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https://d.docs.live.net/cd88d6889c84d3c0/Documentos/SANTA FE DE ANTIOQUIA/VÍAS/VÍA SANTA FE - EL TUNAL/"/>
    </mc:Choice>
  </mc:AlternateContent>
  <xr:revisionPtr revIDLastSave="28" documentId="8_{C39C37A1-56E7-4525-8845-B9EC8A561C50}" xr6:coauthVersionLast="47" xr6:coauthVersionMax="47" xr10:uidLastSave="{4B288AE2-DFF6-4EC5-A15A-CD95001624E7}"/>
  <bookViews>
    <workbookView xWindow="-108" yWindow="-108" windowWidth="23256" windowHeight="13896" xr2:uid="{00000000-000D-0000-FFFF-FFFF00000000}"/>
  </bookViews>
  <sheets>
    <sheet name="Desglose" sheetId="1" r:id="rId1"/>
    <sheet name="APU2" sheetId="6" r:id="rId2"/>
    <sheet name="Análisis de precios unitarios" sheetId="2" r:id="rId3"/>
    <sheet name="INTERVENTORÍA No 1" sheetId="3" r:id="rId4"/>
    <sheet name="FM INTERVENTORÍA No 1.2" sheetId="4" r:id="rId5"/>
    <sheet name="A.U % " sheetId="5"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s>
  <definedNames>
    <definedName name="\0" localSheetId="5">#REF!</definedName>
    <definedName name="\0">#REF!</definedName>
    <definedName name="\00" localSheetId="5">#REF!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5">'A.U % '!ERR</definedName>
    <definedName name="\X">[6]!ERR</definedName>
    <definedName name="\Z" localSheetId="5">'A.U % '!ERR</definedName>
    <definedName name="\Z">[6]!ERR</definedName>
    <definedName name="____________________________________________________i1">#REF!</definedName>
    <definedName name="___________________________________________________i1">#REF!</definedName>
    <definedName name="__________________________________________________i1">#REF!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i1">#REF!</definedName>
    <definedName name="__________________MA2">#REF!</definedName>
    <definedName name="_________________i1">#REF!</definedName>
    <definedName name="_________________INF1">#REF!</definedName>
    <definedName name="_________________MA2">#REF!</definedName>
    <definedName name="________________i1">#REF!</definedName>
    <definedName name="________________INF1">#REF!</definedName>
    <definedName name="________________MA2">#REF!</definedName>
    <definedName name="_______________i1">#REF!</definedName>
    <definedName name="_______________INF1">#REF!</definedName>
    <definedName name="_______________MA2">#REF!</definedName>
    <definedName name="______________i1">#REF!</definedName>
    <definedName name="______________MA2">#REF!</definedName>
    <definedName name="_____________i1">#REF!</definedName>
    <definedName name="_____________INF1">#REF!</definedName>
    <definedName name="_____________MA2">#REF!</definedName>
    <definedName name="____________i1">#REF!</definedName>
    <definedName name="____________MA2">#REF!</definedName>
    <definedName name="___________i1">#REF!</definedName>
    <definedName name="___________INF1">#REF!</definedName>
    <definedName name="___________MA2">#REF!</definedName>
    <definedName name="__________AIU1">#REF!</definedName>
    <definedName name="__________Cod1">#REF!</definedName>
    <definedName name="__________i1">#REF!</definedName>
    <definedName name="__________INF1">#REF!</definedName>
    <definedName name="__________MA2">#REF!</definedName>
    <definedName name="_________AFC1" localSheetId="5">[7]INV!$A$25:$D$28</definedName>
    <definedName name="_________AFC1">[8]INV!$A$25:$D$28</definedName>
    <definedName name="_________AFC3" localSheetId="5">[7]INV!$F$25:$I$28</definedName>
    <definedName name="_________AFC3">[8]INV!$F$25:$I$28</definedName>
    <definedName name="_________AFC5" localSheetId="5">[7]INV!$K$25:$N$28</definedName>
    <definedName name="_________AFC5">[8]INV!$K$25:$N$28</definedName>
    <definedName name="_________AIU1">#REF!</definedName>
    <definedName name="_________BGC1" localSheetId="5">[7]INV!$A$5:$D$8</definedName>
    <definedName name="_________BGC1">[8]INV!$A$5:$D$8</definedName>
    <definedName name="_________BGC3" localSheetId="5">[7]INV!$F$5:$I$8</definedName>
    <definedName name="_________BGC3">[8]INV!$F$5:$I$8</definedName>
    <definedName name="_________BGC5" localSheetId="5">[7]INV!$K$5:$N$8</definedName>
    <definedName name="_________BGC5">[8]INV!$K$5:$N$8</definedName>
    <definedName name="_________CAC1" localSheetId="5">[7]INV!$A$19:$D$22</definedName>
    <definedName name="_________CAC1">[8]INV!$A$19:$D$22</definedName>
    <definedName name="_________CAC3" localSheetId="5">[7]INV!$F$19:$I$22</definedName>
    <definedName name="_________CAC3">[8]INV!$F$19:$I$22</definedName>
    <definedName name="_________CAC5" localSheetId="5">[7]INV!$K$19:$N$22</definedName>
    <definedName name="_________CAC5">[8]INV!$K$19:$N$22</definedName>
    <definedName name="_________Cod1">#REF!</definedName>
    <definedName name="_________EST6">#REF!</definedName>
    <definedName name="_________i1">#REF!</definedName>
    <definedName name="_________INF1">#REF!</definedName>
    <definedName name="_________key2" hidden="1">[9]INST!#REF!</definedName>
    <definedName name="_________MA2">#REF!</definedName>
    <definedName name="_________PJ50" localSheetId="5">#REF!</definedName>
    <definedName name="_________PJ50">#REF!</definedName>
    <definedName name="_________SBC1" localSheetId="5">[7]INV!$A$12:$D$15</definedName>
    <definedName name="_________SBC1">[8]INV!$A$12:$D$15</definedName>
    <definedName name="_________SBC3" localSheetId="5">[7]INV!$F$12:$I$15</definedName>
    <definedName name="_________SBC3">[8]INV!$F$12:$I$15</definedName>
    <definedName name="_________SBC5" localSheetId="5">[7]INV!$K$12:$N$15</definedName>
    <definedName name="_________SBC5">[8]INV!$K$12:$N$15</definedName>
    <definedName name="________AFC1" localSheetId="5">[7]INV!$A$25:$D$28</definedName>
    <definedName name="________AFC1">[8]INV!$A$25:$D$28</definedName>
    <definedName name="________AFC3" localSheetId="5">[7]INV!$F$25:$I$28</definedName>
    <definedName name="________AFC3">[8]INV!$F$25:$I$28</definedName>
    <definedName name="________AFC5" localSheetId="5">[7]INV!$K$25:$N$28</definedName>
    <definedName name="________AFC5">[8]INV!$K$25:$N$28</definedName>
    <definedName name="________AIU1">#REF!</definedName>
    <definedName name="________BGC1" localSheetId="5">[7]INV!$A$5:$D$8</definedName>
    <definedName name="________BGC1">[8]INV!$A$5:$D$8</definedName>
    <definedName name="________BGC3" localSheetId="5">[7]INV!$F$5:$I$8</definedName>
    <definedName name="________BGC3">[8]INV!$F$5:$I$8</definedName>
    <definedName name="________BGC5" localSheetId="5">[7]INV!$K$5:$N$8</definedName>
    <definedName name="________BGC5">[8]INV!$K$5:$N$8</definedName>
    <definedName name="________CAC1" localSheetId="5">[7]INV!$A$19:$D$22</definedName>
    <definedName name="________CAC1">[8]INV!$A$19:$D$22</definedName>
    <definedName name="________CAC3" localSheetId="5">[7]INV!$F$19:$I$22</definedName>
    <definedName name="________CAC3">[8]INV!$F$19:$I$22</definedName>
    <definedName name="________CAC5" localSheetId="5">[7]INV!$K$19:$N$22</definedName>
    <definedName name="________CAC5">[8]INV!$K$19:$N$22</definedName>
    <definedName name="________Cod1">#REF!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INF1">#REF!</definedName>
    <definedName name="________key2" localSheetId="5" hidden="1">[10]INST!#REF!</definedName>
    <definedName name="________key2" hidden="1">[11]INST!#REF!</definedName>
    <definedName name="________key3" localSheetId="5" hidden="1">#REF!</definedName>
    <definedName name="________key3" hidden="1">#REF!</definedName>
    <definedName name="________MA2" localSheetId="5">#REF!</definedName>
    <definedName name="________MA2">#REF!</definedName>
    <definedName name="________PJ50">#REF!</definedName>
    <definedName name="________r" localSheetId="5" hidden="1">{"TAB1",#N/A,TRUE,"GENERAL";"TAB2",#N/A,TRUE,"GENERAL";"TAB3",#N/A,TRUE,"GENERAL";"TAB4",#N/A,TRUE,"GENERAL";"TAB5",#N/A,TRUE,"GENERAL"}</definedName>
    <definedName name="________r" hidden="1">{"TAB1",#N/A,TRUE,"GENERAL";"TAB2",#N/A,TRUE,"GENERAL";"TAB3",#N/A,TRUE,"GENERAL";"TAB4",#N/A,TRUE,"GENERAL";"TAB5",#N/A,TRUE,"GENERAL"}</definedName>
    <definedName name="________r4r" localSheetId="5" hidden="1">{"via1",#N/A,TRUE,"general";"via2",#N/A,TRUE,"general";"via3",#N/A,TRUE,"general"}</definedName>
    <definedName name="________r4r" hidden="1">{"via1",#N/A,TRUE,"general";"via2",#N/A,TRUE,"general";"via3",#N/A,TRUE,"general"}</definedName>
    <definedName name="________SBC1" localSheetId="5">[7]INV!$A$12:$D$15</definedName>
    <definedName name="________SBC1">[8]INV!$A$12:$D$15</definedName>
    <definedName name="________SBC3" localSheetId="5">[7]INV!$F$12:$I$15</definedName>
    <definedName name="________SBC3">[8]INV!$F$12:$I$15</definedName>
    <definedName name="________SBC5" localSheetId="5">[7]INV!$K$12:$N$15</definedName>
    <definedName name="________SBC5">[8]INV!$K$12:$N$15</definedName>
    <definedName name="_______a1" localSheetId="5" hidden="1">{"TAB1",#N/A,TRUE,"GENERAL";"TAB2",#N/A,TRUE,"GENERAL";"TAB3",#N/A,TRUE,"GENERAL";"TAB4",#N/A,TRUE,"GENERAL";"TAB5",#N/A,TRUE,"GENERAL"}</definedName>
    <definedName name="_______a1" hidden="1">{"TAB1",#N/A,TRUE,"GENERAL";"TAB2",#N/A,TRUE,"GENERAL";"TAB3",#N/A,TRUE,"GENERAL";"TAB4",#N/A,TRUE,"GENERAL";"TAB5",#N/A,TRUE,"GENERAL"}</definedName>
    <definedName name="_______a3" localSheetId="5" hidden="1">{"TAB1",#N/A,TRUE,"GENERAL";"TAB2",#N/A,TRUE,"GENERAL";"TAB3",#N/A,TRUE,"GENERAL";"TAB4",#N/A,TRUE,"GENERAL";"TAB5",#N/A,TRUE,"GENERAL"}</definedName>
    <definedName name="_______a3" hidden="1">{"TAB1",#N/A,TRUE,"GENERAL";"TAB2",#N/A,TRUE,"GENERAL";"TAB3",#N/A,TRUE,"GENERAL";"TAB4",#N/A,TRUE,"GENERAL";"TAB5",#N/A,TRUE,"GENERAL"}</definedName>
    <definedName name="_______a4" localSheetId="5" hidden="1">{"via1",#N/A,TRUE,"general";"via2",#N/A,TRUE,"general";"via3",#N/A,TRUE,"general"}</definedName>
    <definedName name="_______a4" hidden="1">{"via1",#N/A,TRUE,"general";"via2",#N/A,TRUE,"general";"via3",#N/A,TRUE,"general"}</definedName>
    <definedName name="_______a5" localSheetId="5" hidden="1">{"TAB1",#N/A,TRUE,"GENERAL";"TAB2",#N/A,TRUE,"GENERAL";"TAB3",#N/A,TRUE,"GENERAL";"TAB4",#N/A,TRUE,"GENERAL";"TAB5",#N/A,TRUE,"GENERAL"}</definedName>
    <definedName name="_______a5" hidden="1">{"TAB1",#N/A,TRUE,"GENERAL";"TAB2",#N/A,TRUE,"GENERAL";"TAB3",#N/A,TRUE,"GENERAL";"TAB4",#N/A,TRUE,"GENERAL";"TAB5",#N/A,TRUE,"GENERAL"}</definedName>
    <definedName name="_______a6" localSheetId="5" hidden="1">{"TAB1",#N/A,TRUE,"GENERAL";"TAB2",#N/A,TRUE,"GENERAL";"TAB3",#N/A,TRUE,"GENERAL";"TAB4",#N/A,TRUE,"GENERAL";"TAB5",#N/A,TRUE,"GENERAL"}</definedName>
    <definedName name="_______a6" hidden="1">{"TAB1",#N/A,TRUE,"GENERAL";"TAB2",#N/A,TRUE,"GENERAL";"TAB3",#N/A,TRUE,"GENERAL";"TAB4",#N/A,TRUE,"GENERAL";"TAB5",#N/A,TRUE,"GENERAL"}</definedName>
    <definedName name="_______AFC1" localSheetId="5">[7]INV!$A$25:$D$28</definedName>
    <definedName name="_______AFC1">[7]INV!$A$25:$D$28</definedName>
    <definedName name="_______AFC3" localSheetId="5">[7]INV!$F$25:$I$28</definedName>
    <definedName name="_______AFC3">[7]INV!$F$25:$I$28</definedName>
    <definedName name="_______AFC5" localSheetId="5">[7]INV!$K$25:$N$28</definedName>
    <definedName name="_______AFC5">[7]INV!$K$25:$N$28</definedName>
    <definedName name="_______AIU1">#REF!</definedName>
    <definedName name="_______b2" localSheetId="5" hidden="1">{"TAB1",#N/A,TRUE,"GENERAL";"TAB2",#N/A,TRUE,"GENERAL";"TAB3",#N/A,TRUE,"GENERAL";"TAB4",#N/A,TRUE,"GENERAL";"TAB5",#N/A,TRUE,"GENERAL"}</definedName>
    <definedName name="_______b2" hidden="1">{"TAB1",#N/A,TRUE,"GENERAL";"TAB2",#N/A,TRUE,"GENERAL";"TAB3",#N/A,TRUE,"GENERAL";"TAB4",#N/A,TRUE,"GENERAL";"TAB5",#N/A,TRUE,"GENERAL"}</definedName>
    <definedName name="_______b3" localSheetId="5" hidden="1">{"TAB1",#N/A,TRUE,"GENERAL";"TAB2",#N/A,TRUE,"GENERAL";"TAB3",#N/A,TRUE,"GENERAL";"TAB4",#N/A,TRUE,"GENERAL";"TAB5",#N/A,TRUE,"GENERAL"}</definedName>
    <definedName name="_______b3" hidden="1">{"TAB1",#N/A,TRUE,"GENERAL";"TAB2",#N/A,TRUE,"GENERAL";"TAB3",#N/A,TRUE,"GENERAL";"TAB4",#N/A,TRUE,"GENERAL";"TAB5",#N/A,TRUE,"GENERAL"}</definedName>
    <definedName name="_______b4" localSheetId="5" hidden="1">{"TAB1",#N/A,TRUE,"GENERAL";"TAB2",#N/A,TRUE,"GENERAL";"TAB3",#N/A,TRUE,"GENERAL";"TAB4",#N/A,TRUE,"GENERAL";"TAB5",#N/A,TRUE,"GENERAL"}</definedName>
    <definedName name="_______b4" hidden="1">{"TAB1",#N/A,TRUE,"GENERAL";"TAB2",#N/A,TRUE,"GENERAL";"TAB3",#N/A,TRUE,"GENERAL";"TAB4",#N/A,TRUE,"GENERAL";"TAB5",#N/A,TRUE,"GENERAL"}</definedName>
    <definedName name="_______b5" localSheetId="5" hidden="1">{"TAB1",#N/A,TRUE,"GENERAL";"TAB2",#N/A,TRUE,"GENERAL";"TAB3",#N/A,TRUE,"GENERAL";"TAB4",#N/A,TRUE,"GENERAL";"TAB5",#N/A,TRUE,"GENERAL"}</definedName>
    <definedName name="_______b5" hidden="1">{"TAB1",#N/A,TRUE,"GENERAL";"TAB2",#N/A,TRUE,"GENERAL";"TAB3",#N/A,TRUE,"GENERAL";"TAB4",#N/A,TRUE,"GENERAL";"TAB5",#N/A,TRUE,"GENERAL"}</definedName>
    <definedName name="_______b6" localSheetId="5" hidden="1">{"TAB1",#N/A,TRUE,"GENERAL";"TAB2",#N/A,TRUE,"GENERAL";"TAB3",#N/A,TRUE,"GENERAL";"TAB4",#N/A,TRUE,"GENERAL";"TAB5",#N/A,TRUE,"GENERAL"}</definedName>
    <definedName name="_______b6" hidden="1">{"TAB1",#N/A,TRUE,"GENERAL";"TAB2",#N/A,TRUE,"GENERAL";"TAB3",#N/A,TRUE,"GENERAL";"TAB4",#N/A,TRUE,"GENERAL";"TAB5",#N/A,TRUE,"GENERAL"}</definedName>
    <definedName name="_______b7" localSheetId="5" hidden="1">{"via1",#N/A,TRUE,"general";"via2",#N/A,TRUE,"general";"via3",#N/A,TRUE,"general"}</definedName>
    <definedName name="_______b7" hidden="1">{"via1",#N/A,TRUE,"general";"via2",#N/A,TRUE,"general";"via3",#N/A,TRUE,"general"}</definedName>
    <definedName name="_______b8" localSheetId="5" hidden="1">{"via1",#N/A,TRUE,"general";"via2",#N/A,TRUE,"general";"via3",#N/A,TRUE,"general"}</definedName>
    <definedName name="_______b8" hidden="1">{"via1",#N/A,TRUE,"general";"via2",#N/A,TRUE,"general";"via3",#N/A,TRUE,"general"}</definedName>
    <definedName name="_______bb9" localSheetId="5" hidden="1">{"TAB1",#N/A,TRUE,"GENERAL";"TAB2",#N/A,TRUE,"GENERAL";"TAB3",#N/A,TRUE,"GENERAL";"TAB4",#N/A,TRUE,"GENERAL";"TAB5",#N/A,TRUE,"GENERAL"}</definedName>
    <definedName name="_______bb9" hidden="1">{"TAB1",#N/A,TRUE,"GENERAL";"TAB2",#N/A,TRUE,"GENERAL";"TAB3",#N/A,TRUE,"GENERAL";"TAB4",#N/A,TRUE,"GENERAL";"TAB5",#N/A,TRUE,"GENERAL"}</definedName>
    <definedName name="_______bgb5" localSheetId="5" hidden="1">{"TAB1",#N/A,TRUE,"GENERAL";"TAB2",#N/A,TRUE,"GENERAL";"TAB3",#N/A,TRUE,"GENERAL";"TAB4",#N/A,TRUE,"GENERAL";"TAB5",#N/A,TRUE,"GENERAL"}</definedName>
    <definedName name="_______bgb5" hidden="1">{"TAB1",#N/A,TRUE,"GENERAL";"TAB2",#N/A,TRUE,"GENERAL";"TAB3",#N/A,TRUE,"GENERAL";"TAB4",#N/A,TRUE,"GENERAL";"TAB5",#N/A,TRUE,"GENERAL"}</definedName>
    <definedName name="_______BGC1" localSheetId="5">[7]INV!$A$5:$D$8</definedName>
    <definedName name="_______BGC1">[7]INV!$A$5:$D$8</definedName>
    <definedName name="_______BGC3" localSheetId="5">[7]INV!$F$5:$I$8</definedName>
    <definedName name="_______BGC3">[7]INV!$F$5:$I$8</definedName>
    <definedName name="_______BGC5" localSheetId="5">[7]INV!$K$5:$N$8</definedName>
    <definedName name="_______BGC5">[7]INV!$K$5:$N$8</definedName>
    <definedName name="_______CAC1" localSheetId="5">[7]INV!$A$19:$D$22</definedName>
    <definedName name="_______CAC1">[7]INV!$A$19:$D$22</definedName>
    <definedName name="_______CAC3" localSheetId="5">[7]INV!$F$19:$I$22</definedName>
    <definedName name="_______CAC3">[7]INV!$F$19:$I$22</definedName>
    <definedName name="_______CAC5" localSheetId="5">[7]INV!$K$19:$N$22</definedName>
    <definedName name="_______CAC5">[7]INV!$K$19:$N$22</definedName>
    <definedName name="_______Co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5" hidden="1">{"TAB1",#N/A,TRUE,"GENERAL";"TAB2",#N/A,TRUE,"GENERAL";"TAB3",#N/A,TRUE,"GENERAL";"TAB4",#N/A,TRUE,"GENERAL";"TAB5",#N/A,TRUE,"GENERAL"}</definedName>
    <definedName name="_______g2" hidden="1">{"TAB1",#N/A,TRUE,"GENERAL";"TAB2",#N/A,TRUE,"GENERAL";"TAB3",#N/A,TRUE,"GENERAL";"TAB4",#N/A,TRUE,"GENERAL";"TAB5",#N/A,TRUE,"GENERAL"}</definedName>
    <definedName name="_______g3" localSheetId="5" hidden="1">{"via1",#N/A,TRUE,"general";"via2",#N/A,TRUE,"general";"via3",#N/A,TRUE,"general"}</definedName>
    <definedName name="_______g3" hidden="1">{"via1",#N/A,TRUE,"general";"via2",#N/A,TRUE,"general";"via3",#N/A,TRUE,"general"}</definedName>
    <definedName name="_______g4" localSheetId="5" hidden="1">{"via1",#N/A,TRUE,"general";"via2",#N/A,TRUE,"general";"via3",#N/A,TRUE,"general"}</definedName>
    <definedName name="_______g4" hidden="1">{"via1",#N/A,TRUE,"general";"via2",#N/A,TRUE,"general";"via3",#N/A,TRUE,"general"}</definedName>
    <definedName name="_______g5" localSheetId="5" hidden="1">{"via1",#N/A,TRUE,"general";"via2",#N/A,TRUE,"general";"via3",#N/A,TRUE,"general"}</definedName>
    <definedName name="_______g5" hidden="1">{"via1",#N/A,TRUE,"general";"via2",#N/A,TRUE,"general";"via3",#N/A,TRUE,"general"}</definedName>
    <definedName name="_______g6" localSheetId="5" hidden="1">{"via1",#N/A,TRUE,"general";"via2",#N/A,TRUE,"general";"via3",#N/A,TRUE,"general"}</definedName>
    <definedName name="_______g6" hidden="1">{"via1",#N/A,TRUE,"general";"via2",#N/A,TRUE,"general";"via3",#N/A,TRUE,"general"}</definedName>
    <definedName name="_______g7" localSheetId="5" hidden="1">{"TAB1",#N/A,TRUE,"GENERAL";"TAB2",#N/A,TRUE,"GENERAL";"TAB3",#N/A,TRUE,"GENERAL";"TAB4",#N/A,TRUE,"GENERAL";"TAB5",#N/A,TRUE,"GENERAL"}</definedName>
    <definedName name="_______g7" hidden="1">{"TAB1",#N/A,TRUE,"GENERAL";"TAB2",#N/A,TRUE,"GENERAL";"TAB3",#N/A,TRUE,"GENERAL";"TAB4",#N/A,TRUE,"GENERAL";"TAB5",#N/A,TRUE,"GENERAL"}</definedName>
    <definedName name="_______GR1" localSheetId="5" hidden="1">{"TAB1",#N/A,TRUE,"GENERAL";"TAB2",#N/A,TRUE,"GENERAL";"TAB3",#N/A,TRUE,"GENERAL";"TAB4",#N/A,TRUE,"GENERAL";"TAB5",#N/A,TRUE,"GENERAL"}</definedName>
    <definedName name="_______GR1" hidden="1">{"TAB1",#N/A,TRUE,"GENERAL";"TAB2",#N/A,TRUE,"GENERAL";"TAB3",#N/A,TRUE,"GENERAL";"TAB4",#N/A,TRUE,"GENERAL";"TAB5",#N/A,TRUE,"GENERAL"}</definedName>
    <definedName name="_______gtr4" localSheetId="5" hidden="1">{"via1",#N/A,TRUE,"general";"via2",#N/A,TRUE,"general";"via3",#N/A,TRUE,"general"}</definedName>
    <definedName name="_______gtr4" hidden="1">{"via1",#N/A,TRUE,"general";"via2",#N/A,TRUE,"general";"via3",#N/A,TRUE,"general"}</definedName>
    <definedName name="_______h2" localSheetId="5" hidden="1">{"via1",#N/A,TRUE,"general";"via2",#N/A,TRUE,"general";"via3",#N/A,TRUE,"general"}</definedName>
    <definedName name="_______h2" hidden="1">{"via1",#N/A,TRUE,"general";"via2",#N/A,TRUE,"general";"via3",#N/A,TRUE,"general"}</definedName>
    <definedName name="_______h3" localSheetId="5" hidden="1">{"via1",#N/A,TRUE,"general";"via2",#N/A,TRUE,"general";"via3",#N/A,TRUE,"general"}</definedName>
    <definedName name="_______h3" hidden="1">{"via1",#N/A,TRUE,"general";"via2",#N/A,TRUE,"general";"via3",#N/A,TRUE,"general"}</definedName>
    <definedName name="_______h4" localSheetId="5" hidden="1">{"TAB1",#N/A,TRUE,"GENERAL";"TAB2",#N/A,TRUE,"GENERAL";"TAB3",#N/A,TRUE,"GENERAL";"TAB4",#N/A,TRUE,"GENERAL";"TAB5",#N/A,TRUE,"GENERAL"}</definedName>
    <definedName name="_______h4" hidden="1">{"TAB1",#N/A,TRUE,"GENERAL";"TAB2",#N/A,TRUE,"GENERAL";"TAB3",#N/A,TRUE,"GENERAL";"TAB4",#N/A,TRUE,"GENERAL";"TAB5",#N/A,TRUE,"GENERAL"}</definedName>
    <definedName name="_______h5" localSheetId="5" hidden="1">{"TAB1",#N/A,TRUE,"GENERAL";"TAB2",#N/A,TRUE,"GENERAL";"TAB3",#N/A,TRUE,"GENERAL";"TAB4",#N/A,TRUE,"GENERAL";"TAB5",#N/A,TRUE,"GENERAL"}</definedName>
    <definedName name="_______h5" hidden="1">{"TAB1",#N/A,TRUE,"GENERAL";"TAB2",#N/A,TRUE,"GENERAL";"TAB3",#N/A,TRUE,"GENERAL";"TAB4",#N/A,TRUE,"GENERAL";"TAB5",#N/A,TRUE,"GENERAL"}</definedName>
    <definedName name="_______h6" localSheetId="5" hidden="1">{"via1",#N/A,TRUE,"general";"via2",#N/A,TRUE,"general";"via3",#N/A,TRUE,"general"}</definedName>
    <definedName name="_______h6" hidden="1">{"via1",#N/A,TRUE,"general";"via2",#N/A,TRUE,"general";"via3",#N/A,TRUE,"general"}</definedName>
    <definedName name="_______h7" localSheetId="5" hidden="1">{"TAB1",#N/A,TRUE,"GENERAL";"TAB2",#N/A,TRUE,"GENERAL";"TAB3",#N/A,TRUE,"GENERAL";"TAB4",#N/A,TRUE,"GENERAL";"TAB5",#N/A,TRUE,"GENERAL"}</definedName>
    <definedName name="_______h7" hidden="1">{"TAB1",#N/A,TRUE,"GENERAL";"TAB2",#N/A,TRUE,"GENERAL";"TAB3",#N/A,TRUE,"GENERAL";"TAB4",#N/A,TRUE,"GENERAL";"TAB5",#N/A,TRUE,"GENERAL"}</definedName>
    <definedName name="_______h8" localSheetId="5" hidden="1">{"via1",#N/A,TRUE,"general";"via2",#N/A,TRUE,"general";"via3",#N/A,TRUE,"general"}</definedName>
    <definedName name="_______h8" hidden="1">{"via1",#N/A,TRUE,"general";"via2",#N/A,TRUE,"general";"via3",#N/A,TRUE,"general"}</definedName>
    <definedName name="_______hfh7" localSheetId="5" hidden="1">{"via1",#N/A,TRUE,"general";"via2",#N/A,TRUE,"general";"via3",#N/A,TRUE,"general"}</definedName>
    <definedName name="_______hfh7" hidden="1">{"via1",#N/A,TRUE,"general";"via2",#N/A,TRUE,"general";"via3",#N/A,TRUE,"general"}</definedName>
    <definedName name="_______i1">#REF!</definedName>
    <definedName name="_______i4" localSheetId="5" hidden="1">{"via1",#N/A,TRUE,"general";"via2",#N/A,TRUE,"general";"via3",#N/A,TRUE,"general"}</definedName>
    <definedName name="_______i4" hidden="1">{"via1",#N/A,TRUE,"general";"via2",#N/A,TRUE,"general";"via3",#N/A,TRUE,"general"}</definedName>
    <definedName name="_______i5" localSheetId="5" hidden="1">{"TAB1",#N/A,TRUE,"GENERAL";"TAB2",#N/A,TRUE,"GENERAL";"TAB3",#N/A,TRUE,"GENERAL";"TAB4",#N/A,TRUE,"GENERAL";"TAB5",#N/A,TRUE,"GENERAL"}</definedName>
    <definedName name="_______i5" hidden="1">{"TAB1",#N/A,TRUE,"GENERAL";"TAB2",#N/A,TRUE,"GENERAL";"TAB3",#N/A,TRUE,"GENERAL";"TAB4",#N/A,TRUE,"GENERAL";"TAB5",#N/A,TRUE,"GENERAL"}</definedName>
    <definedName name="_______i6" localSheetId="5" hidden="1">{"TAB1",#N/A,TRUE,"GENERAL";"TAB2",#N/A,TRUE,"GENERAL";"TAB3",#N/A,TRUE,"GENERAL";"TAB4",#N/A,TRUE,"GENERAL";"TAB5",#N/A,TRUE,"GENERAL"}</definedName>
    <definedName name="_______i6" hidden="1">{"TAB1",#N/A,TRUE,"GENERAL";"TAB2",#N/A,TRUE,"GENERAL";"TAB3",#N/A,TRUE,"GENERAL";"TAB4",#N/A,TRUE,"GENERAL";"TAB5",#N/A,TRUE,"GENERAL"}</definedName>
    <definedName name="_______i7" localSheetId="5" hidden="1">{"via1",#N/A,TRUE,"general";"via2",#N/A,TRUE,"general";"via3",#N/A,TRUE,"general"}</definedName>
    <definedName name="_______i7" hidden="1">{"via1",#N/A,TRUE,"general";"via2",#N/A,TRUE,"general";"via3",#N/A,TRUE,"general"}</definedName>
    <definedName name="_______i77" localSheetId="5" hidden="1">{"TAB1",#N/A,TRUE,"GENERAL";"TAB2",#N/A,TRUE,"GENERAL";"TAB3",#N/A,TRUE,"GENERAL";"TAB4",#N/A,TRUE,"GENERAL";"TAB5",#N/A,TRUE,"GENERAL"}</definedName>
    <definedName name="_______i77" hidden="1">{"TAB1",#N/A,TRUE,"GENERAL";"TAB2",#N/A,TRUE,"GENERAL";"TAB3",#N/A,TRUE,"GENERAL";"TAB4",#N/A,TRUE,"GENERAL";"TAB5",#N/A,TRUE,"GENERAL"}</definedName>
    <definedName name="_______i8" localSheetId="5" hidden="1">{"via1",#N/A,TRUE,"general";"via2",#N/A,TRUE,"general";"via3",#N/A,TRUE,"general"}</definedName>
    <definedName name="_______i8" hidden="1">{"via1",#N/A,TRUE,"general";"via2",#N/A,TRUE,"general";"via3",#N/A,TRUE,"general"}</definedName>
    <definedName name="_______i9" localSheetId="5" hidden="1">{"TAB1",#N/A,TRUE,"GENERAL";"TAB2",#N/A,TRUE,"GENERAL";"TAB3",#N/A,TRUE,"GENERAL";"TAB4",#N/A,TRUE,"GENERAL";"TAB5",#N/A,TRUE,"GENERAL"}</definedName>
    <definedName name="_______i9" hidden="1">{"TAB1",#N/A,TRUE,"GENERAL";"TAB2",#N/A,TRUE,"GENERAL";"TAB3",#N/A,TRUE,"GENERAL";"TAB4",#N/A,TRUE,"GENERAL";"TAB5",#N/A,TRUE,"GENERAL"}</definedName>
    <definedName name="_______INF1">#REF!</definedName>
    <definedName name="_______k3" localSheetId="5" hidden="1">{"TAB1",#N/A,TRUE,"GENERAL";"TAB2",#N/A,TRUE,"GENERAL";"TAB3",#N/A,TRUE,"GENERAL";"TAB4",#N/A,TRUE,"GENERAL";"TAB5",#N/A,TRUE,"GENERAL"}</definedName>
    <definedName name="_______k3" hidden="1">{"TAB1",#N/A,TRUE,"GENERAL";"TAB2",#N/A,TRUE,"GENERAL";"TAB3",#N/A,TRUE,"GENERAL";"TAB4",#N/A,TRUE,"GENERAL";"TAB5",#N/A,TRUE,"GENERAL"}</definedName>
    <definedName name="_______k4" localSheetId="5" hidden="1">{"via1",#N/A,TRUE,"general";"via2",#N/A,TRUE,"general";"via3",#N/A,TRUE,"general"}</definedName>
    <definedName name="_______k4" hidden="1">{"via1",#N/A,TRUE,"general";"via2",#N/A,TRUE,"general";"via3",#N/A,TRUE,"general"}</definedName>
    <definedName name="_______k5" localSheetId="5" hidden="1">{"via1",#N/A,TRUE,"general";"via2",#N/A,TRUE,"general";"via3",#N/A,TRUE,"general"}</definedName>
    <definedName name="_______k5" hidden="1">{"via1",#N/A,TRUE,"general";"via2",#N/A,TRUE,"general";"via3",#N/A,TRUE,"general"}</definedName>
    <definedName name="_______k6" localSheetId="5" hidden="1">{"TAB1",#N/A,TRUE,"GENERAL";"TAB2",#N/A,TRUE,"GENERAL";"TAB3",#N/A,TRUE,"GENERAL";"TAB4",#N/A,TRUE,"GENERAL";"TAB5",#N/A,TRUE,"GENERAL"}</definedName>
    <definedName name="_______k6" hidden="1">{"TAB1",#N/A,TRUE,"GENERAL";"TAB2",#N/A,TRUE,"GENERAL";"TAB3",#N/A,TRUE,"GENERAL";"TAB4",#N/A,TRUE,"GENERAL";"TAB5",#N/A,TRUE,"GENERAL"}</definedName>
    <definedName name="_______k7" localSheetId="5" hidden="1">{"via1",#N/A,TRUE,"general";"via2",#N/A,TRUE,"general";"via3",#N/A,TRUE,"general"}</definedName>
    <definedName name="_______k7" hidden="1">{"via1",#N/A,TRUE,"general";"via2",#N/A,TRUE,"general";"via3",#N/A,TRUE,"general"}</definedName>
    <definedName name="_______k8" localSheetId="5" hidden="1">{"via1",#N/A,TRUE,"general";"via2",#N/A,TRUE,"general";"via3",#N/A,TRUE,"general"}</definedName>
    <definedName name="_______k8" hidden="1">{"via1",#N/A,TRUE,"general";"via2",#N/A,TRUE,"general";"via3",#N/A,TRUE,"general"}</definedName>
    <definedName name="_______k9" localSheetId="5" hidden="1">{"TAB1",#N/A,TRUE,"GENERAL";"TAB2",#N/A,TRUE,"GENERAL";"TAB3",#N/A,TRUE,"GENERAL";"TAB4",#N/A,TRUE,"GENERAL";"TAB5",#N/A,TRUE,"GENERAL"}</definedName>
    <definedName name="_______k9" hidden="1">{"TAB1",#N/A,TRUE,"GENERAL";"TAB2",#N/A,TRUE,"GENERAL";"TAB3",#N/A,TRUE,"GENERAL";"TAB4",#N/A,TRUE,"GENERAL";"TAB5",#N/A,TRUE,"GENERAL"}</definedName>
    <definedName name="_______kjk6" localSheetId="5" hidden="1">{"TAB1",#N/A,TRUE,"GENERAL";"TAB2",#N/A,TRUE,"GENERAL";"TAB3",#N/A,TRUE,"GENERAL";"TAB4",#N/A,TRUE,"GENERAL";"TAB5",#N/A,TRUE,"GENERAL"}</definedName>
    <definedName name="_______kjk6" hidden="1">{"TAB1",#N/A,TRUE,"GENERAL";"TAB2",#N/A,TRUE,"GENERAL";"TAB3",#N/A,TRUE,"GENERAL";"TAB4",#N/A,TRUE,"GENERAL";"TAB5",#N/A,TRUE,"GENERAL"}</definedName>
    <definedName name="_______m3" localSheetId="5" hidden="1">{"via1",#N/A,TRUE,"general";"via2",#N/A,TRUE,"general";"via3",#N/A,TRUE,"general"}</definedName>
    <definedName name="_______m3" hidden="1">{"via1",#N/A,TRUE,"general";"via2",#N/A,TRUE,"general";"via3",#N/A,TRUE,"general"}</definedName>
    <definedName name="_______m4" localSheetId="5" hidden="1">{"TAB1",#N/A,TRUE,"GENERAL";"TAB2",#N/A,TRUE,"GENERAL";"TAB3",#N/A,TRUE,"GENERAL";"TAB4",#N/A,TRUE,"GENERAL";"TAB5",#N/A,TRUE,"GENERAL"}</definedName>
    <definedName name="_______m4" hidden="1">{"TAB1",#N/A,TRUE,"GENERAL";"TAB2",#N/A,TRUE,"GENERAL";"TAB3",#N/A,TRUE,"GENERAL";"TAB4",#N/A,TRUE,"GENERAL";"TAB5",#N/A,TRUE,"GENERAL"}</definedName>
    <definedName name="_______m5" localSheetId="5" hidden="1">{"via1",#N/A,TRUE,"general";"via2",#N/A,TRUE,"general";"via3",#N/A,TRUE,"general"}</definedName>
    <definedName name="_______m5" hidden="1">{"via1",#N/A,TRUE,"general";"via2",#N/A,TRUE,"general";"via3",#N/A,TRUE,"general"}</definedName>
    <definedName name="_______m6" localSheetId="5" hidden="1">{"TAB1",#N/A,TRUE,"GENERAL";"TAB2",#N/A,TRUE,"GENERAL";"TAB3",#N/A,TRUE,"GENERAL";"TAB4",#N/A,TRUE,"GENERAL";"TAB5",#N/A,TRUE,"GENERAL"}</definedName>
    <definedName name="_______m6" hidden="1">{"TAB1",#N/A,TRUE,"GENERAL";"TAB2",#N/A,TRUE,"GENERAL";"TAB3",#N/A,TRUE,"GENERAL";"TAB4",#N/A,TRUE,"GENERAL";"TAB5",#N/A,TRUE,"GENERAL"}</definedName>
    <definedName name="_______m7" localSheetId="5" hidden="1">{"TAB1",#N/A,TRUE,"GENERAL";"TAB2",#N/A,TRUE,"GENERAL";"TAB3",#N/A,TRUE,"GENERAL";"TAB4",#N/A,TRUE,"GENERAL";"TAB5",#N/A,TRUE,"GENERAL"}</definedName>
    <definedName name="_______m7" hidden="1">{"TAB1",#N/A,TRUE,"GENERAL";"TAB2",#N/A,TRUE,"GENERAL";"TAB3",#N/A,TRUE,"GENERAL";"TAB4",#N/A,TRUE,"GENERAL";"TAB5",#N/A,TRUE,"GENERAL"}</definedName>
    <definedName name="_______m8" localSheetId="5" hidden="1">{"via1",#N/A,TRUE,"general";"via2",#N/A,TRUE,"general";"via3",#N/A,TRUE,"general"}</definedName>
    <definedName name="_______m8" hidden="1">{"via1",#N/A,TRUE,"general";"via2",#N/A,TRUE,"general";"via3",#N/A,TRUE,"general"}</definedName>
    <definedName name="_______m9" localSheetId="5" hidden="1">{"via1",#N/A,TRUE,"general";"via2",#N/A,TRUE,"general";"via3",#N/A,TRUE,"general"}</definedName>
    <definedName name="_______m9" hidden="1">{"via1",#N/A,TRUE,"general";"via2",#N/A,TRUE,"general";"via3",#N/A,TRUE,"general"}</definedName>
    <definedName name="_______MA2" localSheetId="5">#REF!</definedName>
    <definedName name="_______MA2">#REF!</definedName>
    <definedName name="_______n3" localSheetId="5" hidden="1">{"TAB1",#N/A,TRUE,"GENERAL";"TAB2",#N/A,TRUE,"GENERAL";"TAB3",#N/A,TRUE,"GENERAL";"TAB4",#N/A,TRUE,"GENERAL";"TAB5",#N/A,TRUE,"GENERAL"}</definedName>
    <definedName name="_______n3" hidden="1">{"TAB1",#N/A,TRUE,"GENERAL";"TAB2",#N/A,TRUE,"GENERAL";"TAB3",#N/A,TRUE,"GENERAL";"TAB4",#N/A,TRUE,"GENERAL";"TAB5",#N/A,TRUE,"GENERAL"}</definedName>
    <definedName name="_______n4" localSheetId="5" hidden="1">{"via1",#N/A,TRUE,"general";"via2",#N/A,TRUE,"general";"via3",#N/A,TRUE,"general"}</definedName>
    <definedName name="_______n4" hidden="1">{"via1",#N/A,TRUE,"general";"via2",#N/A,TRUE,"general";"via3",#N/A,TRUE,"general"}</definedName>
    <definedName name="_______n5" localSheetId="5" hidden="1">{"TAB1",#N/A,TRUE,"GENERAL";"TAB2",#N/A,TRUE,"GENERAL";"TAB3",#N/A,TRUE,"GENERAL";"TAB4",#N/A,TRUE,"GENERAL";"TAB5",#N/A,TRUE,"GENERAL"}</definedName>
    <definedName name="_______n5" hidden="1">{"TAB1",#N/A,TRUE,"GENERAL";"TAB2",#N/A,TRUE,"GENERAL";"TAB3",#N/A,TRUE,"GENERAL";"TAB4",#N/A,TRUE,"GENERAL";"TAB5",#N/A,TRUE,"GENERAL"}</definedName>
    <definedName name="_______nyn7" localSheetId="5" hidden="1">{"via1",#N/A,TRUE,"general";"via2",#N/A,TRUE,"general";"via3",#N/A,TRUE,"general"}</definedName>
    <definedName name="_______nyn7" hidden="1">{"via1",#N/A,TRUE,"general";"via2",#N/A,TRUE,"general";"via3",#N/A,TRUE,"general"}</definedName>
    <definedName name="_______o4" localSheetId="5" hidden="1">{"via1",#N/A,TRUE,"general";"via2",#N/A,TRUE,"general";"via3",#N/A,TRUE,"general"}</definedName>
    <definedName name="_______o4" hidden="1">{"via1",#N/A,TRUE,"general";"via2",#N/A,TRUE,"general";"via3",#N/A,TRUE,"general"}</definedName>
    <definedName name="_______o5" localSheetId="5" hidden="1">{"TAB1",#N/A,TRUE,"GENERAL";"TAB2",#N/A,TRUE,"GENERAL";"TAB3",#N/A,TRUE,"GENERAL";"TAB4",#N/A,TRUE,"GENERAL";"TAB5",#N/A,TRUE,"GENERAL"}</definedName>
    <definedName name="_______o5" hidden="1">{"TAB1",#N/A,TRUE,"GENERAL";"TAB2",#N/A,TRUE,"GENERAL";"TAB3",#N/A,TRUE,"GENERAL";"TAB4",#N/A,TRUE,"GENERAL";"TAB5",#N/A,TRUE,"GENERAL"}</definedName>
    <definedName name="_______o6" localSheetId="5" hidden="1">{"TAB1",#N/A,TRUE,"GENERAL";"TAB2",#N/A,TRUE,"GENERAL";"TAB3",#N/A,TRUE,"GENERAL";"TAB4",#N/A,TRUE,"GENERAL";"TAB5",#N/A,TRUE,"GENERAL"}</definedName>
    <definedName name="_______o6" hidden="1">{"TAB1",#N/A,TRUE,"GENERAL";"TAB2",#N/A,TRUE,"GENERAL";"TAB3",#N/A,TRUE,"GENERAL";"TAB4",#N/A,TRUE,"GENERAL";"TAB5",#N/A,TRUE,"GENERAL"}</definedName>
    <definedName name="_______o7" localSheetId="5" hidden="1">{"TAB1",#N/A,TRUE,"GENERAL";"TAB2",#N/A,TRUE,"GENERAL";"TAB3",#N/A,TRUE,"GENERAL";"TAB4",#N/A,TRUE,"GENERAL";"TAB5",#N/A,TRUE,"GENERAL"}</definedName>
    <definedName name="_______o7" hidden="1">{"TAB1",#N/A,TRUE,"GENERAL";"TAB2",#N/A,TRUE,"GENERAL";"TAB3",#N/A,TRUE,"GENERAL";"TAB4",#N/A,TRUE,"GENERAL";"TAB5",#N/A,TRUE,"GENERAL"}</definedName>
    <definedName name="_______o8" localSheetId="5" hidden="1">{"via1",#N/A,TRUE,"general";"via2",#N/A,TRUE,"general";"via3",#N/A,TRUE,"general"}</definedName>
    <definedName name="_______o8" hidden="1">{"via1",#N/A,TRUE,"general";"via2",#N/A,TRUE,"general";"via3",#N/A,TRUE,"general"}</definedName>
    <definedName name="_______o9" localSheetId="5" hidden="1">{"TAB1",#N/A,TRUE,"GENERAL";"TAB2",#N/A,TRUE,"GENERAL";"TAB3",#N/A,TRUE,"GENERAL";"TAB4",#N/A,TRUE,"GENERAL";"TAB5",#N/A,TRUE,"GENERAL"}</definedName>
    <definedName name="_______o9" hidden="1">{"TAB1",#N/A,TRUE,"GENERAL";"TAB2",#N/A,TRUE,"GENERAL";"TAB3",#N/A,TRUE,"GENERAL";"TAB4",#N/A,TRUE,"GENERAL";"TAB5",#N/A,TRUE,"GENERAL"}</definedName>
    <definedName name="_______p6" localSheetId="5" hidden="1">{"via1",#N/A,TRUE,"general";"via2",#N/A,TRUE,"general";"via3",#N/A,TRUE,"general"}</definedName>
    <definedName name="_______p6" hidden="1">{"via1",#N/A,TRUE,"general";"via2",#N/A,TRUE,"general";"via3",#N/A,TRUE,"general"}</definedName>
    <definedName name="_______p7" localSheetId="5" hidden="1">{"via1",#N/A,TRUE,"general";"via2",#N/A,TRUE,"general";"via3",#N/A,TRUE,"general"}</definedName>
    <definedName name="_______p7" hidden="1">{"via1",#N/A,TRUE,"general";"via2",#N/A,TRUE,"general";"via3",#N/A,TRUE,"general"}</definedName>
    <definedName name="_______p8" localSheetId="5"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r" localSheetId="5" hidden="1">{"TAB1",#N/A,TRUE,"GENERAL";"TAB2",#N/A,TRUE,"GENERAL";"TAB3",#N/A,TRUE,"GENERAL";"TAB4",#N/A,TRUE,"GENERAL";"TAB5",#N/A,TRUE,"GENERAL"}</definedName>
    <definedName name="_______r" hidden="1">{"TAB1",#N/A,TRUE,"GENERAL";"TAB2",#N/A,TRUE,"GENERAL";"TAB3",#N/A,TRUE,"GENERAL";"TAB4",#N/A,TRUE,"GENERAL";"TAB5",#N/A,TRUE,"GENERAL"}</definedName>
    <definedName name="_______r4r" localSheetId="5" hidden="1">{"via1",#N/A,TRUE,"general";"via2",#N/A,TRUE,"general";"via3",#N/A,TRUE,"general"}</definedName>
    <definedName name="_______r4r" hidden="1">{"via1",#N/A,TRUE,"general";"via2",#N/A,TRUE,"general";"via3",#N/A,TRUE,"general"}</definedName>
    <definedName name="_______rtu6" localSheetId="5" hidden="1">{"via1",#N/A,TRUE,"general";"via2",#N/A,TRUE,"general";"via3",#N/A,TRUE,"general"}</definedName>
    <definedName name="_______rtu6" hidden="1">{"via1",#N/A,TRUE,"general";"via2",#N/A,TRUE,"general";"via3",#N/A,TRUE,"general"}</definedName>
    <definedName name="_______s1" localSheetId="5" hidden="1">{"via1",#N/A,TRUE,"general";"via2",#N/A,TRUE,"general";"via3",#N/A,TRUE,"general"}</definedName>
    <definedName name="_______s1" hidden="1">{"via1",#N/A,TRUE,"general";"via2",#N/A,TRUE,"general";"via3",#N/A,TRUE,"general"}</definedName>
    <definedName name="_______s2" localSheetId="5" hidden="1">{"TAB1",#N/A,TRUE,"GENERAL";"TAB2",#N/A,TRUE,"GENERAL";"TAB3",#N/A,TRUE,"GENERAL";"TAB4",#N/A,TRUE,"GENERAL";"TAB5",#N/A,TRUE,"GENERAL"}</definedName>
    <definedName name="_______s2" hidden="1">{"TAB1",#N/A,TRUE,"GENERAL";"TAB2",#N/A,TRUE,"GENERAL";"TAB3",#N/A,TRUE,"GENERAL";"TAB4",#N/A,TRUE,"GENERAL";"TAB5",#N/A,TRUE,"GENERAL"}</definedName>
    <definedName name="_______s3" localSheetId="5" hidden="1">{"TAB1",#N/A,TRUE,"GENERAL";"TAB2",#N/A,TRUE,"GENERAL";"TAB3",#N/A,TRUE,"GENERAL";"TAB4",#N/A,TRUE,"GENERAL";"TAB5",#N/A,TRUE,"GENERAL"}</definedName>
    <definedName name="_______s3" hidden="1">{"TAB1",#N/A,TRUE,"GENERAL";"TAB2",#N/A,TRUE,"GENERAL";"TAB3",#N/A,TRUE,"GENERAL";"TAB4",#N/A,TRUE,"GENERAL";"TAB5",#N/A,TRUE,"GENERAL"}</definedName>
    <definedName name="_______s4" localSheetId="5" hidden="1">{"via1",#N/A,TRUE,"general";"via2",#N/A,TRUE,"general";"via3",#N/A,TRUE,"general"}</definedName>
    <definedName name="_______s4" hidden="1">{"via1",#N/A,TRUE,"general";"via2",#N/A,TRUE,"general";"via3",#N/A,TRUE,"general"}</definedName>
    <definedName name="_______s5" localSheetId="5" hidden="1">{"via1",#N/A,TRUE,"general";"via2",#N/A,TRUE,"general";"via3",#N/A,TRUE,"general"}</definedName>
    <definedName name="_______s5" hidden="1">{"via1",#N/A,TRUE,"general";"via2",#N/A,TRUE,"general";"via3",#N/A,TRUE,"general"}</definedName>
    <definedName name="_______s6" localSheetId="5" hidden="1">{"TAB1",#N/A,TRUE,"GENERAL";"TAB2",#N/A,TRUE,"GENERAL";"TAB3",#N/A,TRUE,"GENERAL";"TAB4",#N/A,TRUE,"GENERAL";"TAB5",#N/A,TRUE,"GENERAL"}</definedName>
    <definedName name="_______s6" hidden="1">{"TAB1",#N/A,TRUE,"GENERAL";"TAB2",#N/A,TRUE,"GENERAL";"TAB3",#N/A,TRUE,"GENERAL";"TAB4",#N/A,TRUE,"GENERAL";"TAB5",#N/A,TRUE,"GENERAL"}</definedName>
    <definedName name="_______s7" localSheetId="5" hidden="1">{"via1",#N/A,TRUE,"general";"via2",#N/A,TRUE,"general";"via3",#N/A,TRUE,"general"}</definedName>
    <definedName name="_______s7" hidden="1">{"via1",#N/A,TRUE,"general";"via2",#N/A,TRUE,"general";"via3",#N/A,TRUE,"general"}</definedName>
    <definedName name="_______SBC1" localSheetId="5">[7]INV!$A$12:$D$15</definedName>
    <definedName name="_______SBC1">[7]INV!$A$12:$D$15</definedName>
    <definedName name="_______SBC3" localSheetId="5">[7]INV!$F$12:$I$15</definedName>
    <definedName name="_______SBC3">[7]INV!$F$12:$I$15</definedName>
    <definedName name="_______SBC5" localSheetId="5">[7]INV!$K$12:$N$15</definedName>
    <definedName name="_______SBC5">[7]INV!$K$12:$N$15</definedName>
    <definedName name="_______t3" localSheetId="5" hidden="1">{"TAB1",#N/A,TRUE,"GENERAL";"TAB2",#N/A,TRUE,"GENERAL";"TAB3",#N/A,TRUE,"GENERAL";"TAB4",#N/A,TRUE,"GENERAL";"TAB5",#N/A,TRUE,"GENERAL"}</definedName>
    <definedName name="_______t3" hidden="1">{"TAB1",#N/A,TRUE,"GENERAL";"TAB2",#N/A,TRUE,"GENERAL";"TAB3",#N/A,TRUE,"GENERAL";"TAB4",#N/A,TRUE,"GENERAL";"TAB5",#N/A,TRUE,"GENERAL"}</definedName>
    <definedName name="_______t4" localSheetId="5" hidden="1">{"via1",#N/A,TRUE,"general";"via2",#N/A,TRUE,"general";"via3",#N/A,TRUE,"general"}</definedName>
    <definedName name="_______t4" hidden="1">{"via1",#N/A,TRUE,"general";"via2",#N/A,TRUE,"general";"via3",#N/A,TRUE,"general"}</definedName>
    <definedName name="_______t5" localSheetId="5" hidden="1">{"TAB1",#N/A,TRUE,"GENERAL";"TAB2",#N/A,TRUE,"GENERAL";"TAB3",#N/A,TRUE,"GENERAL";"TAB4",#N/A,TRUE,"GENERAL";"TAB5",#N/A,TRUE,"GENERAL"}</definedName>
    <definedName name="_______t5" hidden="1">{"TAB1",#N/A,TRUE,"GENERAL";"TAB2",#N/A,TRUE,"GENERAL";"TAB3",#N/A,TRUE,"GENERAL";"TAB4",#N/A,TRUE,"GENERAL";"TAB5",#N/A,TRUE,"GENERAL"}</definedName>
    <definedName name="_______t6" localSheetId="5" hidden="1">{"via1",#N/A,TRUE,"general";"via2",#N/A,TRUE,"general";"via3",#N/A,TRUE,"general"}</definedName>
    <definedName name="_______t6" hidden="1">{"via1",#N/A,TRUE,"general";"via2",#N/A,TRUE,"general";"via3",#N/A,TRUE,"general"}</definedName>
    <definedName name="_______t66" localSheetId="5" hidden="1">{"TAB1",#N/A,TRUE,"GENERAL";"TAB2",#N/A,TRUE,"GENERAL";"TAB3",#N/A,TRUE,"GENERAL";"TAB4",#N/A,TRUE,"GENERAL";"TAB5",#N/A,TRUE,"GENERAL"}</definedName>
    <definedName name="_______t66" hidden="1">{"TAB1",#N/A,TRUE,"GENERAL";"TAB2",#N/A,TRUE,"GENERAL";"TAB3",#N/A,TRUE,"GENERAL";"TAB4",#N/A,TRUE,"GENERAL";"TAB5",#N/A,TRUE,"GENERAL"}</definedName>
    <definedName name="_______t7" localSheetId="5" hidden="1">{"via1",#N/A,TRUE,"general";"via2",#N/A,TRUE,"general";"via3",#N/A,TRUE,"general"}</definedName>
    <definedName name="_______t7" hidden="1">{"via1",#N/A,TRUE,"general";"via2",#N/A,TRUE,"general";"via3",#N/A,TRUE,"general"}</definedName>
    <definedName name="_______t77" localSheetId="5" hidden="1">{"TAB1",#N/A,TRUE,"GENERAL";"TAB2",#N/A,TRUE,"GENERAL";"TAB3",#N/A,TRUE,"GENERAL";"TAB4",#N/A,TRUE,"GENERAL";"TAB5",#N/A,TRUE,"GENERAL"}</definedName>
    <definedName name="_______t77" hidden="1">{"TAB1",#N/A,TRUE,"GENERAL";"TAB2",#N/A,TRUE,"GENERAL";"TAB3",#N/A,TRUE,"GENERAL";"TAB4",#N/A,TRUE,"GENERAL";"TAB5",#N/A,TRUE,"GENERAL"}</definedName>
    <definedName name="_______t8" localSheetId="5" hidden="1">{"TAB1",#N/A,TRUE,"GENERAL";"TAB2",#N/A,TRUE,"GENERAL";"TAB3",#N/A,TRUE,"GENERAL";"TAB4",#N/A,TRUE,"GENERAL";"TAB5",#N/A,TRUE,"GENERAL"}</definedName>
    <definedName name="_______t8" hidden="1">{"TAB1",#N/A,TRUE,"GENERAL";"TAB2",#N/A,TRUE,"GENERAL";"TAB3",#N/A,TRUE,"GENERAL";"TAB4",#N/A,TRUE,"GENERAL";"TAB5",#N/A,TRUE,"GENERAL"}</definedName>
    <definedName name="_______t88" localSheetId="5" hidden="1">{"via1",#N/A,TRUE,"general";"via2",#N/A,TRUE,"general";"via3",#N/A,TRUE,"general"}</definedName>
    <definedName name="_______t88" hidden="1">{"via1",#N/A,TRUE,"general";"via2",#N/A,TRUE,"general";"via3",#N/A,TRUE,"general"}</definedName>
    <definedName name="_______t9" localSheetId="5" hidden="1">{"TAB1",#N/A,TRUE,"GENERAL";"TAB2",#N/A,TRUE,"GENERAL";"TAB3",#N/A,TRUE,"GENERAL";"TAB4",#N/A,TRUE,"GENERAL";"TAB5",#N/A,TRUE,"GENERAL"}</definedName>
    <definedName name="_______t9" hidden="1">{"TAB1",#N/A,TRUE,"GENERAL";"TAB2",#N/A,TRUE,"GENERAL";"TAB3",#N/A,TRUE,"GENERAL";"TAB4",#N/A,TRUE,"GENERAL";"TAB5",#N/A,TRUE,"GENERAL"}</definedName>
    <definedName name="_______t99" localSheetId="5" hidden="1">{"via1",#N/A,TRUE,"general";"via2",#N/A,TRUE,"general";"via3",#N/A,TRUE,"general"}</definedName>
    <definedName name="_______t99" hidden="1">{"via1",#N/A,TRUE,"general";"via2",#N/A,TRUE,"general";"via3",#N/A,TRUE,"general"}</definedName>
    <definedName name="_______u4" localSheetId="5" hidden="1">{"TAB1",#N/A,TRUE,"GENERAL";"TAB2",#N/A,TRUE,"GENERAL";"TAB3",#N/A,TRUE,"GENERAL";"TAB4",#N/A,TRUE,"GENERAL";"TAB5",#N/A,TRUE,"GENERAL"}</definedName>
    <definedName name="_______u4" hidden="1">{"TAB1",#N/A,TRUE,"GENERAL";"TAB2",#N/A,TRUE,"GENERAL";"TAB3",#N/A,TRUE,"GENERAL";"TAB4",#N/A,TRUE,"GENERAL";"TAB5",#N/A,TRUE,"GENERAL"}</definedName>
    <definedName name="_______u5" localSheetId="5" hidden="1">{"TAB1",#N/A,TRUE,"GENERAL";"TAB2",#N/A,TRUE,"GENERAL";"TAB3",#N/A,TRUE,"GENERAL";"TAB4",#N/A,TRUE,"GENERAL";"TAB5",#N/A,TRUE,"GENERAL"}</definedName>
    <definedName name="_______u5" hidden="1">{"TAB1",#N/A,TRUE,"GENERAL";"TAB2",#N/A,TRUE,"GENERAL";"TAB3",#N/A,TRUE,"GENERAL";"TAB4",#N/A,TRUE,"GENERAL";"TAB5",#N/A,TRUE,"GENERAL"}</definedName>
    <definedName name="_______u6" localSheetId="5" hidden="1">{"TAB1",#N/A,TRUE,"GENERAL";"TAB2",#N/A,TRUE,"GENERAL";"TAB3",#N/A,TRUE,"GENERAL";"TAB4",#N/A,TRUE,"GENERAL";"TAB5",#N/A,TRUE,"GENERAL"}</definedName>
    <definedName name="_______u6" hidden="1">{"TAB1",#N/A,TRUE,"GENERAL";"TAB2",#N/A,TRUE,"GENERAL";"TAB3",#N/A,TRUE,"GENERAL";"TAB4",#N/A,TRUE,"GENERAL";"TAB5",#N/A,TRUE,"GENERAL"}</definedName>
    <definedName name="_______u7" localSheetId="5" hidden="1">{"via1",#N/A,TRUE,"general";"via2",#N/A,TRUE,"general";"via3",#N/A,TRUE,"general"}</definedName>
    <definedName name="_______u7" hidden="1">{"via1",#N/A,TRUE,"general";"via2",#N/A,TRUE,"general";"via3",#N/A,TRUE,"general"}</definedName>
    <definedName name="_______u8" localSheetId="5" hidden="1">{"TAB1",#N/A,TRUE,"GENERAL";"TAB2",#N/A,TRUE,"GENERAL";"TAB3",#N/A,TRUE,"GENERAL";"TAB4",#N/A,TRUE,"GENERAL";"TAB5",#N/A,TRUE,"GENERAL"}</definedName>
    <definedName name="_______u8" hidden="1">{"TAB1",#N/A,TRUE,"GENERAL";"TAB2",#N/A,TRUE,"GENERAL";"TAB3",#N/A,TRUE,"GENERAL";"TAB4",#N/A,TRUE,"GENERAL";"TAB5",#N/A,TRUE,"GENERAL"}</definedName>
    <definedName name="_______u9" localSheetId="5" hidden="1">{"TAB1",#N/A,TRUE,"GENERAL";"TAB2",#N/A,TRUE,"GENERAL";"TAB3",#N/A,TRUE,"GENERAL";"TAB4",#N/A,TRUE,"GENERAL";"TAB5",#N/A,TRUE,"GENERAL"}</definedName>
    <definedName name="_______u9" hidden="1">{"TAB1",#N/A,TRUE,"GENERAL";"TAB2",#N/A,TRUE,"GENERAL";"TAB3",#N/A,TRUE,"GENERAL";"TAB4",#N/A,TRUE,"GENERAL";"TAB5",#N/A,TRUE,"GENERAL"}</definedName>
    <definedName name="_______ur7" localSheetId="5" hidden="1">{"TAB1",#N/A,TRUE,"GENERAL";"TAB2",#N/A,TRUE,"GENERAL";"TAB3",#N/A,TRUE,"GENERAL";"TAB4",#N/A,TRUE,"GENERAL";"TAB5",#N/A,TRUE,"GENERAL"}</definedName>
    <definedName name="_______ur7" hidden="1">{"TAB1",#N/A,TRUE,"GENERAL";"TAB2",#N/A,TRUE,"GENERAL";"TAB3",#N/A,TRUE,"GENERAL";"TAB4",#N/A,TRUE,"GENERAL";"TAB5",#N/A,TRUE,"GENERAL"}</definedName>
    <definedName name="_______v2" localSheetId="5" hidden="1">{"via1",#N/A,TRUE,"general";"via2",#N/A,TRUE,"general";"via3",#N/A,TRUE,"general"}</definedName>
    <definedName name="_______v2" hidden="1">{"via1",#N/A,TRUE,"general";"via2",#N/A,TRUE,"general";"via3",#N/A,TRUE,"general"}</definedName>
    <definedName name="_______v3" localSheetId="5" hidden="1">{"TAB1",#N/A,TRUE,"GENERAL";"TAB2",#N/A,TRUE,"GENERAL";"TAB3",#N/A,TRUE,"GENERAL";"TAB4",#N/A,TRUE,"GENERAL";"TAB5",#N/A,TRUE,"GENERAL"}</definedName>
    <definedName name="_______v3" hidden="1">{"TAB1",#N/A,TRUE,"GENERAL";"TAB2",#N/A,TRUE,"GENERAL";"TAB3",#N/A,TRUE,"GENERAL";"TAB4",#N/A,TRUE,"GENERAL";"TAB5",#N/A,TRUE,"GENERAL"}</definedName>
    <definedName name="_______v4" localSheetId="5" hidden="1">{"TAB1",#N/A,TRUE,"GENERAL";"TAB2",#N/A,TRUE,"GENERAL";"TAB3",#N/A,TRUE,"GENERAL";"TAB4",#N/A,TRUE,"GENERAL";"TAB5",#N/A,TRUE,"GENERAL"}</definedName>
    <definedName name="_______v4" hidden="1">{"TAB1",#N/A,TRUE,"GENERAL";"TAB2",#N/A,TRUE,"GENERAL";"TAB3",#N/A,TRUE,"GENERAL";"TAB4",#N/A,TRUE,"GENERAL";"TAB5",#N/A,TRUE,"GENERAL"}</definedName>
    <definedName name="_______v5" localSheetId="5" hidden="1">{"TAB1",#N/A,TRUE,"GENERAL";"TAB2",#N/A,TRUE,"GENERAL";"TAB3",#N/A,TRUE,"GENERAL";"TAB4",#N/A,TRUE,"GENERAL";"TAB5",#N/A,TRUE,"GENERAL"}</definedName>
    <definedName name="_______v5" hidden="1">{"TAB1",#N/A,TRUE,"GENERAL";"TAB2",#N/A,TRUE,"GENERAL";"TAB3",#N/A,TRUE,"GENERAL";"TAB4",#N/A,TRUE,"GENERAL";"TAB5",#N/A,TRUE,"GENERAL"}</definedName>
    <definedName name="_______v6" localSheetId="5" hidden="1">{"TAB1",#N/A,TRUE,"GENERAL";"TAB2",#N/A,TRUE,"GENERAL";"TAB3",#N/A,TRUE,"GENERAL";"TAB4",#N/A,TRUE,"GENERAL";"TAB5",#N/A,TRUE,"GENERAL"}</definedName>
    <definedName name="_______v6" hidden="1">{"TAB1",#N/A,TRUE,"GENERAL";"TAB2",#N/A,TRUE,"GENERAL";"TAB3",#N/A,TRUE,"GENERAL";"TAB4",#N/A,TRUE,"GENERAL";"TAB5",#N/A,TRUE,"GENERAL"}</definedName>
    <definedName name="_______v7" localSheetId="5" hidden="1">{"via1",#N/A,TRUE,"general";"via2",#N/A,TRUE,"general";"via3",#N/A,TRUE,"general"}</definedName>
    <definedName name="_______v7" hidden="1">{"via1",#N/A,TRUE,"general";"via2",#N/A,TRUE,"general";"via3",#N/A,TRUE,"general"}</definedName>
    <definedName name="_______v8" localSheetId="5" hidden="1">{"TAB1",#N/A,TRUE,"GENERAL";"TAB2",#N/A,TRUE,"GENERAL";"TAB3",#N/A,TRUE,"GENERAL";"TAB4",#N/A,TRUE,"GENERAL";"TAB5",#N/A,TRUE,"GENERAL"}</definedName>
    <definedName name="_______v8" hidden="1">{"TAB1",#N/A,TRUE,"GENERAL";"TAB2",#N/A,TRUE,"GENERAL";"TAB3",#N/A,TRUE,"GENERAL";"TAB4",#N/A,TRUE,"GENERAL";"TAB5",#N/A,TRUE,"GENERAL"}</definedName>
    <definedName name="_______v9" localSheetId="5" hidden="1">{"TAB1",#N/A,TRUE,"GENERAL";"TAB2",#N/A,TRUE,"GENERAL";"TAB3",#N/A,TRUE,"GENERAL";"TAB4",#N/A,TRUE,"GENERAL";"TAB5",#N/A,TRUE,"GENERAL"}</definedName>
    <definedName name="_______v9" hidden="1">{"TAB1",#N/A,TRUE,"GENERAL";"TAB2",#N/A,TRUE,"GENERAL";"TAB3",#N/A,TRUE,"GENERAL";"TAB4",#N/A,TRUE,"GENERAL";"TAB5",#N/A,TRUE,"GENERAL"}</definedName>
    <definedName name="_______vfv4" localSheetId="5" hidden="1">{"via1",#N/A,TRUE,"general";"via2",#N/A,TRUE,"general";"via3",#N/A,TRUE,"general"}</definedName>
    <definedName name="_______vfv4" hidden="1">{"via1",#N/A,TRUE,"general";"via2",#N/A,TRUE,"general";"via3",#N/A,TRUE,"general"}</definedName>
    <definedName name="_______x1" localSheetId="5" hidden="1">{"TAB1",#N/A,TRUE,"GENERAL";"TAB2",#N/A,TRUE,"GENERAL";"TAB3",#N/A,TRUE,"GENERAL";"TAB4",#N/A,TRUE,"GENERAL";"TAB5",#N/A,TRUE,"GENERAL"}</definedName>
    <definedName name="_______x1" hidden="1">{"TAB1",#N/A,TRUE,"GENERAL";"TAB2",#N/A,TRUE,"GENERAL";"TAB3",#N/A,TRUE,"GENERAL";"TAB4",#N/A,TRUE,"GENERAL";"TAB5",#N/A,TRUE,"GENERAL"}</definedName>
    <definedName name="_______x2" localSheetId="5" hidden="1">{"via1",#N/A,TRUE,"general";"via2",#N/A,TRUE,"general";"via3",#N/A,TRUE,"general"}</definedName>
    <definedName name="_______x2" hidden="1">{"via1",#N/A,TRUE,"general";"via2",#N/A,TRUE,"general";"via3",#N/A,TRUE,"general"}</definedName>
    <definedName name="_______x3" localSheetId="5" hidden="1">{"via1",#N/A,TRUE,"general";"via2",#N/A,TRUE,"general";"via3",#N/A,TRUE,"general"}</definedName>
    <definedName name="_______x3" hidden="1">{"via1",#N/A,TRUE,"general";"via2",#N/A,TRUE,"general";"via3",#N/A,TRUE,"general"}</definedName>
    <definedName name="_______x4" localSheetId="5" hidden="1">{"via1",#N/A,TRUE,"general";"via2",#N/A,TRUE,"general";"via3",#N/A,TRUE,"general"}</definedName>
    <definedName name="_______x4" hidden="1">{"via1",#N/A,TRUE,"general";"via2",#N/A,TRUE,"general";"via3",#N/A,TRUE,"general"}</definedName>
    <definedName name="_______x5" localSheetId="5" hidden="1">{"TAB1",#N/A,TRUE,"GENERAL";"TAB2",#N/A,TRUE,"GENERAL";"TAB3",#N/A,TRUE,"GENERAL";"TAB4",#N/A,TRUE,"GENERAL";"TAB5",#N/A,TRUE,"GENERAL"}</definedName>
    <definedName name="_______x5" hidden="1">{"TAB1",#N/A,TRUE,"GENERAL";"TAB2",#N/A,TRUE,"GENERAL";"TAB3",#N/A,TRUE,"GENERAL";"TAB4",#N/A,TRUE,"GENERAL";"TAB5",#N/A,TRUE,"GENERAL"}</definedName>
    <definedName name="_______x6" localSheetId="5" hidden="1">{"TAB1",#N/A,TRUE,"GENERAL";"TAB2",#N/A,TRUE,"GENERAL";"TAB3",#N/A,TRUE,"GENERAL";"TAB4",#N/A,TRUE,"GENERAL";"TAB5",#N/A,TRUE,"GENERAL"}</definedName>
    <definedName name="_______x6" hidden="1">{"TAB1",#N/A,TRUE,"GENERAL";"TAB2",#N/A,TRUE,"GENERAL";"TAB3",#N/A,TRUE,"GENERAL";"TAB4",#N/A,TRUE,"GENERAL";"TAB5",#N/A,TRUE,"GENERAL"}</definedName>
    <definedName name="_______x7" localSheetId="5" hidden="1">{"TAB1",#N/A,TRUE,"GENERAL";"TAB2",#N/A,TRUE,"GENERAL";"TAB3",#N/A,TRUE,"GENERAL";"TAB4",#N/A,TRUE,"GENERAL";"TAB5",#N/A,TRUE,"GENERAL"}</definedName>
    <definedName name="_______x7" hidden="1">{"TAB1",#N/A,TRUE,"GENERAL";"TAB2",#N/A,TRUE,"GENERAL";"TAB3",#N/A,TRUE,"GENERAL";"TAB4",#N/A,TRUE,"GENERAL";"TAB5",#N/A,TRUE,"GENERAL"}</definedName>
    <definedName name="_______x8" localSheetId="5" hidden="1">{"via1",#N/A,TRUE,"general";"via2",#N/A,TRUE,"general";"via3",#N/A,TRUE,"general"}</definedName>
    <definedName name="_______x8" hidden="1">{"via1",#N/A,TRUE,"general";"via2",#N/A,TRUE,"general";"via3",#N/A,TRUE,"general"}</definedName>
    <definedName name="_______x9" localSheetId="5" hidden="1">{"TAB1",#N/A,TRUE,"GENERAL";"TAB2",#N/A,TRUE,"GENERAL";"TAB3",#N/A,TRUE,"GENERAL";"TAB4",#N/A,TRUE,"GENERAL";"TAB5",#N/A,TRUE,"GENERAL"}</definedName>
    <definedName name="_______x9" hidden="1">{"TAB1",#N/A,TRUE,"GENERAL";"TAB2",#N/A,TRUE,"GENERAL";"TAB3",#N/A,TRUE,"GENERAL";"TAB4",#N/A,TRUE,"GENERAL";"TAB5",#N/A,TRUE,"GENERAL"}</definedName>
    <definedName name="_______y2" localSheetId="5" hidden="1">{"TAB1",#N/A,TRUE,"GENERAL";"TAB2",#N/A,TRUE,"GENERAL";"TAB3",#N/A,TRUE,"GENERAL";"TAB4",#N/A,TRUE,"GENERAL";"TAB5",#N/A,TRUE,"GENERAL"}</definedName>
    <definedName name="_______y2" hidden="1">{"TAB1",#N/A,TRUE,"GENERAL";"TAB2",#N/A,TRUE,"GENERAL";"TAB3",#N/A,TRUE,"GENERAL";"TAB4",#N/A,TRUE,"GENERAL";"TAB5",#N/A,TRUE,"GENERAL"}</definedName>
    <definedName name="_______y3" localSheetId="5" hidden="1">{"via1",#N/A,TRUE,"general";"via2",#N/A,TRUE,"general";"via3",#N/A,TRUE,"general"}</definedName>
    <definedName name="_______y3" hidden="1">{"via1",#N/A,TRUE,"general";"via2",#N/A,TRUE,"general";"via3",#N/A,TRUE,"general"}</definedName>
    <definedName name="_______y4" localSheetId="5" hidden="1">{"via1",#N/A,TRUE,"general";"via2",#N/A,TRUE,"general";"via3",#N/A,TRUE,"general"}</definedName>
    <definedName name="_______y4" hidden="1">{"via1",#N/A,TRUE,"general";"via2",#N/A,TRUE,"general";"via3",#N/A,TRUE,"general"}</definedName>
    <definedName name="_______y5" localSheetId="5" hidden="1">{"TAB1",#N/A,TRUE,"GENERAL";"TAB2",#N/A,TRUE,"GENERAL";"TAB3",#N/A,TRUE,"GENERAL";"TAB4",#N/A,TRUE,"GENERAL";"TAB5",#N/A,TRUE,"GENERAL"}</definedName>
    <definedName name="_______y5" hidden="1">{"TAB1",#N/A,TRUE,"GENERAL";"TAB2",#N/A,TRUE,"GENERAL";"TAB3",#N/A,TRUE,"GENERAL";"TAB4",#N/A,TRUE,"GENERAL";"TAB5",#N/A,TRUE,"GENERAL"}</definedName>
    <definedName name="_______y6" localSheetId="5" hidden="1">{"via1",#N/A,TRUE,"general";"via2",#N/A,TRUE,"general";"via3",#N/A,TRUE,"general"}</definedName>
    <definedName name="_______y6" hidden="1">{"via1",#N/A,TRUE,"general";"via2",#N/A,TRUE,"general";"via3",#N/A,TRUE,"general"}</definedName>
    <definedName name="_______y7" localSheetId="5" hidden="1">{"via1",#N/A,TRUE,"general";"via2",#N/A,TRUE,"general";"via3",#N/A,TRUE,"general"}</definedName>
    <definedName name="_______y7" hidden="1">{"via1",#N/A,TRUE,"general";"via2",#N/A,TRUE,"general";"via3",#N/A,TRUE,"general"}</definedName>
    <definedName name="_______y8" localSheetId="5" hidden="1">{"via1",#N/A,TRUE,"general";"via2",#N/A,TRUE,"general";"via3",#N/A,TRUE,"general"}</definedName>
    <definedName name="_______y8" hidden="1">{"via1",#N/A,TRUE,"general";"via2",#N/A,TRUE,"general";"via3",#N/A,TRUE,"general"}</definedName>
    <definedName name="_______y9" localSheetId="5" hidden="1">{"TAB1",#N/A,TRUE,"GENERAL";"TAB2",#N/A,TRUE,"GENERAL";"TAB3",#N/A,TRUE,"GENERAL";"TAB4",#N/A,TRUE,"GENERAL";"TAB5",#N/A,TRUE,"GENERAL"}</definedName>
    <definedName name="_______y9" hidden="1">{"TAB1",#N/A,TRUE,"GENERAL";"TAB2",#N/A,TRUE,"GENERAL";"TAB3",#N/A,TRUE,"GENERAL";"TAB4",#N/A,TRUE,"GENERAL";"TAB5",#N/A,TRUE,"GENERAL"}</definedName>
    <definedName name="_______z1" localSheetId="5" hidden="1">{"TAB1",#N/A,TRUE,"GENERAL";"TAB2",#N/A,TRUE,"GENERAL";"TAB3",#N/A,TRUE,"GENERAL";"TAB4",#N/A,TRUE,"GENERAL";"TAB5",#N/A,TRUE,"GENERAL"}</definedName>
    <definedName name="_______z1" hidden="1">{"TAB1",#N/A,TRUE,"GENERAL";"TAB2",#N/A,TRUE,"GENERAL";"TAB3",#N/A,TRUE,"GENERAL";"TAB4",#N/A,TRUE,"GENERAL";"TAB5",#N/A,TRUE,"GENERAL"}</definedName>
    <definedName name="_______z2" localSheetId="5" hidden="1">{"via1",#N/A,TRUE,"general";"via2",#N/A,TRUE,"general";"via3",#N/A,TRUE,"general"}</definedName>
    <definedName name="_______z2" hidden="1">{"via1",#N/A,TRUE,"general";"via2",#N/A,TRUE,"general";"via3",#N/A,TRUE,"general"}</definedName>
    <definedName name="_______z3" localSheetId="5" hidden="1">{"via1",#N/A,TRUE,"general";"via2",#N/A,TRUE,"general";"via3",#N/A,TRUE,"general"}</definedName>
    <definedName name="_______z3" hidden="1">{"via1",#N/A,TRUE,"general";"via2",#N/A,TRUE,"general";"via3",#N/A,TRUE,"general"}</definedName>
    <definedName name="_______z4" localSheetId="5" hidden="1">{"TAB1",#N/A,TRUE,"GENERAL";"TAB2",#N/A,TRUE,"GENERAL";"TAB3",#N/A,TRUE,"GENERAL";"TAB4",#N/A,TRUE,"GENERAL";"TAB5",#N/A,TRUE,"GENERAL"}</definedName>
    <definedName name="_______z4" hidden="1">{"TAB1",#N/A,TRUE,"GENERAL";"TAB2",#N/A,TRUE,"GENERAL";"TAB3",#N/A,TRUE,"GENERAL";"TAB4",#N/A,TRUE,"GENERAL";"TAB5",#N/A,TRUE,"GENERAL"}</definedName>
    <definedName name="_______z5" localSheetId="5" hidden="1">{"via1",#N/A,TRUE,"general";"via2",#N/A,TRUE,"general";"via3",#N/A,TRUE,"general"}</definedName>
    <definedName name="_______z5" hidden="1">{"via1",#N/A,TRUE,"general";"via2",#N/A,TRUE,"general";"via3",#N/A,TRUE,"general"}</definedName>
    <definedName name="_______z6" localSheetId="5" hidden="1">{"TAB1",#N/A,TRUE,"GENERAL";"TAB2",#N/A,TRUE,"GENERAL";"TAB3",#N/A,TRUE,"GENERAL";"TAB4",#N/A,TRUE,"GENERAL";"TAB5",#N/A,TRUE,"GENERAL"}</definedName>
    <definedName name="_______z6" hidden="1">{"TAB1",#N/A,TRUE,"GENERAL";"TAB2",#N/A,TRUE,"GENERAL";"TAB3",#N/A,TRUE,"GENERAL";"TAB4",#N/A,TRUE,"GENERAL";"TAB5",#N/A,TRUE,"GENERAL"}</definedName>
    <definedName name="______a1" localSheetId="5" hidden="1">{"TAB1",#N/A,TRUE,"GENERAL";"TAB2",#N/A,TRUE,"GENERAL";"TAB3",#N/A,TRUE,"GENERAL";"TAB4",#N/A,TRUE,"GENERAL";"TAB5",#N/A,TRUE,"GENERAL"}</definedName>
    <definedName name="______a1" hidden="1">{"TAB1",#N/A,TRUE,"GENERAL";"TAB2",#N/A,TRUE,"GENERAL";"TAB3",#N/A,TRUE,"GENERAL";"TAB4",#N/A,TRUE,"GENERAL";"TAB5",#N/A,TRUE,"GENERAL"}</definedName>
    <definedName name="______a3" localSheetId="5" hidden="1">{"TAB1",#N/A,TRUE,"GENERAL";"TAB2",#N/A,TRUE,"GENERAL";"TAB3",#N/A,TRUE,"GENERAL";"TAB4",#N/A,TRUE,"GENERAL";"TAB5",#N/A,TRUE,"GENERAL"}</definedName>
    <definedName name="______a3" hidden="1">{"TAB1",#N/A,TRUE,"GENERAL";"TAB2",#N/A,TRUE,"GENERAL";"TAB3",#N/A,TRUE,"GENERAL";"TAB4",#N/A,TRUE,"GENERAL";"TAB5",#N/A,TRUE,"GENERAL"}</definedName>
    <definedName name="______a4" localSheetId="5" hidden="1">{"via1",#N/A,TRUE,"general";"via2",#N/A,TRUE,"general";"via3",#N/A,TRUE,"general"}</definedName>
    <definedName name="______a4" hidden="1">{"via1",#N/A,TRUE,"general";"via2",#N/A,TRUE,"general";"via3",#N/A,TRUE,"general"}</definedName>
    <definedName name="______a5" localSheetId="5" hidden="1">{"TAB1",#N/A,TRUE,"GENERAL";"TAB2",#N/A,TRUE,"GENERAL";"TAB3",#N/A,TRUE,"GENERAL";"TAB4",#N/A,TRUE,"GENERAL";"TAB5",#N/A,TRUE,"GENERAL"}</definedName>
    <definedName name="______a5" hidden="1">{"TAB1",#N/A,TRUE,"GENERAL";"TAB2",#N/A,TRUE,"GENERAL";"TAB3",#N/A,TRUE,"GENERAL";"TAB4",#N/A,TRUE,"GENERAL";"TAB5",#N/A,TRUE,"GENERAL"}</definedName>
    <definedName name="______a6" localSheetId="5" hidden="1">{"TAB1",#N/A,TRUE,"GENERAL";"TAB2",#N/A,TRUE,"GENERAL";"TAB3",#N/A,TRUE,"GENERAL";"TAB4",#N/A,TRUE,"GENERAL";"TAB5",#N/A,TRUE,"GENERAL"}</definedName>
    <definedName name="______a6" hidden="1">{"TAB1",#N/A,TRUE,"GENERAL";"TAB2",#N/A,TRUE,"GENERAL";"TAB3",#N/A,TRUE,"GENERAL";"TAB4",#N/A,TRUE,"GENERAL";"TAB5",#N/A,TRUE,"GENERAL"}</definedName>
    <definedName name="______AFC1" localSheetId="5">[7]INV!$A$25:$D$28</definedName>
    <definedName name="______AFC1">[7]INV!$A$25:$D$28</definedName>
    <definedName name="______AFC3" localSheetId="5">[7]INV!$F$25:$I$28</definedName>
    <definedName name="______AFC3">[7]INV!$F$25:$I$28</definedName>
    <definedName name="______AFC5" localSheetId="5">[7]INV!$K$25:$N$28</definedName>
    <definedName name="______AFC5">[7]INV!$K$25:$N$28</definedName>
    <definedName name="______AIU1">#REF!</definedName>
    <definedName name="______b2" localSheetId="5" hidden="1">{"TAB1",#N/A,TRUE,"GENERAL";"TAB2",#N/A,TRUE,"GENERAL";"TAB3",#N/A,TRUE,"GENERAL";"TAB4",#N/A,TRUE,"GENERAL";"TAB5",#N/A,TRUE,"GENERAL"}</definedName>
    <definedName name="______b2" hidden="1">{"TAB1",#N/A,TRUE,"GENERAL";"TAB2",#N/A,TRUE,"GENERAL";"TAB3",#N/A,TRUE,"GENERAL";"TAB4",#N/A,TRUE,"GENERAL";"TAB5",#N/A,TRUE,"GENERAL"}</definedName>
    <definedName name="______b3" localSheetId="5" hidden="1">{"TAB1",#N/A,TRUE,"GENERAL";"TAB2",#N/A,TRUE,"GENERAL";"TAB3",#N/A,TRUE,"GENERAL";"TAB4",#N/A,TRUE,"GENERAL";"TAB5",#N/A,TRUE,"GENERAL"}</definedName>
    <definedName name="______b3" hidden="1">{"TAB1",#N/A,TRUE,"GENERAL";"TAB2",#N/A,TRUE,"GENERAL";"TAB3",#N/A,TRUE,"GENERAL";"TAB4",#N/A,TRUE,"GENERAL";"TAB5",#N/A,TRUE,"GENERAL"}</definedName>
    <definedName name="______b4" localSheetId="5" hidden="1">{"TAB1",#N/A,TRUE,"GENERAL";"TAB2",#N/A,TRUE,"GENERAL";"TAB3",#N/A,TRUE,"GENERAL";"TAB4",#N/A,TRUE,"GENERAL";"TAB5",#N/A,TRUE,"GENERAL"}</definedName>
    <definedName name="______b4" hidden="1">{"TAB1",#N/A,TRUE,"GENERAL";"TAB2",#N/A,TRUE,"GENERAL";"TAB3",#N/A,TRUE,"GENERAL";"TAB4",#N/A,TRUE,"GENERAL";"TAB5",#N/A,TRUE,"GENERAL"}</definedName>
    <definedName name="______b5" localSheetId="5" hidden="1">{"TAB1",#N/A,TRUE,"GENERAL";"TAB2",#N/A,TRUE,"GENERAL";"TAB3",#N/A,TRUE,"GENERAL";"TAB4",#N/A,TRUE,"GENERAL";"TAB5",#N/A,TRUE,"GENERAL"}</definedName>
    <definedName name="______b5" hidden="1">{"TAB1",#N/A,TRUE,"GENERAL";"TAB2",#N/A,TRUE,"GENERAL";"TAB3",#N/A,TRUE,"GENERAL";"TAB4",#N/A,TRUE,"GENERAL";"TAB5",#N/A,TRUE,"GENERAL"}</definedName>
    <definedName name="______b6" localSheetId="5" hidden="1">{"TAB1",#N/A,TRUE,"GENERAL";"TAB2",#N/A,TRUE,"GENERAL";"TAB3",#N/A,TRUE,"GENERAL";"TAB4",#N/A,TRUE,"GENERAL";"TAB5",#N/A,TRUE,"GENERAL"}</definedName>
    <definedName name="______b6" hidden="1">{"TAB1",#N/A,TRUE,"GENERAL";"TAB2",#N/A,TRUE,"GENERAL";"TAB3",#N/A,TRUE,"GENERAL";"TAB4",#N/A,TRUE,"GENERAL";"TAB5",#N/A,TRUE,"GENERAL"}</definedName>
    <definedName name="______b7" localSheetId="5" hidden="1">{"via1",#N/A,TRUE,"general";"via2",#N/A,TRUE,"general";"via3",#N/A,TRUE,"general"}</definedName>
    <definedName name="______b7" hidden="1">{"via1",#N/A,TRUE,"general";"via2",#N/A,TRUE,"general";"via3",#N/A,TRUE,"general"}</definedName>
    <definedName name="______b8" localSheetId="5" hidden="1">{"via1",#N/A,TRUE,"general";"via2",#N/A,TRUE,"general";"via3",#N/A,TRUE,"general"}</definedName>
    <definedName name="______b8" hidden="1">{"via1",#N/A,TRUE,"general";"via2",#N/A,TRUE,"general";"via3",#N/A,TRUE,"general"}</definedName>
    <definedName name="______bb9" localSheetId="5" hidden="1">{"TAB1",#N/A,TRUE,"GENERAL";"TAB2",#N/A,TRUE,"GENERAL";"TAB3",#N/A,TRUE,"GENERAL";"TAB4",#N/A,TRUE,"GENERAL";"TAB5",#N/A,TRUE,"GENERAL"}</definedName>
    <definedName name="______bb9" hidden="1">{"TAB1",#N/A,TRUE,"GENERAL";"TAB2",#N/A,TRUE,"GENERAL";"TAB3",#N/A,TRUE,"GENERAL";"TAB4",#N/A,TRUE,"GENERAL";"TAB5",#N/A,TRUE,"GENERAL"}</definedName>
    <definedName name="______bgb5" localSheetId="5" hidden="1">{"TAB1",#N/A,TRUE,"GENERAL";"TAB2",#N/A,TRUE,"GENERAL";"TAB3",#N/A,TRUE,"GENERAL";"TAB4",#N/A,TRUE,"GENERAL";"TAB5",#N/A,TRUE,"GENERAL"}</definedName>
    <definedName name="______bgb5" hidden="1">{"TAB1",#N/A,TRUE,"GENERAL";"TAB2",#N/A,TRUE,"GENERAL";"TAB3",#N/A,TRUE,"GENERAL";"TAB4",#N/A,TRUE,"GENERAL";"TAB5",#N/A,TRUE,"GENERAL"}</definedName>
    <definedName name="______BGC1" localSheetId="5">[7]INV!$A$5:$D$8</definedName>
    <definedName name="______BGC1">[7]INV!$A$5:$D$8</definedName>
    <definedName name="______BGC3" localSheetId="5">[7]INV!$F$5:$I$8</definedName>
    <definedName name="______BGC3">[7]INV!$F$5:$I$8</definedName>
    <definedName name="______BGC5" localSheetId="5">[7]INV!$K$5:$N$8</definedName>
    <definedName name="______BGC5">[7]INV!$K$5:$N$8</definedName>
    <definedName name="______CAC1" localSheetId="5">[7]INV!$A$19:$D$22</definedName>
    <definedName name="______CAC1">[7]INV!$A$19:$D$22</definedName>
    <definedName name="______CAC3" localSheetId="5">[7]INV!$F$19:$I$22</definedName>
    <definedName name="______CAC3">[7]INV!$F$19:$I$22</definedName>
    <definedName name="______CAC5" localSheetId="5">[7]INV!$K$19:$N$22</definedName>
    <definedName name="______CAC5">[7]INV!$K$19:$N$22</definedName>
    <definedName name="______Cod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localSheetId="5" hidden="1">{"TAB1",#N/A,TRUE,"GENERAL";"TAB2",#N/A,TRUE,"GENERAL";"TAB3",#N/A,TRUE,"GENERAL";"TAB4",#N/A,TRUE,"GENERAL";"TAB5",#N/A,TRUE,"GENERAL"}</definedName>
    <definedName name="______g2" hidden="1">{"TAB1",#N/A,TRUE,"GENERAL";"TAB2",#N/A,TRUE,"GENERAL";"TAB3",#N/A,TRUE,"GENERAL";"TAB4",#N/A,TRUE,"GENERAL";"TAB5",#N/A,TRUE,"GENERAL"}</definedName>
    <definedName name="______g3" localSheetId="5" hidden="1">{"via1",#N/A,TRUE,"general";"via2",#N/A,TRUE,"general";"via3",#N/A,TRUE,"general"}</definedName>
    <definedName name="______g3" hidden="1">{"via1",#N/A,TRUE,"general";"via2",#N/A,TRUE,"general";"via3",#N/A,TRUE,"general"}</definedName>
    <definedName name="______g4" localSheetId="5" hidden="1">{"via1",#N/A,TRUE,"general";"via2",#N/A,TRUE,"general";"via3",#N/A,TRUE,"general"}</definedName>
    <definedName name="______g4" hidden="1">{"via1",#N/A,TRUE,"general";"via2",#N/A,TRUE,"general";"via3",#N/A,TRUE,"general"}</definedName>
    <definedName name="______g5" localSheetId="5" hidden="1">{"via1",#N/A,TRUE,"general";"via2",#N/A,TRUE,"general";"via3",#N/A,TRUE,"general"}</definedName>
    <definedName name="______g5" hidden="1">{"via1",#N/A,TRUE,"general";"via2",#N/A,TRUE,"general";"via3",#N/A,TRUE,"general"}</definedName>
    <definedName name="______g6" localSheetId="5" hidden="1">{"via1",#N/A,TRUE,"general";"via2",#N/A,TRUE,"general";"via3",#N/A,TRUE,"general"}</definedName>
    <definedName name="______g6" hidden="1">{"via1",#N/A,TRUE,"general";"via2",#N/A,TRUE,"general";"via3",#N/A,TRUE,"general"}</definedName>
    <definedName name="______g7" localSheetId="5" hidden="1">{"TAB1",#N/A,TRUE,"GENERAL";"TAB2",#N/A,TRUE,"GENERAL";"TAB3",#N/A,TRUE,"GENERAL";"TAB4",#N/A,TRUE,"GENERAL";"TAB5",#N/A,TRUE,"GENERAL"}</definedName>
    <definedName name="______g7" hidden="1">{"TAB1",#N/A,TRUE,"GENERAL";"TAB2",#N/A,TRUE,"GENERAL";"TAB3",#N/A,TRUE,"GENERAL";"TAB4",#N/A,TRUE,"GENERAL";"TAB5",#N/A,TRUE,"GENERAL"}</definedName>
    <definedName name="______GR1" localSheetId="5" hidden="1">{"TAB1",#N/A,TRUE,"GENERAL";"TAB2",#N/A,TRUE,"GENERAL";"TAB3",#N/A,TRUE,"GENERAL";"TAB4",#N/A,TRUE,"GENERAL";"TAB5",#N/A,TRUE,"GENERAL"}</definedName>
    <definedName name="______GR1" hidden="1">{"TAB1",#N/A,TRUE,"GENERAL";"TAB2",#N/A,TRUE,"GENERAL";"TAB3",#N/A,TRUE,"GENERAL";"TAB4",#N/A,TRUE,"GENERAL";"TAB5",#N/A,TRUE,"GENERAL"}</definedName>
    <definedName name="______gtr4" localSheetId="5" hidden="1">{"via1",#N/A,TRUE,"general";"via2",#N/A,TRUE,"general";"via3",#N/A,TRUE,"general"}</definedName>
    <definedName name="______gtr4" hidden="1">{"via1",#N/A,TRUE,"general";"via2",#N/A,TRUE,"general";"via3",#N/A,TRUE,"general"}</definedName>
    <definedName name="______h2" localSheetId="5" hidden="1">{"via1",#N/A,TRUE,"general";"via2",#N/A,TRUE,"general";"via3",#N/A,TRUE,"general"}</definedName>
    <definedName name="______h2" hidden="1">{"via1",#N/A,TRUE,"general";"via2",#N/A,TRUE,"general";"via3",#N/A,TRUE,"general"}</definedName>
    <definedName name="______h3" localSheetId="5" hidden="1">{"via1",#N/A,TRUE,"general";"via2",#N/A,TRUE,"general";"via3",#N/A,TRUE,"general"}</definedName>
    <definedName name="______h3" hidden="1">{"via1",#N/A,TRUE,"general";"via2",#N/A,TRUE,"general";"via3",#N/A,TRUE,"general"}</definedName>
    <definedName name="______h4" localSheetId="5" hidden="1">{"TAB1",#N/A,TRUE,"GENERAL";"TAB2",#N/A,TRUE,"GENERAL";"TAB3",#N/A,TRUE,"GENERAL";"TAB4",#N/A,TRUE,"GENERAL";"TAB5",#N/A,TRUE,"GENERAL"}</definedName>
    <definedName name="______h4" hidden="1">{"TAB1",#N/A,TRUE,"GENERAL";"TAB2",#N/A,TRUE,"GENERAL";"TAB3",#N/A,TRUE,"GENERAL";"TAB4",#N/A,TRUE,"GENERAL";"TAB5",#N/A,TRUE,"GENERAL"}</definedName>
    <definedName name="______h5" localSheetId="5" hidden="1">{"TAB1",#N/A,TRUE,"GENERAL";"TAB2",#N/A,TRUE,"GENERAL";"TAB3",#N/A,TRUE,"GENERAL";"TAB4",#N/A,TRUE,"GENERAL";"TAB5",#N/A,TRUE,"GENERAL"}</definedName>
    <definedName name="______h5" hidden="1">{"TAB1",#N/A,TRUE,"GENERAL";"TAB2",#N/A,TRUE,"GENERAL";"TAB3",#N/A,TRUE,"GENERAL";"TAB4",#N/A,TRUE,"GENERAL";"TAB5",#N/A,TRUE,"GENERAL"}</definedName>
    <definedName name="______h6" localSheetId="5" hidden="1">{"via1",#N/A,TRUE,"general";"via2",#N/A,TRUE,"general";"via3",#N/A,TRUE,"general"}</definedName>
    <definedName name="______h6" hidden="1">{"via1",#N/A,TRUE,"general";"via2",#N/A,TRUE,"general";"via3",#N/A,TRUE,"general"}</definedName>
    <definedName name="______h7" localSheetId="5" hidden="1">{"TAB1",#N/A,TRUE,"GENERAL";"TAB2",#N/A,TRUE,"GENERAL";"TAB3",#N/A,TRUE,"GENERAL";"TAB4",#N/A,TRUE,"GENERAL";"TAB5",#N/A,TRUE,"GENERAL"}</definedName>
    <definedName name="______h7" hidden="1">{"TAB1",#N/A,TRUE,"GENERAL";"TAB2",#N/A,TRUE,"GENERAL";"TAB3",#N/A,TRUE,"GENERAL";"TAB4",#N/A,TRUE,"GENERAL";"TAB5",#N/A,TRUE,"GENERAL"}</definedName>
    <definedName name="______h8" localSheetId="5" hidden="1">{"via1",#N/A,TRUE,"general";"via2",#N/A,TRUE,"general";"via3",#N/A,TRUE,"general"}</definedName>
    <definedName name="______h8" hidden="1">{"via1",#N/A,TRUE,"general";"via2",#N/A,TRUE,"general";"via3",#N/A,TRUE,"general"}</definedName>
    <definedName name="______hfh7" localSheetId="5" hidden="1">{"via1",#N/A,TRUE,"general";"via2",#N/A,TRUE,"general";"via3",#N/A,TRUE,"general"}</definedName>
    <definedName name="______hfh7" hidden="1">{"via1",#N/A,TRUE,"general";"via2",#N/A,TRUE,"general";"via3",#N/A,TRUE,"general"}</definedName>
    <definedName name="______i1">#REF!</definedName>
    <definedName name="______i4" localSheetId="5" hidden="1">{"via1",#N/A,TRUE,"general";"via2",#N/A,TRUE,"general";"via3",#N/A,TRUE,"general"}</definedName>
    <definedName name="______i4" hidden="1">{"via1",#N/A,TRUE,"general";"via2",#N/A,TRUE,"general";"via3",#N/A,TRUE,"general"}</definedName>
    <definedName name="______i5" localSheetId="5" hidden="1">{"TAB1",#N/A,TRUE,"GENERAL";"TAB2",#N/A,TRUE,"GENERAL";"TAB3",#N/A,TRUE,"GENERAL";"TAB4",#N/A,TRUE,"GENERAL";"TAB5",#N/A,TRUE,"GENERAL"}</definedName>
    <definedName name="______i5" hidden="1">{"TAB1",#N/A,TRUE,"GENERAL";"TAB2",#N/A,TRUE,"GENERAL";"TAB3",#N/A,TRUE,"GENERAL";"TAB4",#N/A,TRUE,"GENERAL";"TAB5",#N/A,TRUE,"GENERAL"}</definedName>
    <definedName name="______i6" localSheetId="5" hidden="1">{"TAB1",#N/A,TRUE,"GENERAL";"TAB2",#N/A,TRUE,"GENERAL";"TAB3",#N/A,TRUE,"GENERAL";"TAB4",#N/A,TRUE,"GENERAL";"TAB5",#N/A,TRUE,"GENERAL"}</definedName>
    <definedName name="______i6" hidden="1">{"TAB1",#N/A,TRUE,"GENERAL";"TAB2",#N/A,TRUE,"GENERAL";"TAB3",#N/A,TRUE,"GENERAL";"TAB4",#N/A,TRUE,"GENERAL";"TAB5",#N/A,TRUE,"GENERAL"}</definedName>
    <definedName name="______i7" localSheetId="5" hidden="1">{"via1",#N/A,TRUE,"general";"via2",#N/A,TRUE,"general";"via3",#N/A,TRUE,"general"}</definedName>
    <definedName name="______i7" hidden="1">{"via1",#N/A,TRUE,"general";"via2",#N/A,TRUE,"general";"via3",#N/A,TRUE,"general"}</definedName>
    <definedName name="______i77" localSheetId="5" hidden="1">{"TAB1",#N/A,TRUE,"GENERAL";"TAB2",#N/A,TRUE,"GENERAL";"TAB3",#N/A,TRUE,"GENERAL";"TAB4",#N/A,TRUE,"GENERAL";"TAB5",#N/A,TRUE,"GENERAL"}</definedName>
    <definedName name="______i77" hidden="1">{"TAB1",#N/A,TRUE,"GENERAL";"TAB2",#N/A,TRUE,"GENERAL";"TAB3",#N/A,TRUE,"GENERAL";"TAB4",#N/A,TRUE,"GENERAL";"TAB5",#N/A,TRUE,"GENERAL"}</definedName>
    <definedName name="______i8" localSheetId="5" hidden="1">{"via1",#N/A,TRUE,"general";"via2",#N/A,TRUE,"general";"via3",#N/A,TRUE,"general"}</definedName>
    <definedName name="______i8" hidden="1">{"via1",#N/A,TRUE,"general";"via2",#N/A,TRUE,"general";"via3",#N/A,TRUE,"general"}</definedName>
    <definedName name="______i9" localSheetId="5"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k3" localSheetId="5" hidden="1">{"TAB1",#N/A,TRUE,"GENERAL";"TAB2",#N/A,TRUE,"GENERAL";"TAB3",#N/A,TRUE,"GENERAL";"TAB4",#N/A,TRUE,"GENERAL";"TAB5",#N/A,TRUE,"GENERAL"}</definedName>
    <definedName name="______k3" hidden="1">{"TAB1",#N/A,TRUE,"GENERAL";"TAB2",#N/A,TRUE,"GENERAL";"TAB3",#N/A,TRUE,"GENERAL";"TAB4",#N/A,TRUE,"GENERAL";"TAB5",#N/A,TRUE,"GENERAL"}</definedName>
    <definedName name="______k4" localSheetId="5" hidden="1">{"via1",#N/A,TRUE,"general";"via2",#N/A,TRUE,"general";"via3",#N/A,TRUE,"general"}</definedName>
    <definedName name="______k4" hidden="1">{"via1",#N/A,TRUE,"general";"via2",#N/A,TRUE,"general";"via3",#N/A,TRUE,"general"}</definedName>
    <definedName name="______k5" localSheetId="5" hidden="1">{"via1",#N/A,TRUE,"general";"via2",#N/A,TRUE,"general";"via3",#N/A,TRUE,"general"}</definedName>
    <definedName name="______k5" hidden="1">{"via1",#N/A,TRUE,"general";"via2",#N/A,TRUE,"general";"via3",#N/A,TRUE,"general"}</definedName>
    <definedName name="______k6" localSheetId="5" hidden="1">{"TAB1",#N/A,TRUE,"GENERAL";"TAB2",#N/A,TRUE,"GENERAL";"TAB3",#N/A,TRUE,"GENERAL";"TAB4",#N/A,TRUE,"GENERAL";"TAB5",#N/A,TRUE,"GENERAL"}</definedName>
    <definedName name="______k6" hidden="1">{"TAB1",#N/A,TRUE,"GENERAL";"TAB2",#N/A,TRUE,"GENERAL";"TAB3",#N/A,TRUE,"GENERAL";"TAB4",#N/A,TRUE,"GENERAL";"TAB5",#N/A,TRUE,"GENERAL"}</definedName>
    <definedName name="______k7" localSheetId="5" hidden="1">{"via1",#N/A,TRUE,"general";"via2",#N/A,TRUE,"general";"via3",#N/A,TRUE,"general"}</definedName>
    <definedName name="______k7" hidden="1">{"via1",#N/A,TRUE,"general";"via2",#N/A,TRUE,"general";"via3",#N/A,TRUE,"general"}</definedName>
    <definedName name="______k8" localSheetId="5" hidden="1">{"via1",#N/A,TRUE,"general";"via2",#N/A,TRUE,"general";"via3",#N/A,TRUE,"general"}</definedName>
    <definedName name="______k8" hidden="1">{"via1",#N/A,TRUE,"general";"via2",#N/A,TRUE,"general";"via3",#N/A,TRUE,"general"}</definedName>
    <definedName name="______k9" localSheetId="5" hidden="1">{"TAB1",#N/A,TRUE,"GENERAL";"TAB2",#N/A,TRUE,"GENERAL";"TAB3",#N/A,TRUE,"GENERAL";"TAB4",#N/A,TRUE,"GENERAL";"TAB5",#N/A,TRUE,"GENERAL"}</definedName>
    <definedName name="______k9" hidden="1">{"TAB1",#N/A,TRUE,"GENERAL";"TAB2",#N/A,TRUE,"GENERAL";"TAB3",#N/A,TRUE,"GENERAL";"TAB4",#N/A,TRUE,"GENERAL";"TAB5",#N/A,TRUE,"GENERAL"}</definedName>
    <definedName name="______kjk6" localSheetId="5" hidden="1">{"TAB1",#N/A,TRUE,"GENERAL";"TAB2",#N/A,TRUE,"GENERAL";"TAB3",#N/A,TRUE,"GENERAL";"TAB4",#N/A,TRUE,"GENERAL";"TAB5",#N/A,TRUE,"GENERAL"}</definedName>
    <definedName name="______kjk6" hidden="1">{"TAB1",#N/A,TRUE,"GENERAL";"TAB2",#N/A,TRUE,"GENERAL";"TAB3",#N/A,TRUE,"GENERAL";"TAB4",#N/A,TRUE,"GENERAL";"TAB5",#N/A,TRUE,"GENERAL"}</definedName>
    <definedName name="______m3" localSheetId="5" hidden="1">{"via1",#N/A,TRUE,"general";"via2",#N/A,TRUE,"general";"via3",#N/A,TRUE,"general"}</definedName>
    <definedName name="______m3" hidden="1">{"via1",#N/A,TRUE,"general";"via2",#N/A,TRUE,"general";"via3",#N/A,TRUE,"general"}</definedName>
    <definedName name="______m4" localSheetId="5" hidden="1">{"TAB1",#N/A,TRUE,"GENERAL";"TAB2",#N/A,TRUE,"GENERAL";"TAB3",#N/A,TRUE,"GENERAL";"TAB4",#N/A,TRUE,"GENERAL";"TAB5",#N/A,TRUE,"GENERAL"}</definedName>
    <definedName name="______m4" hidden="1">{"TAB1",#N/A,TRUE,"GENERAL";"TAB2",#N/A,TRUE,"GENERAL";"TAB3",#N/A,TRUE,"GENERAL";"TAB4",#N/A,TRUE,"GENERAL";"TAB5",#N/A,TRUE,"GENERAL"}</definedName>
    <definedName name="______m5" localSheetId="5" hidden="1">{"via1",#N/A,TRUE,"general";"via2",#N/A,TRUE,"general";"via3",#N/A,TRUE,"general"}</definedName>
    <definedName name="______m5" hidden="1">{"via1",#N/A,TRUE,"general";"via2",#N/A,TRUE,"general";"via3",#N/A,TRUE,"general"}</definedName>
    <definedName name="______m6" localSheetId="5" hidden="1">{"TAB1",#N/A,TRUE,"GENERAL";"TAB2",#N/A,TRUE,"GENERAL";"TAB3",#N/A,TRUE,"GENERAL";"TAB4",#N/A,TRUE,"GENERAL";"TAB5",#N/A,TRUE,"GENERAL"}</definedName>
    <definedName name="______m6" hidden="1">{"TAB1",#N/A,TRUE,"GENERAL";"TAB2",#N/A,TRUE,"GENERAL";"TAB3",#N/A,TRUE,"GENERAL";"TAB4",#N/A,TRUE,"GENERAL";"TAB5",#N/A,TRUE,"GENERAL"}</definedName>
    <definedName name="______m7" localSheetId="5" hidden="1">{"TAB1",#N/A,TRUE,"GENERAL";"TAB2",#N/A,TRUE,"GENERAL";"TAB3",#N/A,TRUE,"GENERAL";"TAB4",#N/A,TRUE,"GENERAL";"TAB5",#N/A,TRUE,"GENERAL"}</definedName>
    <definedName name="______m7" hidden="1">{"TAB1",#N/A,TRUE,"GENERAL";"TAB2",#N/A,TRUE,"GENERAL";"TAB3",#N/A,TRUE,"GENERAL";"TAB4",#N/A,TRUE,"GENERAL";"TAB5",#N/A,TRUE,"GENERAL"}</definedName>
    <definedName name="______m8" localSheetId="5" hidden="1">{"via1",#N/A,TRUE,"general";"via2",#N/A,TRUE,"general";"via3",#N/A,TRUE,"general"}</definedName>
    <definedName name="______m8" hidden="1">{"via1",#N/A,TRUE,"general";"via2",#N/A,TRUE,"general";"via3",#N/A,TRUE,"general"}</definedName>
    <definedName name="______m9" localSheetId="5" hidden="1">{"via1",#N/A,TRUE,"general";"via2",#N/A,TRUE,"general";"via3",#N/A,TRUE,"general"}</definedName>
    <definedName name="______m9" hidden="1">{"via1",#N/A,TRUE,"general";"via2",#N/A,TRUE,"general";"via3",#N/A,TRUE,"general"}</definedName>
    <definedName name="______MA2" localSheetId="5">#REF!</definedName>
    <definedName name="______MA2">#REF!</definedName>
    <definedName name="______n3" localSheetId="5" hidden="1">{"TAB1",#N/A,TRUE,"GENERAL";"TAB2",#N/A,TRUE,"GENERAL";"TAB3",#N/A,TRUE,"GENERAL";"TAB4",#N/A,TRUE,"GENERAL";"TAB5",#N/A,TRUE,"GENERAL"}</definedName>
    <definedName name="______n3" hidden="1">{"TAB1",#N/A,TRUE,"GENERAL";"TAB2",#N/A,TRUE,"GENERAL";"TAB3",#N/A,TRUE,"GENERAL";"TAB4",#N/A,TRUE,"GENERAL";"TAB5",#N/A,TRUE,"GENERAL"}</definedName>
    <definedName name="______n4" localSheetId="5" hidden="1">{"via1",#N/A,TRUE,"general";"via2",#N/A,TRUE,"general";"via3",#N/A,TRUE,"general"}</definedName>
    <definedName name="______n4" hidden="1">{"via1",#N/A,TRUE,"general";"via2",#N/A,TRUE,"general";"via3",#N/A,TRUE,"general"}</definedName>
    <definedName name="______n5" localSheetId="5" hidden="1">{"TAB1",#N/A,TRUE,"GENERAL";"TAB2",#N/A,TRUE,"GENERAL";"TAB3",#N/A,TRUE,"GENERAL";"TAB4",#N/A,TRUE,"GENERAL";"TAB5",#N/A,TRUE,"GENERAL"}</definedName>
    <definedName name="______n5" hidden="1">{"TAB1",#N/A,TRUE,"GENERAL";"TAB2",#N/A,TRUE,"GENERAL";"TAB3",#N/A,TRUE,"GENERAL";"TAB4",#N/A,TRUE,"GENERAL";"TAB5",#N/A,TRUE,"GENERAL"}</definedName>
    <definedName name="______nyn7" localSheetId="5" hidden="1">{"via1",#N/A,TRUE,"general";"via2",#N/A,TRUE,"general";"via3",#N/A,TRUE,"general"}</definedName>
    <definedName name="______nyn7" hidden="1">{"via1",#N/A,TRUE,"general";"via2",#N/A,TRUE,"general";"via3",#N/A,TRUE,"general"}</definedName>
    <definedName name="______o4" localSheetId="5" hidden="1">{"via1",#N/A,TRUE,"general";"via2",#N/A,TRUE,"general";"via3",#N/A,TRUE,"general"}</definedName>
    <definedName name="______o4" hidden="1">{"via1",#N/A,TRUE,"general";"via2",#N/A,TRUE,"general";"via3",#N/A,TRUE,"general"}</definedName>
    <definedName name="______o5" localSheetId="5" hidden="1">{"TAB1",#N/A,TRUE,"GENERAL";"TAB2",#N/A,TRUE,"GENERAL";"TAB3",#N/A,TRUE,"GENERAL";"TAB4",#N/A,TRUE,"GENERAL";"TAB5",#N/A,TRUE,"GENERAL"}</definedName>
    <definedName name="______o5" hidden="1">{"TAB1",#N/A,TRUE,"GENERAL";"TAB2",#N/A,TRUE,"GENERAL";"TAB3",#N/A,TRUE,"GENERAL";"TAB4",#N/A,TRUE,"GENERAL";"TAB5",#N/A,TRUE,"GENERAL"}</definedName>
    <definedName name="______o6" localSheetId="5" hidden="1">{"TAB1",#N/A,TRUE,"GENERAL";"TAB2",#N/A,TRUE,"GENERAL";"TAB3",#N/A,TRUE,"GENERAL";"TAB4",#N/A,TRUE,"GENERAL";"TAB5",#N/A,TRUE,"GENERAL"}</definedName>
    <definedName name="______o6" hidden="1">{"TAB1",#N/A,TRUE,"GENERAL";"TAB2",#N/A,TRUE,"GENERAL";"TAB3",#N/A,TRUE,"GENERAL";"TAB4",#N/A,TRUE,"GENERAL";"TAB5",#N/A,TRUE,"GENERAL"}</definedName>
    <definedName name="______o7" localSheetId="5" hidden="1">{"TAB1",#N/A,TRUE,"GENERAL";"TAB2",#N/A,TRUE,"GENERAL";"TAB3",#N/A,TRUE,"GENERAL";"TAB4",#N/A,TRUE,"GENERAL";"TAB5",#N/A,TRUE,"GENERAL"}</definedName>
    <definedName name="______o7" hidden="1">{"TAB1",#N/A,TRUE,"GENERAL";"TAB2",#N/A,TRUE,"GENERAL";"TAB3",#N/A,TRUE,"GENERAL";"TAB4",#N/A,TRUE,"GENERAL";"TAB5",#N/A,TRUE,"GENERAL"}</definedName>
    <definedName name="______o8" localSheetId="5" hidden="1">{"via1",#N/A,TRUE,"general";"via2",#N/A,TRUE,"general";"via3",#N/A,TRUE,"general"}</definedName>
    <definedName name="______o8" hidden="1">{"via1",#N/A,TRUE,"general";"via2",#N/A,TRUE,"general";"via3",#N/A,TRUE,"general"}</definedName>
    <definedName name="______o9" localSheetId="5" hidden="1">{"TAB1",#N/A,TRUE,"GENERAL";"TAB2",#N/A,TRUE,"GENERAL";"TAB3",#N/A,TRUE,"GENERAL";"TAB4",#N/A,TRUE,"GENERAL";"TAB5",#N/A,TRUE,"GENERAL"}</definedName>
    <definedName name="______o9" hidden="1">{"TAB1",#N/A,TRUE,"GENERAL";"TAB2",#N/A,TRUE,"GENERAL";"TAB3",#N/A,TRUE,"GENERAL";"TAB4",#N/A,TRUE,"GENERAL";"TAB5",#N/A,TRUE,"GENERAL"}</definedName>
    <definedName name="______p6" localSheetId="5" hidden="1">{"via1",#N/A,TRUE,"general";"via2",#N/A,TRUE,"general";"via3",#N/A,TRUE,"general"}</definedName>
    <definedName name="______p6" hidden="1">{"via1",#N/A,TRUE,"general";"via2",#N/A,TRUE,"general";"via3",#N/A,TRUE,"general"}</definedName>
    <definedName name="______p7" localSheetId="5" hidden="1">{"via1",#N/A,TRUE,"general";"via2",#N/A,TRUE,"general";"via3",#N/A,TRUE,"general"}</definedName>
    <definedName name="______p7" hidden="1">{"via1",#N/A,TRUE,"general";"via2",#N/A,TRUE,"general";"via3",#N/A,TRUE,"general"}</definedName>
    <definedName name="______p8" localSheetId="5"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5" hidden="1">{"TAB1",#N/A,TRUE,"GENERAL";"TAB2",#N/A,TRUE,"GENERAL";"TAB3",#N/A,TRUE,"GENERAL";"TAB4",#N/A,TRUE,"GENERAL";"TAB5",#N/A,TRUE,"GENERAL"}</definedName>
    <definedName name="______r" hidden="1">{"TAB1",#N/A,TRUE,"GENERAL";"TAB2",#N/A,TRUE,"GENERAL";"TAB3",#N/A,TRUE,"GENERAL";"TAB4",#N/A,TRUE,"GENERAL";"TAB5",#N/A,TRUE,"GENERAL"}</definedName>
    <definedName name="______r4r" localSheetId="5" hidden="1">{"via1",#N/A,TRUE,"general";"via2",#N/A,TRUE,"general";"via3",#N/A,TRUE,"general"}</definedName>
    <definedName name="______r4r" hidden="1">{"via1",#N/A,TRUE,"general";"via2",#N/A,TRUE,"general";"via3",#N/A,TRUE,"general"}</definedName>
    <definedName name="______rtu6" localSheetId="5" hidden="1">{"via1",#N/A,TRUE,"general";"via2",#N/A,TRUE,"general";"via3",#N/A,TRUE,"general"}</definedName>
    <definedName name="______rtu6" hidden="1">{"via1",#N/A,TRUE,"general";"via2",#N/A,TRUE,"general";"via3",#N/A,TRUE,"general"}</definedName>
    <definedName name="______s1" localSheetId="5" hidden="1">{"via1",#N/A,TRUE,"general";"via2",#N/A,TRUE,"general";"via3",#N/A,TRUE,"general"}</definedName>
    <definedName name="______s1" hidden="1">{"via1",#N/A,TRUE,"general";"via2",#N/A,TRUE,"general";"via3",#N/A,TRUE,"general"}</definedName>
    <definedName name="______s2" localSheetId="5" hidden="1">{"TAB1",#N/A,TRUE,"GENERAL";"TAB2",#N/A,TRUE,"GENERAL";"TAB3",#N/A,TRUE,"GENERAL";"TAB4",#N/A,TRUE,"GENERAL";"TAB5",#N/A,TRUE,"GENERAL"}</definedName>
    <definedName name="______s2" hidden="1">{"TAB1",#N/A,TRUE,"GENERAL";"TAB2",#N/A,TRUE,"GENERAL";"TAB3",#N/A,TRUE,"GENERAL";"TAB4",#N/A,TRUE,"GENERAL";"TAB5",#N/A,TRUE,"GENERAL"}</definedName>
    <definedName name="______s3" localSheetId="5" hidden="1">{"TAB1",#N/A,TRUE,"GENERAL";"TAB2",#N/A,TRUE,"GENERAL";"TAB3",#N/A,TRUE,"GENERAL";"TAB4",#N/A,TRUE,"GENERAL";"TAB5",#N/A,TRUE,"GENERAL"}</definedName>
    <definedName name="______s3" hidden="1">{"TAB1",#N/A,TRUE,"GENERAL";"TAB2",#N/A,TRUE,"GENERAL";"TAB3",#N/A,TRUE,"GENERAL";"TAB4",#N/A,TRUE,"GENERAL";"TAB5",#N/A,TRUE,"GENERAL"}</definedName>
    <definedName name="______s4" localSheetId="5" hidden="1">{"via1",#N/A,TRUE,"general";"via2",#N/A,TRUE,"general";"via3",#N/A,TRUE,"general"}</definedName>
    <definedName name="______s4" hidden="1">{"via1",#N/A,TRUE,"general";"via2",#N/A,TRUE,"general";"via3",#N/A,TRUE,"general"}</definedName>
    <definedName name="______s5" localSheetId="5" hidden="1">{"via1",#N/A,TRUE,"general";"via2",#N/A,TRUE,"general";"via3",#N/A,TRUE,"general"}</definedName>
    <definedName name="______s5" hidden="1">{"via1",#N/A,TRUE,"general";"via2",#N/A,TRUE,"general";"via3",#N/A,TRUE,"general"}</definedName>
    <definedName name="______s6" localSheetId="5" hidden="1">{"TAB1",#N/A,TRUE,"GENERAL";"TAB2",#N/A,TRUE,"GENERAL";"TAB3",#N/A,TRUE,"GENERAL";"TAB4",#N/A,TRUE,"GENERAL";"TAB5",#N/A,TRUE,"GENERAL"}</definedName>
    <definedName name="______s6" hidden="1">{"TAB1",#N/A,TRUE,"GENERAL";"TAB2",#N/A,TRUE,"GENERAL";"TAB3",#N/A,TRUE,"GENERAL";"TAB4",#N/A,TRUE,"GENERAL";"TAB5",#N/A,TRUE,"GENERAL"}</definedName>
    <definedName name="______s7" localSheetId="5" hidden="1">{"via1",#N/A,TRUE,"general";"via2",#N/A,TRUE,"general";"via3",#N/A,TRUE,"general"}</definedName>
    <definedName name="______s7" hidden="1">{"via1",#N/A,TRUE,"general";"via2",#N/A,TRUE,"general";"via3",#N/A,TRUE,"general"}</definedName>
    <definedName name="______SBC1" localSheetId="5">[7]INV!$A$12:$D$15</definedName>
    <definedName name="______SBC1">[7]INV!$A$12:$D$15</definedName>
    <definedName name="______SBC3" localSheetId="5">[7]INV!$F$12:$I$15</definedName>
    <definedName name="______SBC3">[7]INV!$F$12:$I$15</definedName>
    <definedName name="______SBC5" localSheetId="5">[7]INV!$K$12:$N$15</definedName>
    <definedName name="______SBC5">[7]INV!$K$12:$N$15</definedName>
    <definedName name="______t3" localSheetId="5" hidden="1">{"TAB1",#N/A,TRUE,"GENERAL";"TAB2",#N/A,TRUE,"GENERAL";"TAB3",#N/A,TRUE,"GENERAL";"TAB4",#N/A,TRUE,"GENERAL";"TAB5",#N/A,TRUE,"GENERAL"}</definedName>
    <definedName name="______t3" hidden="1">{"TAB1",#N/A,TRUE,"GENERAL";"TAB2",#N/A,TRUE,"GENERAL";"TAB3",#N/A,TRUE,"GENERAL";"TAB4",#N/A,TRUE,"GENERAL";"TAB5",#N/A,TRUE,"GENERAL"}</definedName>
    <definedName name="______t4" localSheetId="5" hidden="1">{"via1",#N/A,TRUE,"general";"via2",#N/A,TRUE,"general";"via3",#N/A,TRUE,"general"}</definedName>
    <definedName name="______t4" hidden="1">{"via1",#N/A,TRUE,"general";"via2",#N/A,TRUE,"general";"via3",#N/A,TRUE,"general"}</definedName>
    <definedName name="______t5" localSheetId="5" hidden="1">{"TAB1",#N/A,TRUE,"GENERAL";"TAB2",#N/A,TRUE,"GENERAL";"TAB3",#N/A,TRUE,"GENERAL";"TAB4",#N/A,TRUE,"GENERAL";"TAB5",#N/A,TRUE,"GENERAL"}</definedName>
    <definedName name="______t5" hidden="1">{"TAB1",#N/A,TRUE,"GENERAL";"TAB2",#N/A,TRUE,"GENERAL";"TAB3",#N/A,TRUE,"GENERAL";"TAB4",#N/A,TRUE,"GENERAL";"TAB5",#N/A,TRUE,"GENERAL"}</definedName>
    <definedName name="______t6" localSheetId="5" hidden="1">{"via1",#N/A,TRUE,"general";"via2",#N/A,TRUE,"general";"via3",#N/A,TRUE,"general"}</definedName>
    <definedName name="______t6" hidden="1">{"via1",#N/A,TRUE,"general";"via2",#N/A,TRUE,"general";"via3",#N/A,TRUE,"general"}</definedName>
    <definedName name="______t66" localSheetId="5" hidden="1">{"TAB1",#N/A,TRUE,"GENERAL";"TAB2",#N/A,TRUE,"GENERAL";"TAB3",#N/A,TRUE,"GENERAL";"TAB4",#N/A,TRUE,"GENERAL";"TAB5",#N/A,TRUE,"GENERAL"}</definedName>
    <definedName name="______t66" hidden="1">{"TAB1",#N/A,TRUE,"GENERAL";"TAB2",#N/A,TRUE,"GENERAL";"TAB3",#N/A,TRUE,"GENERAL";"TAB4",#N/A,TRUE,"GENERAL";"TAB5",#N/A,TRUE,"GENERAL"}</definedName>
    <definedName name="______t7" localSheetId="5" hidden="1">{"via1",#N/A,TRUE,"general";"via2",#N/A,TRUE,"general";"via3",#N/A,TRUE,"general"}</definedName>
    <definedName name="______t7" hidden="1">{"via1",#N/A,TRUE,"general";"via2",#N/A,TRUE,"general";"via3",#N/A,TRUE,"general"}</definedName>
    <definedName name="______t77" localSheetId="5" hidden="1">{"TAB1",#N/A,TRUE,"GENERAL";"TAB2",#N/A,TRUE,"GENERAL";"TAB3",#N/A,TRUE,"GENERAL";"TAB4",#N/A,TRUE,"GENERAL";"TAB5",#N/A,TRUE,"GENERAL"}</definedName>
    <definedName name="______t77" hidden="1">{"TAB1",#N/A,TRUE,"GENERAL";"TAB2",#N/A,TRUE,"GENERAL";"TAB3",#N/A,TRUE,"GENERAL";"TAB4",#N/A,TRUE,"GENERAL";"TAB5",#N/A,TRUE,"GENERAL"}</definedName>
    <definedName name="______t8" localSheetId="5" hidden="1">{"TAB1",#N/A,TRUE,"GENERAL";"TAB2",#N/A,TRUE,"GENERAL";"TAB3",#N/A,TRUE,"GENERAL";"TAB4",#N/A,TRUE,"GENERAL";"TAB5",#N/A,TRUE,"GENERAL"}</definedName>
    <definedName name="______t8" hidden="1">{"TAB1",#N/A,TRUE,"GENERAL";"TAB2",#N/A,TRUE,"GENERAL";"TAB3",#N/A,TRUE,"GENERAL";"TAB4",#N/A,TRUE,"GENERAL";"TAB5",#N/A,TRUE,"GENERAL"}</definedName>
    <definedName name="______t88" localSheetId="5" hidden="1">{"via1",#N/A,TRUE,"general";"via2",#N/A,TRUE,"general";"via3",#N/A,TRUE,"general"}</definedName>
    <definedName name="______t88" hidden="1">{"via1",#N/A,TRUE,"general";"via2",#N/A,TRUE,"general";"via3",#N/A,TRUE,"general"}</definedName>
    <definedName name="______t9" localSheetId="5" hidden="1">{"TAB1",#N/A,TRUE,"GENERAL";"TAB2",#N/A,TRUE,"GENERAL";"TAB3",#N/A,TRUE,"GENERAL";"TAB4",#N/A,TRUE,"GENERAL";"TAB5",#N/A,TRUE,"GENERAL"}</definedName>
    <definedName name="______t9" hidden="1">{"TAB1",#N/A,TRUE,"GENERAL";"TAB2",#N/A,TRUE,"GENERAL";"TAB3",#N/A,TRUE,"GENERAL";"TAB4",#N/A,TRUE,"GENERAL";"TAB5",#N/A,TRUE,"GENERAL"}</definedName>
    <definedName name="______t99" localSheetId="5" hidden="1">{"via1",#N/A,TRUE,"general";"via2",#N/A,TRUE,"general";"via3",#N/A,TRUE,"general"}</definedName>
    <definedName name="______t99" hidden="1">{"via1",#N/A,TRUE,"general";"via2",#N/A,TRUE,"general";"via3",#N/A,TRUE,"general"}</definedName>
    <definedName name="______TPE12">#REF!</definedName>
    <definedName name="______u4" localSheetId="5" hidden="1">{"TAB1",#N/A,TRUE,"GENERAL";"TAB2",#N/A,TRUE,"GENERAL";"TAB3",#N/A,TRUE,"GENERAL";"TAB4",#N/A,TRUE,"GENERAL";"TAB5",#N/A,TRUE,"GENERAL"}</definedName>
    <definedName name="______u4" hidden="1">{"TAB1",#N/A,TRUE,"GENERAL";"TAB2",#N/A,TRUE,"GENERAL";"TAB3",#N/A,TRUE,"GENERAL";"TAB4",#N/A,TRUE,"GENERAL";"TAB5",#N/A,TRUE,"GENERAL"}</definedName>
    <definedName name="______u5" localSheetId="5" hidden="1">{"TAB1",#N/A,TRUE,"GENERAL";"TAB2",#N/A,TRUE,"GENERAL";"TAB3",#N/A,TRUE,"GENERAL";"TAB4",#N/A,TRUE,"GENERAL";"TAB5",#N/A,TRUE,"GENERAL"}</definedName>
    <definedName name="______u5" hidden="1">{"TAB1",#N/A,TRUE,"GENERAL";"TAB2",#N/A,TRUE,"GENERAL";"TAB3",#N/A,TRUE,"GENERAL";"TAB4",#N/A,TRUE,"GENERAL";"TAB5",#N/A,TRUE,"GENERAL"}</definedName>
    <definedName name="______u6" localSheetId="5" hidden="1">{"TAB1",#N/A,TRUE,"GENERAL";"TAB2",#N/A,TRUE,"GENERAL";"TAB3",#N/A,TRUE,"GENERAL";"TAB4",#N/A,TRUE,"GENERAL";"TAB5",#N/A,TRUE,"GENERAL"}</definedName>
    <definedName name="______u6" hidden="1">{"TAB1",#N/A,TRUE,"GENERAL";"TAB2",#N/A,TRUE,"GENERAL";"TAB3",#N/A,TRUE,"GENERAL";"TAB4",#N/A,TRUE,"GENERAL";"TAB5",#N/A,TRUE,"GENERAL"}</definedName>
    <definedName name="______u7" localSheetId="5" hidden="1">{"via1",#N/A,TRUE,"general";"via2",#N/A,TRUE,"general";"via3",#N/A,TRUE,"general"}</definedName>
    <definedName name="______u7" hidden="1">{"via1",#N/A,TRUE,"general";"via2",#N/A,TRUE,"general";"via3",#N/A,TRUE,"general"}</definedName>
    <definedName name="______u8" localSheetId="5" hidden="1">{"TAB1",#N/A,TRUE,"GENERAL";"TAB2",#N/A,TRUE,"GENERAL";"TAB3",#N/A,TRUE,"GENERAL";"TAB4",#N/A,TRUE,"GENERAL";"TAB5",#N/A,TRUE,"GENERAL"}</definedName>
    <definedName name="______u8" hidden="1">{"TAB1",#N/A,TRUE,"GENERAL";"TAB2",#N/A,TRUE,"GENERAL";"TAB3",#N/A,TRUE,"GENERAL";"TAB4",#N/A,TRUE,"GENERAL";"TAB5",#N/A,TRUE,"GENERAL"}</definedName>
    <definedName name="______u9" localSheetId="5" hidden="1">{"TAB1",#N/A,TRUE,"GENERAL";"TAB2",#N/A,TRUE,"GENERAL";"TAB3",#N/A,TRUE,"GENERAL";"TAB4",#N/A,TRUE,"GENERAL";"TAB5",#N/A,TRUE,"GENERAL"}</definedName>
    <definedName name="______u9" hidden="1">{"TAB1",#N/A,TRUE,"GENERAL";"TAB2",#N/A,TRUE,"GENERAL";"TAB3",#N/A,TRUE,"GENERAL";"TAB4",#N/A,TRUE,"GENERAL";"TAB5",#N/A,TRUE,"GENERAL"}</definedName>
    <definedName name="______ur7" localSheetId="5" hidden="1">{"TAB1",#N/A,TRUE,"GENERAL";"TAB2",#N/A,TRUE,"GENERAL";"TAB3",#N/A,TRUE,"GENERAL";"TAB4",#N/A,TRUE,"GENERAL";"TAB5",#N/A,TRUE,"GENERAL"}</definedName>
    <definedName name="______ur7" hidden="1">{"TAB1",#N/A,TRUE,"GENERAL";"TAB2",#N/A,TRUE,"GENERAL";"TAB3",#N/A,TRUE,"GENERAL";"TAB4",#N/A,TRUE,"GENERAL";"TAB5",#N/A,TRUE,"GENERAL"}</definedName>
    <definedName name="______v2" localSheetId="5" hidden="1">{"via1",#N/A,TRUE,"general";"via2",#N/A,TRUE,"general";"via3",#N/A,TRUE,"general"}</definedName>
    <definedName name="______v2" hidden="1">{"via1",#N/A,TRUE,"general";"via2",#N/A,TRUE,"general";"via3",#N/A,TRUE,"general"}</definedName>
    <definedName name="______v3" localSheetId="5" hidden="1">{"TAB1",#N/A,TRUE,"GENERAL";"TAB2",#N/A,TRUE,"GENERAL";"TAB3",#N/A,TRUE,"GENERAL";"TAB4",#N/A,TRUE,"GENERAL";"TAB5",#N/A,TRUE,"GENERAL"}</definedName>
    <definedName name="______v3" hidden="1">{"TAB1",#N/A,TRUE,"GENERAL";"TAB2",#N/A,TRUE,"GENERAL";"TAB3",#N/A,TRUE,"GENERAL";"TAB4",#N/A,TRUE,"GENERAL";"TAB5",#N/A,TRUE,"GENERAL"}</definedName>
    <definedName name="______v4" localSheetId="5" hidden="1">{"TAB1",#N/A,TRUE,"GENERAL";"TAB2",#N/A,TRUE,"GENERAL";"TAB3",#N/A,TRUE,"GENERAL";"TAB4",#N/A,TRUE,"GENERAL";"TAB5",#N/A,TRUE,"GENERAL"}</definedName>
    <definedName name="______v4" hidden="1">{"TAB1",#N/A,TRUE,"GENERAL";"TAB2",#N/A,TRUE,"GENERAL";"TAB3",#N/A,TRUE,"GENERAL";"TAB4",#N/A,TRUE,"GENERAL";"TAB5",#N/A,TRUE,"GENERAL"}</definedName>
    <definedName name="______v5" localSheetId="5" hidden="1">{"TAB1",#N/A,TRUE,"GENERAL";"TAB2",#N/A,TRUE,"GENERAL";"TAB3",#N/A,TRUE,"GENERAL";"TAB4",#N/A,TRUE,"GENERAL";"TAB5",#N/A,TRUE,"GENERAL"}</definedName>
    <definedName name="______v5" hidden="1">{"TAB1",#N/A,TRUE,"GENERAL";"TAB2",#N/A,TRUE,"GENERAL";"TAB3",#N/A,TRUE,"GENERAL";"TAB4",#N/A,TRUE,"GENERAL";"TAB5",#N/A,TRUE,"GENERAL"}</definedName>
    <definedName name="______v6" localSheetId="5" hidden="1">{"TAB1",#N/A,TRUE,"GENERAL";"TAB2",#N/A,TRUE,"GENERAL";"TAB3",#N/A,TRUE,"GENERAL";"TAB4",#N/A,TRUE,"GENERAL";"TAB5",#N/A,TRUE,"GENERAL"}</definedName>
    <definedName name="______v6" hidden="1">{"TAB1",#N/A,TRUE,"GENERAL";"TAB2",#N/A,TRUE,"GENERAL";"TAB3",#N/A,TRUE,"GENERAL";"TAB4",#N/A,TRUE,"GENERAL";"TAB5",#N/A,TRUE,"GENERAL"}</definedName>
    <definedName name="______v7" localSheetId="5" hidden="1">{"via1",#N/A,TRUE,"general";"via2",#N/A,TRUE,"general";"via3",#N/A,TRUE,"general"}</definedName>
    <definedName name="______v7" hidden="1">{"via1",#N/A,TRUE,"general";"via2",#N/A,TRUE,"general";"via3",#N/A,TRUE,"general"}</definedName>
    <definedName name="______v8" localSheetId="5" hidden="1">{"TAB1",#N/A,TRUE,"GENERAL";"TAB2",#N/A,TRUE,"GENERAL";"TAB3",#N/A,TRUE,"GENERAL";"TAB4",#N/A,TRUE,"GENERAL";"TAB5",#N/A,TRUE,"GENERAL"}</definedName>
    <definedName name="______v8" hidden="1">{"TAB1",#N/A,TRUE,"GENERAL";"TAB2",#N/A,TRUE,"GENERAL";"TAB3",#N/A,TRUE,"GENERAL";"TAB4",#N/A,TRUE,"GENERAL";"TAB5",#N/A,TRUE,"GENERAL"}</definedName>
    <definedName name="______v9" localSheetId="5" hidden="1">{"TAB1",#N/A,TRUE,"GENERAL";"TAB2",#N/A,TRUE,"GENERAL";"TAB3",#N/A,TRUE,"GENERAL";"TAB4",#N/A,TRUE,"GENERAL";"TAB5",#N/A,TRUE,"GENERAL"}</definedName>
    <definedName name="______v9" hidden="1">{"TAB1",#N/A,TRUE,"GENERAL";"TAB2",#N/A,TRUE,"GENERAL";"TAB3",#N/A,TRUE,"GENERAL";"TAB4",#N/A,TRUE,"GENERAL";"TAB5",#N/A,TRUE,"GENERAL"}</definedName>
    <definedName name="______vfv4" localSheetId="5" hidden="1">{"via1",#N/A,TRUE,"general";"via2",#N/A,TRUE,"general";"via3",#N/A,TRUE,"general"}</definedName>
    <definedName name="______vfv4" hidden="1">{"via1",#N/A,TRUE,"general";"via2",#N/A,TRUE,"general";"via3",#N/A,TRUE,"general"}</definedName>
    <definedName name="______x1" localSheetId="5" hidden="1">{"TAB1",#N/A,TRUE,"GENERAL";"TAB2",#N/A,TRUE,"GENERAL";"TAB3",#N/A,TRUE,"GENERAL";"TAB4",#N/A,TRUE,"GENERAL";"TAB5",#N/A,TRUE,"GENERAL"}</definedName>
    <definedName name="______x1" hidden="1">{"TAB1",#N/A,TRUE,"GENERAL";"TAB2",#N/A,TRUE,"GENERAL";"TAB3",#N/A,TRUE,"GENERAL";"TAB4",#N/A,TRUE,"GENERAL";"TAB5",#N/A,TRUE,"GENERAL"}</definedName>
    <definedName name="______x2" localSheetId="5" hidden="1">{"via1",#N/A,TRUE,"general";"via2",#N/A,TRUE,"general";"via3",#N/A,TRUE,"general"}</definedName>
    <definedName name="______x2" hidden="1">{"via1",#N/A,TRUE,"general";"via2",#N/A,TRUE,"general";"via3",#N/A,TRUE,"general"}</definedName>
    <definedName name="______x3" localSheetId="5" hidden="1">{"via1",#N/A,TRUE,"general";"via2",#N/A,TRUE,"general";"via3",#N/A,TRUE,"general"}</definedName>
    <definedName name="______x3" hidden="1">{"via1",#N/A,TRUE,"general";"via2",#N/A,TRUE,"general";"via3",#N/A,TRUE,"general"}</definedName>
    <definedName name="______x4" localSheetId="5" hidden="1">{"via1",#N/A,TRUE,"general";"via2",#N/A,TRUE,"general";"via3",#N/A,TRUE,"general"}</definedName>
    <definedName name="______x4" hidden="1">{"via1",#N/A,TRUE,"general";"via2",#N/A,TRUE,"general";"via3",#N/A,TRUE,"general"}</definedName>
    <definedName name="______x5" localSheetId="5" hidden="1">{"TAB1",#N/A,TRUE,"GENERAL";"TAB2",#N/A,TRUE,"GENERAL";"TAB3",#N/A,TRUE,"GENERAL";"TAB4",#N/A,TRUE,"GENERAL";"TAB5",#N/A,TRUE,"GENERAL"}</definedName>
    <definedName name="______x5" hidden="1">{"TAB1",#N/A,TRUE,"GENERAL";"TAB2",#N/A,TRUE,"GENERAL";"TAB3",#N/A,TRUE,"GENERAL";"TAB4",#N/A,TRUE,"GENERAL";"TAB5",#N/A,TRUE,"GENERAL"}</definedName>
    <definedName name="______x6" localSheetId="5" hidden="1">{"TAB1",#N/A,TRUE,"GENERAL";"TAB2",#N/A,TRUE,"GENERAL";"TAB3",#N/A,TRUE,"GENERAL";"TAB4",#N/A,TRUE,"GENERAL";"TAB5",#N/A,TRUE,"GENERAL"}</definedName>
    <definedName name="______x6" hidden="1">{"TAB1",#N/A,TRUE,"GENERAL";"TAB2",#N/A,TRUE,"GENERAL";"TAB3",#N/A,TRUE,"GENERAL";"TAB4",#N/A,TRUE,"GENERAL";"TAB5",#N/A,TRUE,"GENERAL"}</definedName>
    <definedName name="______x7" localSheetId="5" hidden="1">{"TAB1",#N/A,TRUE,"GENERAL";"TAB2",#N/A,TRUE,"GENERAL";"TAB3",#N/A,TRUE,"GENERAL";"TAB4",#N/A,TRUE,"GENERAL";"TAB5",#N/A,TRUE,"GENERAL"}</definedName>
    <definedName name="______x7" hidden="1">{"TAB1",#N/A,TRUE,"GENERAL";"TAB2",#N/A,TRUE,"GENERAL";"TAB3",#N/A,TRUE,"GENERAL";"TAB4",#N/A,TRUE,"GENERAL";"TAB5",#N/A,TRUE,"GENERAL"}</definedName>
    <definedName name="______x8" localSheetId="5" hidden="1">{"via1",#N/A,TRUE,"general";"via2",#N/A,TRUE,"general";"via3",#N/A,TRUE,"general"}</definedName>
    <definedName name="______x8" hidden="1">{"via1",#N/A,TRUE,"general";"via2",#N/A,TRUE,"general";"via3",#N/A,TRUE,"general"}</definedName>
    <definedName name="______x9" localSheetId="5" hidden="1">{"TAB1",#N/A,TRUE,"GENERAL";"TAB2",#N/A,TRUE,"GENERAL";"TAB3",#N/A,TRUE,"GENERAL";"TAB4",#N/A,TRUE,"GENERAL";"TAB5",#N/A,TRUE,"GENERAL"}</definedName>
    <definedName name="______x9" hidden="1">{"TAB1",#N/A,TRUE,"GENERAL";"TAB2",#N/A,TRUE,"GENERAL";"TAB3",#N/A,TRUE,"GENERAL";"TAB4",#N/A,TRUE,"GENERAL";"TAB5",#N/A,TRUE,"GENERAL"}</definedName>
    <definedName name="______y2" localSheetId="5" hidden="1">{"TAB1",#N/A,TRUE,"GENERAL";"TAB2",#N/A,TRUE,"GENERAL";"TAB3",#N/A,TRUE,"GENERAL";"TAB4",#N/A,TRUE,"GENERAL";"TAB5",#N/A,TRUE,"GENERAL"}</definedName>
    <definedName name="______y2" hidden="1">{"TAB1",#N/A,TRUE,"GENERAL";"TAB2",#N/A,TRUE,"GENERAL";"TAB3",#N/A,TRUE,"GENERAL";"TAB4",#N/A,TRUE,"GENERAL";"TAB5",#N/A,TRUE,"GENERAL"}</definedName>
    <definedName name="______y3" localSheetId="5" hidden="1">{"via1",#N/A,TRUE,"general";"via2",#N/A,TRUE,"general";"via3",#N/A,TRUE,"general"}</definedName>
    <definedName name="______y3" hidden="1">{"via1",#N/A,TRUE,"general";"via2",#N/A,TRUE,"general";"via3",#N/A,TRUE,"general"}</definedName>
    <definedName name="______y4" localSheetId="5" hidden="1">{"via1",#N/A,TRUE,"general";"via2",#N/A,TRUE,"general";"via3",#N/A,TRUE,"general"}</definedName>
    <definedName name="______y4" hidden="1">{"via1",#N/A,TRUE,"general";"via2",#N/A,TRUE,"general";"via3",#N/A,TRUE,"general"}</definedName>
    <definedName name="______y5" localSheetId="5" hidden="1">{"TAB1",#N/A,TRUE,"GENERAL";"TAB2",#N/A,TRUE,"GENERAL";"TAB3",#N/A,TRUE,"GENERAL";"TAB4",#N/A,TRUE,"GENERAL";"TAB5",#N/A,TRUE,"GENERAL"}</definedName>
    <definedName name="______y5" hidden="1">{"TAB1",#N/A,TRUE,"GENERAL";"TAB2",#N/A,TRUE,"GENERAL";"TAB3",#N/A,TRUE,"GENERAL";"TAB4",#N/A,TRUE,"GENERAL";"TAB5",#N/A,TRUE,"GENERAL"}</definedName>
    <definedName name="______y6" localSheetId="5" hidden="1">{"via1",#N/A,TRUE,"general";"via2",#N/A,TRUE,"general";"via3",#N/A,TRUE,"general"}</definedName>
    <definedName name="______y6" hidden="1">{"via1",#N/A,TRUE,"general";"via2",#N/A,TRUE,"general";"via3",#N/A,TRUE,"general"}</definedName>
    <definedName name="______y7" localSheetId="5" hidden="1">{"via1",#N/A,TRUE,"general";"via2",#N/A,TRUE,"general";"via3",#N/A,TRUE,"general"}</definedName>
    <definedName name="______y7" hidden="1">{"via1",#N/A,TRUE,"general";"via2",#N/A,TRUE,"general";"via3",#N/A,TRUE,"general"}</definedName>
    <definedName name="______y8" localSheetId="5" hidden="1">{"via1",#N/A,TRUE,"general";"via2",#N/A,TRUE,"general";"via3",#N/A,TRUE,"general"}</definedName>
    <definedName name="______y8" hidden="1">{"via1",#N/A,TRUE,"general";"via2",#N/A,TRUE,"general";"via3",#N/A,TRUE,"general"}</definedName>
    <definedName name="______y9" localSheetId="5" hidden="1">{"TAB1",#N/A,TRUE,"GENERAL";"TAB2",#N/A,TRUE,"GENERAL";"TAB3",#N/A,TRUE,"GENERAL";"TAB4",#N/A,TRUE,"GENERAL";"TAB5",#N/A,TRUE,"GENERAL"}</definedName>
    <definedName name="______y9" hidden="1">{"TAB1",#N/A,TRUE,"GENERAL";"TAB2",#N/A,TRUE,"GENERAL";"TAB3",#N/A,TRUE,"GENERAL";"TAB4",#N/A,TRUE,"GENERAL";"TAB5",#N/A,TRUE,"GENERAL"}</definedName>
    <definedName name="______z1" localSheetId="5" hidden="1">{"TAB1",#N/A,TRUE,"GENERAL";"TAB2",#N/A,TRUE,"GENERAL";"TAB3",#N/A,TRUE,"GENERAL";"TAB4",#N/A,TRUE,"GENERAL";"TAB5",#N/A,TRUE,"GENERAL"}</definedName>
    <definedName name="______z1" hidden="1">{"TAB1",#N/A,TRUE,"GENERAL";"TAB2",#N/A,TRUE,"GENERAL";"TAB3",#N/A,TRUE,"GENERAL";"TAB4",#N/A,TRUE,"GENERAL";"TAB5",#N/A,TRUE,"GENERAL"}</definedName>
    <definedName name="______z2" localSheetId="5" hidden="1">{"via1",#N/A,TRUE,"general";"via2",#N/A,TRUE,"general";"via3",#N/A,TRUE,"general"}</definedName>
    <definedName name="______z2" hidden="1">{"via1",#N/A,TRUE,"general";"via2",#N/A,TRUE,"general";"via3",#N/A,TRUE,"general"}</definedName>
    <definedName name="______z3" localSheetId="5" hidden="1">{"via1",#N/A,TRUE,"general";"via2",#N/A,TRUE,"general";"via3",#N/A,TRUE,"general"}</definedName>
    <definedName name="______z3" hidden="1">{"via1",#N/A,TRUE,"general";"via2",#N/A,TRUE,"general";"via3",#N/A,TRUE,"general"}</definedName>
    <definedName name="______z4" localSheetId="5" hidden="1">{"TAB1",#N/A,TRUE,"GENERAL";"TAB2",#N/A,TRUE,"GENERAL";"TAB3",#N/A,TRUE,"GENERAL";"TAB4",#N/A,TRUE,"GENERAL";"TAB5",#N/A,TRUE,"GENERAL"}</definedName>
    <definedName name="______z4" hidden="1">{"TAB1",#N/A,TRUE,"GENERAL";"TAB2",#N/A,TRUE,"GENERAL";"TAB3",#N/A,TRUE,"GENERAL";"TAB4",#N/A,TRUE,"GENERAL";"TAB5",#N/A,TRUE,"GENERAL"}</definedName>
    <definedName name="______z5" localSheetId="5" hidden="1">{"via1",#N/A,TRUE,"general";"via2",#N/A,TRUE,"general";"via3",#N/A,TRUE,"general"}</definedName>
    <definedName name="______z5" hidden="1">{"via1",#N/A,TRUE,"general";"via2",#N/A,TRUE,"general";"via3",#N/A,TRUE,"general"}</definedName>
    <definedName name="______z6" localSheetId="5" hidden="1">{"TAB1",#N/A,TRUE,"GENERAL";"TAB2",#N/A,TRUE,"GENERAL";"TAB3",#N/A,TRUE,"GENERAL";"TAB4",#N/A,TRUE,"GENERAL";"TAB5",#N/A,TRUE,"GENERAL"}</definedName>
    <definedName name="______z6" hidden="1">{"TAB1",#N/A,TRUE,"GENERAL";"TAB2",#N/A,TRUE,"GENERAL";"TAB3",#N/A,TRUE,"GENERAL";"TAB4",#N/A,TRUE,"GENERAL";"TAB5",#N/A,TRUE,"GENERAL"}</definedName>
    <definedName name="_____a1" localSheetId="5" hidden="1">{"TAB1",#N/A,TRUE,"GENERAL";"TAB2",#N/A,TRUE,"GENERAL";"TAB3",#N/A,TRUE,"GENERAL";"TAB4",#N/A,TRUE,"GENERAL";"TAB5",#N/A,TRUE,"GENERAL"}</definedName>
    <definedName name="_____a1" hidden="1">{"TAB1",#N/A,TRUE,"GENERAL";"TAB2",#N/A,TRUE,"GENERAL";"TAB3",#N/A,TRUE,"GENERAL";"TAB4",#N/A,TRUE,"GENERAL";"TAB5",#N/A,TRUE,"GENERAL"}</definedName>
    <definedName name="_____a3" localSheetId="5" hidden="1">{"TAB1",#N/A,TRUE,"GENERAL";"TAB2",#N/A,TRUE,"GENERAL";"TAB3",#N/A,TRUE,"GENERAL";"TAB4",#N/A,TRUE,"GENERAL";"TAB5",#N/A,TRUE,"GENERAL"}</definedName>
    <definedName name="_____a3" hidden="1">{"TAB1",#N/A,TRUE,"GENERAL";"TAB2",#N/A,TRUE,"GENERAL";"TAB3",#N/A,TRUE,"GENERAL";"TAB4",#N/A,TRUE,"GENERAL";"TAB5",#N/A,TRUE,"GENERAL"}</definedName>
    <definedName name="_____a4" localSheetId="5" hidden="1">{"via1",#N/A,TRUE,"general";"via2",#N/A,TRUE,"general";"via3",#N/A,TRUE,"general"}</definedName>
    <definedName name="_____a4" hidden="1">{"via1",#N/A,TRUE,"general";"via2",#N/A,TRUE,"general";"via3",#N/A,TRUE,"general"}</definedName>
    <definedName name="_____a5" localSheetId="5" hidden="1">{"TAB1",#N/A,TRUE,"GENERAL";"TAB2",#N/A,TRUE,"GENERAL";"TAB3",#N/A,TRUE,"GENERAL";"TAB4",#N/A,TRUE,"GENERAL";"TAB5",#N/A,TRUE,"GENERAL"}</definedName>
    <definedName name="_____a5" hidden="1">{"TAB1",#N/A,TRUE,"GENERAL";"TAB2",#N/A,TRUE,"GENERAL";"TAB3",#N/A,TRUE,"GENERAL";"TAB4",#N/A,TRUE,"GENERAL";"TAB5",#N/A,TRUE,"GENERAL"}</definedName>
    <definedName name="_____a6" localSheetId="5" hidden="1">{"TAB1",#N/A,TRUE,"GENERAL";"TAB2",#N/A,TRUE,"GENERAL";"TAB3",#N/A,TRUE,"GENERAL";"TAB4",#N/A,TRUE,"GENERAL";"TAB5",#N/A,TRUE,"GENERAL"}</definedName>
    <definedName name="_____a6" hidden="1">{"TAB1",#N/A,TRUE,"GENERAL";"TAB2",#N/A,TRUE,"GENERAL";"TAB3",#N/A,TRUE,"GENERAL";"TAB4",#N/A,TRUE,"GENERAL";"TAB5",#N/A,TRUE,"GENERAL"}</definedName>
    <definedName name="_____AFC1" localSheetId="5">[7]INV!$A$25:$D$28</definedName>
    <definedName name="_____AFC1">[7]INV!$A$25:$D$28</definedName>
    <definedName name="_____AFC3" localSheetId="5">[7]INV!$F$25:$I$28</definedName>
    <definedName name="_____AFC3">[7]INV!$F$25:$I$28</definedName>
    <definedName name="_____AFC5" localSheetId="5">[7]INV!$K$25:$N$28</definedName>
    <definedName name="_____AFC5">[7]INV!$K$25:$N$28</definedName>
    <definedName name="_____AIU1">#REF!</definedName>
    <definedName name="_____ane7">[12]!_xlbgnm.ane7</definedName>
    <definedName name="_____ane8">[12]!_xlbgnm.ane8</definedName>
    <definedName name="_____Atp2">[13]EMPRESA!$F$22</definedName>
    <definedName name="_____b2" localSheetId="5" hidden="1">{"TAB1",#N/A,TRUE,"GENERAL";"TAB2",#N/A,TRUE,"GENERAL";"TAB3",#N/A,TRUE,"GENERAL";"TAB4",#N/A,TRUE,"GENERAL";"TAB5",#N/A,TRUE,"GENERAL"}</definedName>
    <definedName name="_____b2" hidden="1">{"TAB1",#N/A,TRUE,"GENERAL";"TAB2",#N/A,TRUE,"GENERAL";"TAB3",#N/A,TRUE,"GENERAL";"TAB4",#N/A,TRUE,"GENERAL";"TAB5",#N/A,TRUE,"GENERAL"}</definedName>
    <definedName name="_____b3" localSheetId="5" hidden="1">{"TAB1",#N/A,TRUE,"GENERAL";"TAB2",#N/A,TRUE,"GENERAL";"TAB3",#N/A,TRUE,"GENERAL";"TAB4",#N/A,TRUE,"GENERAL";"TAB5",#N/A,TRUE,"GENERAL"}</definedName>
    <definedName name="_____b3" hidden="1">{"TAB1",#N/A,TRUE,"GENERAL";"TAB2",#N/A,TRUE,"GENERAL";"TAB3",#N/A,TRUE,"GENERAL";"TAB4",#N/A,TRUE,"GENERAL";"TAB5",#N/A,TRUE,"GENERAL"}</definedName>
    <definedName name="_____b4" localSheetId="5" hidden="1">{"TAB1",#N/A,TRUE,"GENERAL";"TAB2",#N/A,TRUE,"GENERAL";"TAB3",#N/A,TRUE,"GENERAL";"TAB4",#N/A,TRUE,"GENERAL";"TAB5",#N/A,TRUE,"GENERAL"}</definedName>
    <definedName name="_____b4" hidden="1">{"TAB1",#N/A,TRUE,"GENERAL";"TAB2",#N/A,TRUE,"GENERAL";"TAB3",#N/A,TRUE,"GENERAL";"TAB4",#N/A,TRUE,"GENERAL";"TAB5",#N/A,TRUE,"GENERAL"}</definedName>
    <definedName name="_____b5" localSheetId="5" hidden="1">{"TAB1",#N/A,TRUE,"GENERAL";"TAB2",#N/A,TRUE,"GENERAL";"TAB3",#N/A,TRUE,"GENERAL";"TAB4",#N/A,TRUE,"GENERAL";"TAB5",#N/A,TRUE,"GENERAL"}</definedName>
    <definedName name="_____b5" hidden="1">{"TAB1",#N/A,TRUE,"GENERAL";"TAB2",#N/A,TRUE,"GENERAL";"TAB3",#N/A,TRUE,"GENERAL";"TAB4",#N/A,TRUE,"GENERAL";"TAB5",#N/A,TRUE,"GENERAL"}</definedName>
    <definedName name="_____b6" localSheetId="5" hidden="1">{"TAB1",#N/A,TRUE,"GENERAL";"TAB2",#N/A,TRUE,"GENERAL";"TAB3",#N/A,TRUE,"GENERAL";"TAB4",#N/A,TRUE,"GENERAL";"TAB5",#N/A,TRUE,"GENERAL"}</definedName>
    <definedName name="_____b6" hidden="1">{"TAB1",#N/A,TRUE,"GENERAL";"TAB2",#N/A,TRUE,"GENERAL";"TAB3",#N/A,TRUE,"GENERAL";"TAB4",#N/A,TRUE,"GENERAL";"TAB5",#N/A,TRUE,"GENERAL"}</definedName>
    <definedName name="_____b7" localSheetId="5" hidden="1">{"via1",#N/A,TRUE,"general";"via2",#N/A,TRUE,"general";"via3",#N/A,TRUE,"general"}</definedName>
    <definedName name="_____b7" hidden="1">{"via1",#N/A,TRUE,"general";"via2",#N/A,TRUE,"general";"via3",#N/A,TRUE,"general"}</definedName>
    <definedName name="_____b8" localSheetId="5" hidden="1">{"via1",#N/A,TRUE,"general";"via2",#N/A,TRUE,"general";"via3",#N/A,TRUE,"general"}</definedName>
    <definedName name="_____b8" hidden="1">{"via1",#N/A,TRUE,"general";"via2",#N/A,TRUE,"general";"via3",#N/A,TRUE,"general"}</definedName>
    <definedName name="_____bb9" localSheetId="5" hidden="1">{"TAB1",#N/A,TRUE,"GENERAL";"TAB2",#N/A,TRUE,"GENERAL";"TAB3",#N/A,TRUE,"GENERAL";"TAB4",#N/A,TRUE,"GENERAL";"TAB5",#N/A,TRUE,"GENERAL"}</definedName>
    <definedName name="_____bb9" hidden="1">{"TAB1",#N/A,TRUE,"GENERAL";"TAB2",#N/A,TRUE,"GENERAL";"TAB3",#N/A,TRUE,"GENERAL";"TAB4",#N/A,TRUE,"GENERAL";"TAB5",#N/A,TRUE,"GENERAL"}</definedName>
    <definedName name="_____bgb5" localSheetId="5" hidden="1">{"TAB1",#N/A,TRUE,"GENERAL";"TAB2",#N/A,TRUE,"GENERAL";"TAB3",#N/A,TRUE,"GENERAL";"TAB4",#N/A,TRUE,"GENERAL";"TAB5",#N/A,TRUE,"GENERAL"}</definedName>
    <definedName name="_____bgb5" hidden="1">{"TAB1",#N/A,TRUE,"GENERAL";"TAB2",#N/A,TRUE,"GENERAL";"TAB3",#N/A,TRUE,"GENERAL";"TAB4",#N/A,TRUE,"GENERAL";"TAB5",#N/A,TRUE,"GENERAL"}</definedName>
    <definedName name="_____BGC1" localSheetId="5">[7]INV!$A$5:$D$8</definedName>
    <definedName name="_____BGC1">[7]INV!$A$5:$D$8</definedName>
    <definedName name="_____BGC3" localSheetId="5">[7]INV!$F$5:$I$8</definedName>
    <definedName name="_____BGC3">[7]INV!$F$5:$I$8</definedName>
    <definedName name="_____BGC5" localSheetId="5">[7]INV!$K$5:$N$8</definedName>
    <definedName name="_____BGC5">[7]INV!$K$5:$N$8</definedName>
    <definedName name="_____C2254JH">#REF!</definedName>
    <definedName name="_____C903L">#REF!</definedName>
    <definedName name="_____CAC1" localSheetId="5">[7]INV!$A$19:$D$22</definedName>
    <definedName name="_____CAC1">[7]INV!$A$19:$D$22</definedName>
    <definedName name="_____CAC3" localSheetId="5">[7]INV!$F$19:$I$22</definedName>
    <definedName name="_____CAC3">[7]INV!$F$19:$I$22</definedName>
    <definedName name="_____CAC5" localSheetId="5">[7]INV!$K$19:$N$22</definedName>
    <definedName name="_____CAC5">[7]INV!$K$19:$N$22</definedName>
    <definedName name="_____Cod1">#REF!</definedName>
    <definedName name="_____DCI1" localSheetId="5">[14]Tablas!#REF!</definedName>
    <definedName name="_____DCI1">[15]Tablas!#REF!</definedName>
    <definedName name="_____DDS1" localSheetId="5">[14]Tablas!#REF!</definedName>
    <definedName name="_____DDS1">[15]Tablas!#REF!</definedName>
    <definedName name="_____DGO1" localSheetId="5">[14]Tablas!#REF!</definedName>
    <definedName name="_____DGO1">[15]Tablas!#REF!</definedName>
    <definedName name="_____DGP1" localSheetId="5">[14]Tablas!#REF!</definedName>
    <definedName name="_____DGP1">[15]Tablas!#REF!</definedName>
    <definedName name="_____DIJ1" localSheetId="5">[14]Tablas!#REF!</definedName>
    <definedName name="_____DIJ1">[15]Tablas!#REF!</definedName>
    <definedName name="_____DPI1" localSheetId="5">[14]Tablas!#REF!</definedName>
    <definedName name="_____DPI1">[15]Tablas!#REF!</definedName>
    <definedName name="_____DPY1" localSheetId="5">[14]Tablas!#REF!</definedName>
    <definedName name="_____DPY1">[15]Tablas!#REF!</definedName>
    <definedName name="_____DRI1" localSheetId="5">[14]Tablas!#REF!</definedName>
    <definedName name="_____DRI1">[15]Tablas!#REF!</definedName>
    <definedName name="_____DRL1" localSheetId="5">[14]Tablas!#REF!</definedName>
    <definedName name="_____DRL1">[15]Tablas!#REF!</definedName>
    <definedName name="_____DSP1" localSheetId="5">[14]Tablas!#REF!</definedName>
    <definedName name="_____DSP1">[15]Tablas!#REF!</definedName>
    <definedName name="_____ECP1" localSheetId="5">[14]Tablas!#REF!</definedName>
    <definedName name="_____ECP1">[15]Tablas!#REF!</definedName>
    <definedName name="_____EEF110">#REF!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localSheetId="5" hidden="1">{"TAB1",#N/A,TRUE,"GENERAL";"TAB2",#N/A,TRUE,"GENERAL";"TAB3",#N/A,TRUE,"GENERAL";"TAB4",#N/A,TRUE,"GENERAL";"TAB5",#N/A,TRUE,"GENERAL"}</definedName>
    <definedName name="_____g2" hidden="1">{"TAB1",#N/A,TRUE,"GENERAL";"TAB2",#N/A,TRUE,"GENERAL";"TAB3",#N/A,TRUE,"GENERAL";"TAB4",#N/A,TRUE,"GENERAL";"TAB5",#N/A,TRUE,"GENERAL"}</definedName>
    <definedName name="_____g3" localSheetId="5" hidden="1">{"via1",#N/A,TRUE,"general";"via2",#N/A,TRUE,"general";"via3",#N/A,TRUE,"general"}</definedName>
    <definedName name="_____g3" hidden="1">{"via1",#N/A,TRUE,"general";"via2",#N/A,TRUE,"general";"via3",#N/A,TRUE,"general"}</definedName>
    <definedName name="_____g4" localSheetId="5" hidden="1">{"via1",#N/A,TRUE,"general";"via2",#N/A,TRUE,"general";"via3",#N/A,TRUE,"general"}</definedName>
    <definedName name="_____g4" hidden="1">{"via1",#N/A,TRUE,"general";"via2",#N/A,TRUE,"general";"via3",#N/A,TRUE,"general"}</definedName>
    <definedName name="_____g5" localSheetId="5" hidden="1">{"via1",#N/A,TRUE,"general";"via2",#N/A,TRUE,"general";"via3",#N/A,TRUE,"general"}</definedName>
    <definedName name="_____g5" hidden="1">{"via1",#N/A,TRUE,"general";"via2",#N/A,TRUE,"general";"via3",#N/A,TRUE,"general"}</definedName>
    <definedName name="_____g6" localSheetId="5" hidden="1">{"via1",#N/A,TRUE,"general";"via2",#N/A,TRUE,"general";"via3",#N/A,TRUE,"general"}</definedName>
    <definedName name="_____g6" hidden="1">{"via1",#N/A,TRUE,"general";"via2",#N/A,TRUE,"general";"via3",#N/A,TRUE,"general"}</definedName>
    <definedName name="_____g7" localSheetId="5" hidden="1">{"TAB1",#N/A,TRUE,"GENERAL";"TAB2",#N/A,TRUE,"GENERAL";"TAB3",#N/A,TRUE,"GENERAL";"TAB4",#N/A,TRUE,"GENERAL";"TAB5",#N/A,TRUE,"GENERAL"}</definedName>
    <definedName name="_____g7" hidden="1">{"TAB1",#N/A,TRUE,"GENERAL";"TAB2",#N/A,TRUE,"GENERAL";"TAB3",#N/A,TRUE,"GENERAL";"TAB4",#N/A,TRUE,"GENERAL";"TAB5",#N/A,TRUE,"GENERAL"}</definedName>
    <definedName name="_____GR1" localSheetId="5" hidden="1">{"TAB1",#N/A,TRUE,"GENERAL";"TAB2",#N/A,TRUE,"GENERAL";"TAB3",#N/A,TRUE,"GENERAL";"TAB4",#N/A,TRUE,"GENERAL";"TAB5",#N/A,TRUE,"GENERAL"}</definedName>
    <definedName name="_____GR1" hidden="1">{"TAB1",#N/A,TRUE,"GENERAL";"TAB2",#N/A,TRUE,"GENERAL";"TAB3",#N/A,TRUE,"GENERAL";"TAB4",#N/A,TRUE,"GENERAL";"TAB5",#N/A,TRUE,"GENERAL"}</definedName>
    <definedName name="_____gtr4" localSheetId="5" hidden="1">{"via1",#N/A,TRUE,"general";"via2",#N/A,TRUE,"general";"via3",#N/A,TRUE,"general"}</definedName>
    <definedName name="_____gtr4" hidden="1">{"via1",#N/A,TRUE,"general";"via2",#N/A,TRUE,"general";"via3",#N/A,TRUE,"general"}</definedName>
    <definedName name="_____h2" localSheetId="5" hidden="1">{"via1",#N/A,TRUE,"general";"via2",#N/A,TRUE,"general";"via3",#N/A,TRUE,"general"}</definedName>
    <definedName name="_____h2" hidden="1">{"via1",#N/A,TRUE,"general";"via2",#N/A,TRUE,"general";"via3",#N/A,TRUE,"general"}</definedName>
    <definedName name="_____h3" localSheetId="5" hidden="1">{"via1",#N/A,TRUE,"general";"via2",#N/A,TRUE,"general";"via3",#N/A,TRUE,"general"}</definedName>
    <definedName name="_____h3" hidden="1">{"via1",#N/A,TRUE,"general";"via2",#N/A,TRUE,"general";"via3",#N/A,TRUE,"general"}</definedName>
    <definedName name="_____h4" localSheetId="5" hidden="1">{"TAB1",#N/A,TRUE,"GENERAL";"TAB2",#N/A,TRUE,"GENERAL";"TAB3",#N/A,TRUE,"GENERAL";"TAB4",#N/A,TRUE,"GENERAL";"TAB5",#N/A,TRUE,"GENERAL"}</definedName>
    <definedName name="_____h4" hidden="1">{"TAB1",#N/A,TRUE,"GENERAL";"TAB2",#N/A,TRUE,"GENERAL";"TAB3",#N/A,TRUE,"GENERAL";"TAB4",#N/A,TRUE,"GENERAL";"TAB5",#N/A,TRUE,"GENERAL"}</definedName>
    <definedName name="_____h5" localSheetId="5" hidden="1">{"TAB1",#N/A,TRUE,"GENERAL";"TAB2",#N/A,TRUE,"GENERAL";"TAB3",#N/A,TRUE,"GENERAL";"TAB4",#N/A,TRUE,"GENERAL";"TAB5",#N/A,TRUE,"GENERAL"}</definedName>
    <definedName name="_____h5" hidden="1">{"TAB1",#N/A,TRUE,"GENERAL";"TAB2",#N/A,TRUE,"GENERAL";"TAB3",#N/A,TRUE,"GENERAL";"TAB4",#N/A,TRUE,"GENERAL";"TAB5",#N/A,TRUE,"GENERAL"}</definedName>
    <definedName name="_____h6" localSheetId="5" hidden="1">{"via1",#N/A,TRUE,"general";"via2",#N/A,TRUE,"general";"via3",#N/A,TRUE,"general"}</definedName>
    <definedName name="_____h6" hidden="1">{"via1",#N/A,TRUE,"general";"via2",#N/A,TRUE,"general";"via3",#N/A,TRUE,"general"}</definedName>
    <definedName name="_____h7" localSheetId="5" hidden="1">{"TAB1",#N/A,TRUE,"GENERAL";"TAB2",#N/A,TRUE,"GENERAL";"TAB3",#N/A,TRUE,"GENERAL";"TAB4",#N/A,TRUE,"GENERAL";"TAB5",#N/A,TRUE,"GENERAL"}</definedName>
    <definedName name="_____h7" hidden="1">{"TAB1",#N/A,TRUE,"GENERAL";"TAB2",#N/A,TRUE,"GENERAL";"TAB3",#N/A,TRUE,"GENERAL";"TAB4",#N/A,TRUE,"GENERAL";"TAB5",#N/A,TRUE,"GENERAL"}</definedName>
    <definedName name="_____h8" localSheetId="5" hidden="1">{"via1",#N/A,TRUE,"general";"via2",#N/A,TRUE,"general";"via3",#N/A,TRUE,"general"}</definedName>
    <definedName name="_____h8" hidden="1">{"via1",#N/A,TRUE,"general";"via2",#N/A,TRUE,"general";"via3",#N/A,TRUE,"general"}</definedName>
    <definedName name="_____hfh7" localSheetId="5" hidden="1">{"via1",#N/A,TRUE,"general";"via2",#N/A,TRUE,"general";"via3",#N/A,TRUE,"general"}</definedName>
    <definedName name="_____hfh7" hidden="1">{"via1",#N/A,TRUE,"general";"via2",#N/A,TRUE,"general";"via3",#N/A,TRUE,"general"}</definedName>
    <definedName name="_____i1">#REF!</definedName>
    <definedName name="_____i4" localSheetId="5" hidden="1">{"via1",#N/A,TRUE,"general";"via2",#N/A,TRUE,"general";"via3",#N/A,TRUE,"general"}</definedName>
    <definedName name="_____i4" hidden="1">{"via1",#N/A,TRUE,"general";"via2",#N/A,TRUE,"general";"via3",#N/A,TRUE,"general"}</definedName>
    <definedName name="_____i5" localSheetId="5" hidden="1">{"TAB1",#N/A,TRUE,"GENERAL";"TAB2",#N/A,TRUE,"GENERAL";"TAB3",#N/A,TRUE,"GENERAL";"TAB4",#N/A,TRUE,"GENERAL";"TAB5",#N/A,TRUE,"GENERAL"}</definedName>
    <definedName name="_____i5" hidden="1">{"TAB1",#N/A,TRUE,"GENERAL";"TAB2",#N/A,TRUE,"GENERAL";"TAB3",#N/A,TRUE,"GENERAL";"TAB4",#N/A,TRUE,"GENERAL";"TAB5",#N/A,TRUE,"GENERAL"}</definedName>
    <definedName name="_____i6" localSheetId="5" hidden="1">{"TAB1",#N/A,TRUE,"GENERAL";"TAB2",#N/A,TRUE,"GENERAL";"TAB3",#N/A,TRUE,"GENERAL";"TAB4",#N/A,TRUE,"GENERAL";"TAB5",#N/A,TRUE,"GENERAL"}</definedName>
    <definedName name="_____i6" hidden="1">{"TAB1",#N/A,TRUE,"GENERAL";"TAB2",#N/A,TRUE,"GENERAL";"TAB3",#N/A,TRUE,"GENERAL";"TAB4",#N/A,TRUE,"GENERAL";"TAB5",#N/A,TRUE,"GENERAL"}</definedName>
    <definedName name="_____i7" localSheetId="5" hidden="1">{"via1",#N/A,TRUE,"general";"via2",#N/A,TRUE,"general";"via3",#N/A,TRUE,"general"}</definedName>
    <definedName name="_____i7" hidden="1">{"via1",#N/A,TRUE,"general";"via2",#N/A,TRUE,"general";"via3",#N/A,TRUE,"general"}</definedName>
    <definedName name="_____i77" localSheetId="5" hidden="1">{"TAB1",#N/A,TRUE,"GENERAL";"TAB2",#N/A,TRUE,"GENERAL";"TAB3",#N/A,TRUE,"GENERAL";"TAB4",#N/A,TRUE,"GENERAL";"TAB5",#N/A,TRUE,"GENERAL"}</definedName>
    <definedName name="_____i77" hidden="1">{"TAB1",#N/A,TRUE,"GENERAL";"TAB2",#N/A,TRUE,"GENERAL";"TAB3",#N/A,TRUE,"GENERAL";"TAB4",#N/A,TRUE,"GENERAL";"TAB5",#N/A,TRUE,"GENERAL"}</definedName>
    <definedName name="_____i8" localSheetId="5" hidden="1">{"via1",#N/A,TRUE,"general";"via2",#N/A,TRUE,"general";"via3",#N/A,TRUE,"general"}</definedName>
    <definedName name="_____i8" hidden="1">{"via1",#N/A,TRUE,"general";"via2",#N/A,TRUE,"general";"via3",#N/A,TRUE,"general"}</definedName>
    <definedName name="_____i9" localSheetId="5" hidden="1">{"TAB1",#N/A,TRUE,"GENERAL";"TAB2",#N/A,TRUE,"GENERAL";"TAB3",#N/A,TRUE,"GENERAL";"TAB4",#N/A,TRUE,"GENERAL";"TAB5",#N/A,TRUE,"GENERAL"}</definedName>
    <definedName name="_____i9" hidden="1">{"TAB1",#N/A,TRUE,"GENERAL";"TAB2",#N/A,TRUE,"GENERAL";"TAB3",#N/A,TRUE,"GENERAL";"TAB4",#N/A,TRUE,"GENERAL";"TAB5",#N/A,TRUE,"GENERAL"}</definedName>
    <definedName name="_____ICP1" localSheetId="5">[14]Tablas!#REF!</definedName>
    <definedName name="_____ICP1">[15]Tablas!#REF!</definedName>
    <definedName name="_____INF1">#REF!</definedName>
    <definedName name="_____k3" localSheetId="5" hidden="1">{"TAB1",#N/A,TRUE,"GENERAL";"TAB2",#N/A,TRUE,"GENERAL";"TAB3",#N/A,TRUE,"GENERAL";"TAB4",#N/A,TRUE,"GENERAL";"TAB5",#N/A,TRUE,"GENERAL"}</definedName>
    <definedName name="_____k3" hidden="1">{"TAB1",#N/A,TRUE,"GENERAL";"TAB2",#N/A,TRUE,"GENERAL";"TAB3",#N/A,TRUE,"GENERAL";"TAB4",#N/A,TRUE,"GENERAL";"TAB5",#N/A,TRUE,"GENERAL"}</definedName>
    <definedName name="_____k4" localSheetId="5" hidden="1">{"via1",#N/A,TRUE,"general";"via2",#N/A,TRUE,"general";"via3",#N/A,TRUE,"general"}</definedName>
    <definedName name="_____k4" hidden="1">{"via1",#N/A,TRUE,"general";"via2",#N/A,TRUE,"general";"via3",#N/A,TRUE,"general"}</definedName>
    <definedName name="_____k5" localSheetId="5" hidden="1">{"via1",#N/A,TRUE,"general";"via2",#N/A,TRUE,"general";"via3",#N/A,TRUE,"general"}</definedName>
    <definedName name="_____k5" hidden="1">{"via1",#N/A,TRUE,"general";"via2",#N/A,TRUE,"general";"via3",#N/A,TRUE,"general"}</definedName>
    <definedName name="_____k6" localSheetId="5" hidden="1">{"TAB1",#N/A,TRUE,"GENERAL";"TAB2",#N/A,TRUE,"GENERAL";"TAB3",#N/A,TRUE,"GENERAL";"TAB4",#N/A,TRUE,"GENERAL";"TAB5",#N/A,TRUE,"GENERAL"}</definedName>
    <definedName name="_____k6" hidden="1">{"TAB1",#N/A,TRUE,"GENERAL";"TAB2",#N/A,TRUE,"GENERAL";"TAB3",#N/A,TRUE,"GENERAL";"TAB4",#N/A,TRUE,"GENERAL";"TAB5",#N/A,TRUE,"GENERAL"}</definedName>
    <definedName name="_____k7" localSheetId="5" hidden="1">{"via1",#N/A,TRUE,"general";"via2",#N/A,TRUE,"general";"via3",#N/A,TRUE,"general"}</definedName>
    <definedName name="_____k7" hidden="1">{"via1",#N/A,TRUE,"general";"via2",#N/A,TRUE,"general";"via3",#N/A,TRUE,"general"}</definedName>
    <definedName name="_____k8" localSheetId="5" hidden="1">{"via1",#N/A,TRUE,"general";"via2",#N/A,TRUE,"general";"via3",#N/A,TRUE,"general"}</definedName>
    <definedName name="_____k8" hidden="1">{"via1",#N/A,TRUE,"general";"via2",#N/A,TRUE,"general";"via3",#N/A,TRUE,"general"}</definedName>
    <definedName name="_____k9" localSheetId="5" hidden="1">{"TAB1",#N/A,TRUE,"GENERAL";"TAB2",#N/A,TRUE,"GENERAL";"TAB3",#N/A,TRUE,"GENERAL";"TAB4",#N/A,TRUE,"GENERAL";"TAB5",#N/A,TRUE,"GENERAL"}</definedName>
    <definedName name="_____k9" hidden="1">{"TAB1",#N/A,TRUE,"GENERAL";"TAB2",#N/A,TRUE,"GENERAL";"TAB3",#N/A,TRUE,"GENERAL";"TAB4",#N/A,TRUE,"GENERAL";"TAB5",#N/A,TRUE,"GENERAL"}</definedName>
    <definedName name="_____kjk6" localSheetId="5" hidden="1">{"TAB1",#N/A,TRUE,"GENERAL";"TAB2",#N/A,TRUE,"GENERAL";"TAB3",#N/A,TRUE,"GENERAL";"TAB4",#N/A,TRUE,"GENERAL";"TAB5",#N/A,TRUE,"GENERAL"}</definedName>
    <definedName name="_____kjk6" hidden="1">{"TAB1",#N/A,TRUE,"GENERAL";"TAB2",#N/A,TRUE,"GENERAL";"TAB3",#N/A,TRUE,"GENERAL";"TAB4",#N/A,TRUE,"GENERAL";"TAB5",#N/A,TRUE,"GENERAL"}</definedName>
    <definedName name="_____m3" localSheetId="5" hidden="1">{"via1",#N/A,TRUE,"general";"via2",#N/A,TRUE,"general";"via3",#N/A,TRUE,"general"}</definedName>
    <definedName name="_____m3" hidden="1">{"via1",#N/A,TRUE,"general";"via2",#N/A,TRUE,"general";"via3",#N/A,TRUE,"general"}</definedName>
    <definedName name="_____m4" localSheetId="5" hidden="1">{"TAB1",#N/A,TRUE,"GENERAL";"TAB2",#N/A,TRUE,"GENERAL";"TAB3",#N/A,TRUE,"GENERAL";"TAB4",#N/A,TRUE,"GENERAL";"TAB5",#N/A,TRUE,"GENERAL"}</definedName>
    <definedName name="_____m4" hidden="1">{"TAB1",#N/A,TRUE,"GENERAL";"TAB2",#N/A,TRUE,"GENERAL";"TAB3",#N/A,TRUE,"GENERAL";"TAB4",#N/A,TRUE,"GENERAL";"TAB5",#N/A,TRUE,"GENERAL"}</definedName>
    <definedName name="_____m5" localSheetId="5" hidden="1">{"via1",#N/A,TRUE,"general";"via2",#N/A,TRUE,"general";"via3",#N/A,TRUE,"general"}</definedName>
    <definedName name="_____m5" hidden="1">{"via1",#N/A,TRUE,"general";"via2",#N/A,TRUE,"general";"via3",#N/A,TRUE,"general"}</definedName>
    <definedName name="_____m6" localSheetId="5" hidden="1">{"TAB1",#N/A,TRUE,"GENERAL";"TAB2",#N/A,TRUE,"GENERAL";"TAB3",#N/A,TRUE,"GENERAL";"TAB4",#N/A,TRUE,"GENERAL";"TAB5",#N/A,TRUE,"GENERAL"}</definedName>
    <definedName name="_____m6" hidden="1">{"TAB1",#N/A,TRUE,"GENERAL";"TAB2",#N/A,TRUE,"GENERAL";"TAB3",#N/A,TRUE,"GENERAL";"TAB4",#N/A,TRUE,"GENERAL";"TAB5",#N/A,TRUE,"GENERAL"}</definedName>
    <definedName name="_____m7" localSheetId="5" hidden="1">{"TAB1",#N/A,TRUE,"GENERAL";"TAB2",#N/A,TRUE,"GENERAL";"TAB3",#N/A,TRUE,"GENERAL";"TAB4",#N/A,TRUE,"GENERAL";"TAB5",#N/A,TRUE,"GENERAL"}</definedName>
    <definedName name="_____m7" hidden="1">{"TAB1",#N/A,TRUE,"GENERAL";"TAB2",#N/A,TRUE,"GENERAL";"TAB3",#N/A,TRUE,"GENERAL";"TAB4",#N/A,TRUE,"GENERAL";"TAB5",#N/A,TRUE,"GENERAL"}</definedName>
    <definedName name="_____m8" localSheetId="5" hidden="1">{"via1",#N/A,TRUE,"general";"via2",#N/A,TRUE,"general";"via3",#N/A,TRUE,"general"}</definedName>
    <definedName name="_____m8" hidden="1">{"via1",#N/A,TRUE,"general";"via2",#N/A,TRUE,"general";"via3",#N/A,TRUE,"general"}</definedName>
    <definedName name="_____m9" localSheetId="5" hidden="1">{"via1",#N/A,TRUE,"general";"via2",#N/A,TRUE,"general";"via3",#N/A,TRUE,"general"}</definedName>
    <definedName name="_____m9" hidden="1">{"via1",#N/A,TRUE,"general";"via2",#N/A,TRUE,"general";"via3",#N/A,TRUE,"general"}</definedName>
    <definedName name="_____MA2" localSheetId="5">#REF!</definedName>
    <definedName name="_____MA2">#REF!</definedName>
    <definedName name="_____n3" localSheetId="5" hidden="1">{"TAB1",#N/A,TRUE,"GENERAL";"TAB2",#N/A,TRUE,"GENERAL";"TAB3",#N/A,TRUE,"GENERAL";"TAB4",#N/A,TRUE,"GENERAL";"TAB5",#N/A,TRUE,"GENERAL"}</definedName>
    <definedName name="_____n3" hidden="1">{"TAB1",#N/A,TRUE,"GENERAL";"TAB2",#N/A,TRUE,"GENERAL";"TAB3",#N/A,TRUE,"GENERAL";"TAB4",#N/A,TRUE,"GENERAL";"TAB5",#N/A,TRUE,"GENERAL"}</definedName>
    <definedName name="_____n4" localSheetId="5" hidden="1">{"via1",#N/A,TRUE,"general";"via2",#N/A,TRUE,"general";"via3",#N/A,TRUE,"general"}</definedName>
    <definedName name="_____n4" hidden="1">{"via1",#N/A,TRUE,"general";"via2",#N/A,TRUE,"general";"via3",#N/A,TRUE,"general"}</definedName>
    <definedName name="_____n5" localSheetId="5" hidden="1">{"TAB1",#N/A,TRUE,"GENERAL";"TAB2",#N/A,TRUE,"GENERAL";"TAB3",#N/A,TRUE,"GENERAL";"TAB4",#N/A,TRUE,"GENERAL";"TAB5",#N/A,TRUE,"GENERAL"}</definedName>
    <definedName name="_____n5" hidden="1">{"TAB1",#N/A,TRUE,"GENERAL";"TAB2",#N/A,TRUE,"GENERAL";"TAB3",#N/A,TRUE,"GENERAL";"TAB4",#N/A,TRUE,"GENERAL";"TAB5",#N/A,TRUE,"GENERAL"}</definedName>
    <definedName name="_____nyn7" localSheetId="5" hidden="1">{"via1",#N/A,TRUE,"general";"via2",#N/A,TRUE,"general";"via3",#N/A,TRUE,"general"}</definedName>
    <definedName name="_____nyn7" hidden="1">{"via1",#N/A,TRUE,"general";"via2",#N/A,TRUE,"general";"via3",#N/A,TRUE,"general"}</definedName>
    <definedName name="_____o4" localSheetId="5" hidden="1">{"via1",#N/A,TRUE,"general";"via2",#N/A,TRUE,"general";"via3",#N/A,TRUE,"general"}</definedName>
    <definedName name="_____o4" hidden="1">{"via1",#N/A,TRUE,"general";"via2",#N/A,TRUE,"general";"via3",#N/A,TRUE,"general"}</definedName>
    <definedName name="_____o5" localSheetId="5" hidden="1">{"TAB1",#N/A,TRUE,"GENERAL";"TAB2",#N/A,TRUE,"GENERAL";"TAB3",#N/A,TRUE,"GENERAL";"TAB4",#N/A,TRUE,"GENERAL";"TAB5",#N/A,TRUE,"GENERAL"}</definedName>
    <definedName name="_____o5" hidden="1">{"TAB1",#N/A,TRUE,"GENERAL";"TAB2",#N/A,TRUE,"GENERAL";"TAB3",#N/A,TRUE,"GENERAL";"TAB4",#N/A,TRUE,"GENERAL";"TAB5",#N/A,TRUE,"GENERAL"}</definedName>
    <definedName name="_____o6" localSheetId="5" hidden="1">{"TAB1",#N/A,TRUE,"GENERAL";"TAB2",#N/A,TRUE,"GENERAL";"TAB3",#N/A,TRUE,"GENERAL";"TAB4",#N/A,TRUE,"GENERAL";"TAB5",#N/A,TRUE,"GENERAL"}</definedName>
    <definedName name="_____o6" hidden="1">{"TAB1",#N/A,TRUE,"GENERAL";"TAB2",#N/A,TRUE,"GENERAL";"TAB3",#N/A,TRUE,"GENERAL";"TAB4",#N/A,TRUE,"GENERAL";"TAB5",#N/A,TRUE,"GENERAL"}</definedName>
    <definedName name="_____o7" localSheetId="5" hidden="1">{"TAB1",#N/A,TRUE,"GENERAL";"TAB2",#N/A,TRUE,"GENERAL";"TAB3",#N/A,TRUE,"GENERAL";"TAB4",#N/A,TRUE,"GENERAL";"TAB5",#N/A,TRUE,"GENERAL"}</definedName>
    <definedName name="_____o7" hidden="1">{"TAB1",#N/A,TRUE,"GENERAL";"TAB2",#N/A,TRUE,"GENERAL";"TAB3",#N/A,TRUE,"GENERAL";"TAB4",#N/A,TRUE,"GENERAL";"TAB5",#N/A,TRUE,"GENERAL"}</definedName>
    <definedName name="_____o8" localSheetId="5" hidden="1">{"via1",#N/A,TRUE,"general";"via2",#N/A,TRUE,"general";"via3",#N/A,TRUE,"general"}</definedName>
    <definedName name="_____o8" hidden="1">{"via1",#N/A,TRUE,"general";"via2",#N/A,TRUE,"general";"via3",#N/A,TRUE,"general"}</definedName>
    <definedName name="_____o9" localSheetId="5" hidden="1">{"TAB1",#N/A,TRUE,"GENERAL";"TAB2",#N/A,TRUE,"GENERAL";"TAB3",#N/A,TRUE,"GENERAL";"TAB4",#N/A,TRUE,"GENERAL";"TAB5",#N/A,TRUE,"GENERAL"}</definedName>
    <definedName name="_____o9" hidden="1">{"TAB1",#N/A,TRUE,"GENERAL";"TAB2",#N/A,TRUE,"GENERAL";"TAB3",#N/A,TRUE,"GENERAL";"TAB4",#N/A,TRUE,"GENERAL";"TAB5",#N/A,TRUE,"GENERAL"}</definedName>
    <definedName name="_____OCD1" localSheetId="5">[14]Tablas!#REF!</definedName>
    <definedName name="_____OCD1">[15]Tablas!#REF!</definedName>
    <definedName name="_____OCI1" localSheetId="5">[14]Tablas!#REF!</definedName>
    <definedName name="_____OCI1">[15]Tablas!#REF!</definedName>
    <definedName name="_____p6" localSheetId="5" hidden="1">{"via1",#N/A,TRUE,"general";"via2",#N/A,TRUE,"general";"via3",#N/A,TRUE,"general"}</definedName>
    <definedName name="_____p6" hidden="1">{"via1",#N/A,TRUE,"general";"via2",#N/A,TRUE,"general";"via3",#N/A,TRUE,"general"}</definedName>
    <definedName name="_____p7" localSheetId="5" hidden="1">{"via1",#N/A,TRUE,"general";"via2",#N/A,TRUE,"general";"via3",#N/A,TRUE,"general"}</definedName>
    <definedName name="_____p7" hidden="1">{"via1",#N/A,TRUE,"general";"via2",#N/A,TRUE,"general";"via3",#N/A,TRUE,"general"}</definedName>
    <definedName name="_____p8" localSheetId="5" hidden="1">{"TAB1",#N/A,TRUE,"GENERAL";"TAB2",#N/A,TRUE,"GENERAL";"TAB3",#N/A,TRUE,"GENERAL";"TAB4",#N/A,TRUE,"GENERAL";"TAB5",#N/A,TRUE,"GENERAL"}</definedName>
    <definedName name="_____p8" hidden="1">{"TAB1",#N/A,TRUE,"GENERAL";"TAB2",#N/A,TRUE,"GENERAL";"TAB3",#N/A,TRUE,"GENERAL";"TAB4",#N/A,TRUE,"GENERAL";"TAB5",#N/A,TRUE,"GENERAL"}</definedName>
    <definedName name="_____PJ50" localSheetId="5">#REF!</definedName>
    <definedName name="_____PJ50">#REF!</definedName>
    <definedName name="_____pj51">#REF!</definedName>
    <definedName name="_____Pon2">#REF!</definedName>
    <definedName name="_____Pon3">#REF!</definedName>
    <definedName name="_____Pon4">#REF!</definedName>
    <definedName name="_____pr01" localSheetId="5">#REF!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5" hidden="1">{"TAB1",#N/A,TRUE,"GENERAL";"TAB2",#N/A,TRUE,"GENERAL";"TAB3",#N/A,TRUE,"GENERAL";"TAB4",#N/A,TRUE,"GENERAL";"TAB5",#N/A,TRUE,"GENERAL"}</definedName>
    <definedName name="_____r" hidden="1">{"TAB1",#N/A,TRUE,"GENERAL";"TAB2",#N/A,TRUE,"GENERAL";"TAB3",#N/A,TRUE,"GENERAL";"TAB4",#N/A,TRUE,"GENERAL";"TAB5",#N/A,TRUE,"GENERAL"}</definedName>
    <definedName name="_____r4r" localSheetId="5" hidden="1">{"via1",#N/A,TRUE,"general";"via2",#N/A,TRUE,"general";"via3",#N/A,TRUE,"general"}</definedName>
    <definedName name="_____r4r" hidden="1">{"via1",#N/A,TRUE,"general";"via2",#N/A,TRUE,"general";"via3",#N/A,TRUE,"general"}</definedName>
    <definedName name="_____rtu6" localSheetId="5" hidden="1">{"via1",#N/A,TRUE,"general";"via2",#N/A,TRUE,"general";"via3",#N/A,TRUE,"general"}</definedName>
    <definedName name="_____rtu6" hidden="1">{"via1",#N/A,TRUE,"general";"via2",#N/A,TRUE,"general";"via3",#N/A,TRUE,"general"}</definedName>
    <definedName name="_____s1" localSheetId="5" hidden="1">{"via1",#N/A,TRUE,"general";"via2",#N/A,TRUE,"general";"via3",#N/A,TRUE,"general"}</definedName>
    <definedName name="_____s1" hidden="1">{"via1",#N/A,TRUE,"general";"via2",#N/A,TRUE,"general";"via3",#N/A,TRUE,"general"}</definedName>
    <definedName name="_____s2" localSheetId="5" hidden="1">{"TAB1",#N/A,TRUE,"GENERAL";"TAB2",#N/A,TRUE,"GENERAL";"TAB3",#N/A,TRUE,"GENERAL";"TAB4",#N/A,TRUE,"GENERAL";"TAB5",#N/A,TRUE,"GENERAL"}</definedName>
    <definedName name="_____s2" hidden="1">{"TAB1",#N/A,TRUE,"GENERAL";"TAB2",#N/A,TRUE,"GENERAL";"TAB3",#N/A,TRUE,"GENERAL";"TAB4",#N/A,TRUE,"GENERAL";"TAB5",#N/A,TRUE,"GENERAL"}</definedName>
    <definedName name="_____s3" localSheetId="5" hidden="1">{"TAB1",#N/A,TRUE,"GENERAL";"TAB2",#N/A,TRUE,"GENERAL";"TAB3",#N/A,TRUE,"GENERAL";"TAB4",#N/A,TRUE,"GENERAL";"TAB5",#N/A,TRUE,"GENERAL"}</definedName>
    <definedName name="_____s3" hidden="1">{"TAB1",#N/A,TRUE,"GENERAL";"TAB2",#N/A,TRUE,"GENERAL";"TAB3",#N/A,TRUE,"GENERAL";"TAB4",#N/A,TRUE,"GENERAL";"TAB5",#N/A,TRUE,"GENERAL"}</definedName>
    <definedName name="_____s4" localSheetId="5" hidden="1">{"via1",#N/A,TRUE,"general";"via2",#N/A,TRUE,"general";"via3",#N/A,TRUE,"general"}</definedName>
    <definedName name="_____s4" hidden="1">{"via1",#N/A,TRUE,"general";"via2",#N/A,TRUE,"general";"via3",#N/A,TRUE,"general"}</definedName>
    <definedName name="_____s5" localSheetId="5" hidden="1">{"via1",#N/A,TRUE,"general";"via2",#N/A,TRUE,"general";"via3",#N/A,TRUE,"general"}</definedName>
    <definedName name="_____s5" hidden="1">{"via1",#N/A,TRUE,"general";"via2",#N/A,TRUE,"general";"via3",#N/A,TRUE,"general"}</definedName>
    <definedName name="_____s6" localSheetId="5" hidden="1">{"TAB1",#N/A,TRUE,"GENERAL";"TAB2",#N/A,TRUE,"GENERAL";"TAB3",#N/A,TRUE,"GENERAL";"TAB4",#N/A,TRUE,"GENERAL";"TAB5",#N/A,TRUE,"GENERAL"}</definedName>
    <definedName name="_____s6" hidden="1">{"TAB1",#N/A,TRUE,"GENERAL";"TAB2",#N/A,TRUE,"GENERAL";"TAB3",#N/A,TRUE,"GENERAL";"TAB4",#N/A,TRUE,"GENERAL";"TAB5",#N/A,TRUE,"GENERAL"}</definedName>
    <definedName name="_____s7" localSheetId="5" hidden="1">{"via1",#N/A,TRUE,"general";"via2",#N/A,TRUE,"general";"via3",#N/A,TRUE,"general"}</definedName>
    <definedName name="_____s7" hidden="1">{"via1",#N/A,TRUE,"general";"via2",#N/A,TRUE,"general";"via3",#N/A,TRUE,"general"}</definedName>
    <definedName name="_____SBC1" localSheetId="5">[7]INV!$A$12:$D$15</definedName>
    <definedName name="_____SBC1">[7]INV!$A$12:$D$15</definedName>
    <definedName name="_____SBC3" localSheetId="5">[7]INV!$F$12:$I$15</definedName>
    <definedName name="_____SBC3">[7]INV!$F$12:$I$15</definedName>
    <definedName name="_____SBC5" localSheetId="5">[7]INV!$K$12:$N$15</definedName>
    <definedName name="_____SBC5">[7]INV!$K$12:$N$15</definedName>
    <definedName name="_____ST186">#REF!</definedName>
    <definedName name="_____ST206">#REF!</definedName>
    <definedName name="_____ST86">#REF!</definedName>
    <definedName name="_____t3" localSheetId="5" hidden="1">{"TAB1",#N/A,TRUE,"GENERAL";"TAB2",#N/A,TRUE,"GENERAL";"TAB3",#N/A,TRUE,"GENERAL";"TAB4",#N/A,TRUE,"GENERAL";"TAB5",#N/A,TRUE,"GENERAL"}</definedName>
    <definedName name="_____t3" hidden="1">{"TAB1",#N/A,TRUE,"GENERAL";"TAB2",#N/A,TRUE,"GENERAL";"TAB3",#N/A,TRUE,"GENERAL";"TAB4",#N/A,TRUE,"GENERAL";"TAB5",#N/A,TRUE,"GENERAL"}</definedName>
    <definedName name="_____t4" localSheetId="5" hidden="1">{"via1",#N/A,TRUE,"general";"via2",#N/A,TRUE,"general";"via3",#N/A,TRUE,"general"}</definedName>
    <definedName name="_____t4" hidden="1">{"via1",#N/A,TRUE,"general";"via2",#N/A,TRUE,"general";"via3",#N/A,TRUE,"general"}</definedName>
    <definedName name="_____t5" localSheetId="5" hidden="1">{"TAB1",#N/A,TRUE,"GENERAL";"TAB2",#N/A,TRUE,"GENERAL";"TAB3",#N/A,TRUE,"GENERAL";"TAB4",#N/A,TRUE,"GENERAL";"TAB5",#N/A,TRUE,"GENERAL"}</definedName>
    <definedName name="_____t5" hidden="1">{"TAB1",#N/A,TRUE,"GENERAL";"TAB2",#N/A,TRUE,"GENERAL";"TAB3",#N/A,TRUE,"GENERAL";"TAB4",#N/A,TRUE,"GENERAL";"TAB5",#N/A,TRUE,"GENERAL"}</definedName>
    <definedName name="_____t6" localSheetId="5" hidden="1">{"via1",#N/A,TRUE,"general";"via2",#N/A,TRUE,"general";"via3",#N/A,TRUE,"general"}</definedName>
    <definedName name="_____t6" hidden="1">{"via1",#N/A,TRUE,"general";"via2",#N/A,TRUE,"general";"via3",#N/A,TRUE,"general"}</definedName>
    <definedName name="_____t66" localSheetId="5" hidden="1">{"TAB1",#N/A,TRUE,"GENERAL";"TAB2",#N/A,TRUE,"GENERAL";"TAB3",#N/A,TRUE,"GENERAL";"TAB4",#N/A,TRUE,"GENERAL";"TAB5",#N/A,TRUE,"GENERAL"}</definedName>
    <definedName name="_____t66" hidden="1">{"TAB1",#N/A,TRUE,"GENERAL";"TAB2",#N/A,TRUE,"GENERAL";"TAB3",#N/A,TRUE,"GENERAL";"TAB4",#N/A,TRUE,"GENERAL";"TAB5",#N/A,TRUE,"GENERAL"}</definedName>
    <definedName name="_____t7" localSheetId="5" hidden="1">{"via1",#N/A,TRUE,"general";"via2",#N/A,TRUE,"general";"via3",#N/A,TRUE,"general"}</definedName>
    <definedName name="_____t7" hidden="1">{"via1",#N/A,TRUE,"general";"via2",#N/A,TRUE,"general";"via3",#N/A,TRUE,"general"}</definedName>
    <definedName name="_____t77" localSheetId="5" hidden="1">{"TAB1",#N/A,TRUE,"GENERAL";"TAB2",#N/A,TRUE,"GENERAL";"TAB3",#N/A,TRUE,"GENERAL";"TAB4",#N/A,TRUE,"GENERAL";"TAB5",#N/A,TRUE,"GENERAL"}</definedName>
    <definedName name="_____t77" hidden="1">{"TAB1",#N/A,TRUE,"GENERAL";"TAB2",#N/A,TRUE,"GENERAL";"TAB3",#N/A,TRUE,"GENERAL";"TAB4",#N/A,TRUE,"GENERAL";"TAB5",#N/A,TRUE,"GENERAL"}</definedName>
    <definedName name="_____t8" localSheetId="5" hidden="1">{"TAB1",#N/A,TRUE,"GENERAL";"TAB2",#N/A,TRUE,"GENERAL";"TAB3",#N/A,TRUE,"GENERAL";"TAB4",#N/A,TRUE,"GENERAL";"TAB5",#N/A,TRUE,"GENERAL"}</definedName>
    <definedName name="_____t8" hidden="1">{"TAB1",#N/A,TRUE,"GENERAL";"TAB2",#N/A,TRUE,"GENERAL";"TAB3",#N/A,TRUE,"GENERAL";"TAB4",#N/A,TRUE,"GENERAL";"TAB5",#N/A,TRUE,"GENERAL"}</definedName>
    <definedName name="_____t88" localSheetId="5" hidden="1">{"via1",#N/A,TRUE,"general";"via2",#N/A,TRUE,"general";"via3",#N/A,TRUE,"general"}</definedName>
    <definedName name="_____t88" hidden="1">{"via1",#N/A,TRUE,"general";"via2",#N/A,TRUE,"general";"via3",#N/A,TRUE,"general"}</definedName>
    <definedName name="_____t9" localSheetId="5" hidden="1">{"TAB1",#N/A,TRUE,"GENERAL";"TAB2",#N/A,TRUE,"GENERAL";"TAB3",#N/A,TRUE,"GENERAL";"TAB4",#N/A,TRUE,"GENERAL";"TAB5",#N/A,TRUE,"GENERAL"}</definedName>
    <definedName name="_____t9" hidden="1">{"TAB1",#N/A,TRUE,"GENERAL";"TAB2",#N/A,TRUE,"GENERAL";"TAB3",#N/A,TRUE,"GENERAL";"TAB4",#N/A,TRUE,"GENERAL";"TAB5",#N/A,TRUE,"GENERAL"}</definedName>
    <definedName name="_____t99" localSheetId="5" hidden="1">{"via1",#N/A,TRUE,"general";"via2",#N/A,TRUE,"general";"via3",#N/A,TRUE,"general"}</definedName>
    <definedName name="_____t99" hidden="1">{"via1",#N/A,TRUE,"general";"via2",#N/A,TRUE,"general";"via3",#N/A,TRUE,"general"}</definedName>
    <definedName name="_____TAP2">#REF!</definedName>
    <definedName name="_____TPE12">#REF!</definedName>
    <definedName name="_____TZ2612">#REF!</definedName>
    <definedName name="_____TZ2616">#REF!</definedName>
    <definedName name="_____TZ32512">#REF!</definedName>
    <definedName name="_____TZ4110">#REF!</definedName>
    <definedName name="_____TZ4112">#REF!</definedName>
    <definedName name="_____TZ414">#REF!</definedName>
    <definedName name="_____u4" localSheetId="5" hidden="1">{"TAB1",#N/A,TRUE,"GENERAL";"TAB2",#N/A,TRUE,"GENERAL";"TAB3",#N/A,TRUE,"GENERAL";"TAB4",#N/A,TRUE,"GENERAL";"TAB5",#N/A,TRUE,"GENERAL"}</definedName>
    <definedName name="_____u4" hidden="1">{"TAB1",#N/A,TRUE,"GENERAL";"TAB2",#N/A,TRUE,"GENERAL";"TAB3",#N/A,TRUE,"GENERAL";"TAB4",#N/A,TRUE,"GENERAL";"TAB5",#N/A,TRUE,"GENERAL"}</definedName>
    <definedName name="_____u5" localSheetId="5" hidden="1">{"TAB1",#N/A,TRUE,"GENERAL";"TAB2",#N/A,TRUE,"GENERAL";"TAB3",#N/A,TRUE,"GENERAL";"TAB4",#N/A,TRUE,"GENERAL";"TAB5",#N/A,TRUE,"GENERAL"}</definedName>
    <definedName name="_____u5" hidden="1">{"TAB1",#N/A,TRUE,"GENERAL";"TAB2",#N/A,TRUE,"GENERAL";"TAB3",#N/A,TRUE,"GENERAL";"TAB4",#N/A,TRUE,"GENERAL";"TAB5",#N/A,TRUE,"GENERAL"}</definedName>
    <definedName name="_____u6" localSheetId="5" hidden="1">{"TAB1",#N/A,TRUE,"GENERAL";"TAB2",#N/A,TRUE,"GENERAL";"TAB3",#N/A,TRUE,"GENERAL";"TAB4",#N/A,TRUE,"GENERAL";"TAB5",#N/A,TRUE,"GENERAL"}</definedName>
    <definedName name="_____u6" hidden="1">{"TAB1",#N/A,TRUE,"GENERAL";"TAB2",#N/A,TRUE,"GENERAL";"TAB3",#N/A,TRUE,"GENERAL";"TAB4",#N/A,TRUE,"GENERAL";"TAB5",#N/A,TRUE,"GENERAL"}</definedName>
    <definedName name="_____u7" localSheetId="5" hidden="1">{"via1",#N/A,TRUE,"general";"via2",#N/A,TRUE,"general";"via3",#N/A,TRUE,"general"}</definedName>
    <definedName name="_____u7" hidden="1">{"via1",#N/A,TRUE,"general";"via2",#N/A,TRUE,"general";"via3",#N/A,TRUE,"general"}</definedName>
    <definedName name="_____u8" localSheetId="5" hidden="1">{"TAB1",#N/A,TRUE,"GENERAL";"TAB2",#N/A,TRUE,"GENERAL";"TAB3",#N/A,TRUE,"GENERAL";"TAB4",#N/A,TRUE,"GENERAL";"TAB5",#N/A,TRUE,"GENERAL"}</definedName>
    <definedName name="_____u8" hidden="1">{"TAB1",#N/A,TRUE,"GENERAL";"TAB2",#N/A,TRUE,"GENERAL";"TAB3",#N/A,TRUE,"GENERAL";"TAB4",#N/A,TRUE,"GENERAL";"TAB5",#N/A,TRUE,"GENERAL"}</definedName>
    <definedName name="_____u9" localSheetId="5" hidden="1">{"TAB1",#N/A,TRUE,"GENERAL";"TAB2",#N/A,TRUE,"GENERAL";"TAB3",#N/A,TRUE,"GENERAL";"TAB4",#N/A,TRUE,"GENERAL";"TAB5",#N/A,TRUE,"GENERAL"}</definedName>
    <definedName name="_____u9" hidden="1">{"TAB1",#N/A,TRUE,"GENERAL";"TAB2",#N/A,TRUE,"GENERAL";"TAB3",#N/A,TRUE,"GENERAL";"TAB4",#N/A,TRUE,"GENERAL";"TAB5",#N/A,TRUE,"GENERAL"}</definedName>
    <definedName name="_____ur7" localSheetId="5" hidden="1">{"TAB1",#N/A,TRUE,"GENERAL";"TAB2",#N/A,TRUE,"GENERAL";"TAB3",#N/A,TRUE,"GENERAL";"TAB4",#N/A,TRUE,"GENERAL";"TAB5",#N/A,TRUE,"GENERAL"}</definedName>
    <definedName name="_____ur7" hidden="1">{"TAB1",#N/A,TRUE,"GENERAL";"TAB2",#N/A,TRUE,"GENERAL";"TAB3",#N/A,TRUE,"GENERAL";"TAB4",#N/A,TRUE,"GENERAL";"TAB5",#N/A,TRUE,"GENERAL"}</definedName>
    <definedName name="_____v2" localSheetId="5" hidden="1">{"via1",#N/A,TRUE,"general";"via2",#N/A,TRUE,"general";"via3",#N/A,TRUE,"general"}</definedName>
    <definedName name="_____v2" hidden="1">{"via1",#N/A,TRUE,"general";"via2",#N/A,TRUE,"general";"via3",#N/A,TRUE,"general"}</definedName>
    <definedName name="_____v3" localSheetId="5" hidden="1">{"TAB1",#N/A,TRUE,"GENERAL";"TAB2",#N/A,TRUE,"GENERAL";"TAB3",#N/A,TRUE,"GENERAL";"TAB4",#N/A,TRUE,"GENERAL";"TAB5",#N/A,TRUE,"GENERAL"}</definedName>
    <definedName name="_____v3" hidden="1">{"TAB1",#N/A,TRUE,"GENERAL";"TAB2",#N/A,TRUE,"GENERAL";"TAB3",#N/A,TRUE,"GENERAL";"TAB4",#N/A,TRUE,"GENERAL";"TAB5",#N/A,TRUE,"GENERAL"}</definedName>
    <definedName name="_____v4" localSheetId="5" hidden="1">{"TAB1",#N/A,TRUE,"GENERAL";"TAB2",#N/A,TRUE,"GENERAL";"TAB3",#N/A,TRUE,"GENERAL";"TAB4",#N/A,TRUE,"GENERAL";"TAB5",#N/A,TRUE,"GENERAL"}</definedName>
    <definedName name="_____v4" hidden="1">{"TAB1",#N/A,TRUE,"GENERAL";"TAB2",#N/A,TRUE,"GENERAL";"TAB3",#N/A,TRUE,"GENERAL";"TAB4",#N/A,TRUE,"GENERAL";"TAB5",#N/A,TRUE,"GENERAL"}</definedName>
    <definedName name="_____v5" localSheetId="5" hidden="1">{"TAB1",#N/A,TRUE,"GENERAL";"TAB2",#N/A,TRUE,"GENERAL";"TAB3",#N/A,TRUE,"GENERAL";"TAB4",#N/A,TRUE,"GENERAL";"TAB5",#N/A,TRUE,"GENERAL"}</definedName>
    <definedName name="_____v5" hidden="1">{"TAB1",#N/A,TRUE,"GENERAL";"TAB2",#N/A,TRUE,"GENERAL";"TAB3",#N/A,TRUE,"GENERAL";"TAB4",#N/A,TRUE,"GENERAL";"TAB5",#N/A,TRUE,"GENERAL"}</definedName>
    <definedName name="_____v6" localSheetId="5" hidden="1">{"TAB1",#N/A,TRUE,"GENERAL";"TAB2",#N/A,TRUE,"GENERAL";"TAB3",#N/A,TRUE,"GENERAL";"TAB4",#N/A,TRUE,"GENERAL";"TAB5",#N/A,TRUE,"GENERAL"}</definedName>
    <definedName name="_____v6" hidden="1">{"TAB1",#N/A,TRUE,"GENERAL";"TAB2",#N/A,TRUE,"GENERAL";"TAB3",#N/A,TRUE,"GENERAL";"TAB4",#N/A,TRUE,"GENERAL";"TAB5",#N/A,TRUE,"GENERAL"}</definedName>
    <definedName name="_____v7" localSheetId="5" hidden="1">{"via1",#N/A,TRUE,"general";"via2",#N/A,TRUE,"general";"via3",#N/A,TRUE,"general"}</definedName>
    <definedName name="_____v7" hidden="1">{"via1",#N/A,TRUE,"general";"via2",#N/A,TRUE,"general";"via3",#N/A,TRUE,"general"}</definedName>
    <definedName name="_____v8" localSheetId="5" hidden="1">{"TAB1",#N/A,TRUE,"GENERAL";"TAB2",#N/A,TRUE,"GENERAL";"TAB3",#N/A,TRUE,"GENERAL";"TAB4",#N/A,TRUE,"GENERAL";"TAB5",#N/A,TRUE,"GENERAL"}</definedName>
    <definedName name="_____v8" hidden="1">{"TAB1",#N/A,TRUE,"GENERAL";"TAB2",#N/A,TRUE,"GENERAL";"TAB3",#N/A,TRUE,"GENERAL";"TAB4",#N/A,TRUE,"GENERAL";"TAB5",#N/A,TRUE,"GENERAL"}</definedName>
    <definedName name="_____v9" localSheetId="5" hidden="1">{"TAB1",#N/A,TRUE,"GENERAL";"TAB2",#N/A,TRUE,"GENERAL";"TAB3",#N/A,TRUE,"GENERAL";"TAB4",#N/A,TRUE,"GENERAL";"TAB5",#N/A,TRUE,"GENERAL"}</definedName>
    <definedName name="_____v9" hidden="1">{"TAB1",#N/A,TRUE,"GENERAL";"TAB2",#N/A,TRUE,"GENERAL";"TAB3",#N/A,TRUE,"GENERAL";"TAB4",#N/A,TRUE,"GENERAL";"TAB5",#N/A,TRUE,"GENERAL"}</definedName>
    <definedName name="_____VEX1" localSheetId="5">[14]Tablas!#REF!</definedName>
    <definedName name="_____VEX1">[15]Tablas!#REF!</definedName>
    <definedName name="_____VFA1" localSheetId="5">[14]Tablas!#REF!</definedName>
    <definedName name="_____VFA1">[15]Tablas!#REF!</definedName>
    <definedName name="_____vfv4" localSheetId="5" hidden="1">{"via1",#N/A,TRUE,"general";"via2",#N/A,TRUE,"general";"via3",#N/A,TRUE,"general"}</definedName>
    <definedName name="_____vfv4" hidden="1">{"via1",#N/A,TRUE,"general";"via2",#N/A,TRUE,"general";"via3",#N/A,TRUE,"general"}</definedName>
    <definedName name="_____VIT1" localSheetId="5">[14]Tablas!#REF!</definedName>
    <definedName name="_____VIT1">[15]Tablas!#REF!</definedName>
    <definedName name="_____VPR1" localSheetId="5">[14]Tablas!#REF!</definedName>
    <definedName name="_____VPR1">[15]Tablas!#REF!</definedName>
    <definedName name="_____VPR2">[16]Tablas!#REF!</definedName>
    <definedName name="_____VRP1" localSheetId="5">[14]Tablas!#REF!</definedName>
    <definedName name="_____VRP1">[15]Tablas!#REF!</definedName>
    <definedName name="_____VSM1" localSheetId="5">[14]Tablas!#REF!</definedName>
    <definedName name="_____VSM1">[15]Tablas!#REF!</definedName>
    <definedName name="_____x1" localSheetId="5" hidden="1">{"TAB1",#N/A,TRUE,"GENERAL";"TAB2",#N/A,TRUE,"GENERAL";"TAB3",#N/A,TRUE,"GENERAL";"TAB4",#N/A,TRUE,"GENERAL";"TAB5",#N/A,TRUE,"GENERAL"}</definedName>
    <definedName name="_____x1" hidden="1">{"TAB1",#N/A,TRUE,"GENERAL";"TAB2",#N/A,TRUE,"GENERAL";"TAB3",#N/A,TRUE,"GENERAL";"TAB4",#N/A,TRUE,"GENERAL";"TAB5",#N/A,TRUE,"GENERAL"}</definedName>
    <definedName name="_____x2" localSheetId="5" hidden="1">{"via1",#N/A,TRUE,"general";"via2",#N/A,TRUE,"general";"via3",#N/A,TRUE,"general"}</definedName>
    <definedName name="_____x2" hidden="1">{"via1",#N/A,TRUE,"general";"via2",#N/A,TRUE,"general";"via3",#N/A,TRUE,"general"}</definedName>
    <definedName name="_____x3" localSheetId="5" hidden="1">{"via1",#N/A,TRUE,"general";"via2",#N/A,TRUE,"general";"via3",#N/A,TRUE,"general"}</definedName>
    <definedName name="_____x3" hidden="1">{"via1",#N/A,TRUE,"general";"via2",#N/A,TRUE,"general";"via3",#N/A,TRUE,"general"}</definedName>
    <definedName name="_____x4" localSheetId="5" hidden="1">{"via1",#N/A,TRUE,"general";"via2",#N/A,TRUE,"general";"via3",#N/A,TRUE,"general"}</definedName>
    <definedName name="_____x4" hidden="1">{"via1",#N/A,TRUE,"general";"via2",#N/A,TRUE,"general";"via3",#N/A,TRUE,"general"}</definedName>
    <definedName name="_____x5" localSheetId="5" hidden="1">{"TAB1",#N/A,TRUE,"GENERAL";"TAB2",#N/A,TRUE,"GENERAL";"TAB3",#N/A,TRUE,"GENERAL";"TAB4",#N/A,TRUE,"GENERAL";"TAB5",#N/A,TRUE,"GENERAL"}</definedName>
    <definedName name="_____x5" hidden="1">{"TAB1",#N/A,TRUE,"GENERAL";"TAB2",#N/A,TRUE,"GENERAL";"TAB3",#N/A,TRUE,"GENERAL";"TAB4",#N/A,TRUE,"GENERAL";"TAB5",#N/A,TRUE,"GENERAL"}</definedName>
    <definedName name="_____x6" localSheetId="5" hidden="1">{"TAB1",#N/A,TRUE,"GENERAL";"TAB2",#N/A,TRUE,"GENERAL";"TAB3",#N/A,TRUE,"GENERAL";"TAB4",#N/A,TRUE,"GENERAL";"TAB5",#N/A,TRUE,"GENERAL"}</definedName>
    <definedName name="_____x6" hidden="1">{"TAB1",#N/A,TRUE,"GENERAL";"TAB2",#N/A,TRUE,"GENERAL";"TAB3",#N/A,TRUE,"GENERAL";"TAB4",#N/A,TRUE,"GENERAL";"TAB5",#N/A,TRUE,"GENERAL"}</definedName>
    <definedName name="_____x7" localSheetId="5" hidden="1">{"TAB1",#N/A,TRUE,"GENERAL";"TAB2",#N/A,TRUE,"GENERAL";"TAB3",#N/A,TRUE,"GENERAL";"TAB4",#N/A,TRUE,"GENERAL";"TAB5",#N/A,TRUE,"GENERAL"}</definedName>
    <definedName name="_____x7" hidden="1">{"TAB1",#N/A,TRUE,"GENERAL";"TAB2",#N/A,TRUE,"GENERAL";"TAB3",#N/A,TRUE,"GENERAL";"TAB4",#N/A,TRUE,"GENERAL";"TAB5",#N/A,TRUE,"GENERAL"}</definedName>
    <definedName name="_____x8" localSheetId="5" hidden="1">{"via1",#N/A,TRUE,"general";"via2",#N/A,TRUE,"general";"via3",#N/A,TRUE,"general"}</definedName>
    <definedName name="_____x8" hidden="1">{"via1",#N/A,TRUE,"general";"via2",#N/A,TRUE,"general";"via3",#N/A,TRUE,"general"}</definedName>
    <definedName name="_____x9" localSheetId="5" hidden="1">{"TAB1",#N/A,TRUE,"GENERAL";"TAB2",#N/A,TRUE,"GENERAL";"TAB3",#N/A,TRUE,"GENERAL";"TAB4",#N/A,TRUE,"GENERAL";"TAB5",#N/A,TRUE,"GENERAL"}</definedName>
    <definedName name="_____x9" hidden="1">{"TAB1",#N/A,TRUE,"GENERAL";"TAB2",#N/A,TRUE,"GENERAL";"TAB3",#N/A,TRUE,"GENERAL";"TAB4",#N/A,TRUE,"GENERAL";"TAB5",#N/A,TRUE,"GENERAL"}</definedName>
    <definedName name="_____y2" localSheetId="5" hidden="1">{"TAB1",#N/A,TRUE,"GENERAL";"TAB2",#N/A,TRUE,"GENERAL";"TAB3",#N/A,TRUE,"GENERAL";"TAB4",#N/A,TRUE,"GENERAL";"TAB5",#N/A,TRUE,"GENERAL"}</definedName>
    <definedName name="_____y2" hidden="1">{"TAB1",#N/A,TRUE,"GENERAL";"TAB2",#N/A,TRUE,"GENERAL";"TAB3",#N/A,TRUE,"GENERAL";"TAB4",#N/A,TRUE,"GENERAL";"TAB5",#N/A,TRUE,"GENERAL"}</definedName>
    <definedName name="_____y3" localSheetId="5" hidden="1">{"via1",#N/A,TRUE,"general";"via2",#N/A,TRUE,"general";"via3",#N/A,TRUE,"general"}</definedName>
    <definedName name="_____y3" hidden="1">{"via1",#N/A,TRUE,"general";"via2",#N/A,TRUE,"general";"via3",#N/A,TRUE,"general"}</definedName>
    <definedName name="_____y4" localSheetId="5" hidden="1">{"via1",#N/A,TRUE,"general";"via2",#N/A,TRUE,"general";"via3",#N/A,TRUE,"general"}</definedName>
    <definedName name="_____y4" hidden="1">{"via1",#N/A,TRUE,"general";"via2",#N/A,TRUE,"general";"via3",#N/A,TRUE,"general"}</definedName>
    <definedName name="_____y5" localSheetId="5" hidden="1">{"TAB1",#N/A,TRUE,"GENERAL";"TAB2",#N/A,TRUE,"GENERAL";"TAB3",#N/A,TRUE,"GENERAL";"TAB4",#N/A,TRUE,"GENERAL";"TAB5",#N/A,TRUE,"GENERAL"}</definedName>
    <definedName name="_____y5" hidden="1">{"TAB1",#N/A,TRUE,"GENERAL";"TAB2",#N/A,TRUE,"GENERAL";"TAB3",#N/A,TRUE,"GENERAL";"TAB4",#N/A,TRUE,"GENERAL";"TAB5",#N/A,TRUE,"GENERAL"}</definedName>
    <definedName name="_____y6" localSheetId="5" hidden="1">{"via1",#N/A,TRUE,"general";"via2",#N/A,TRUE,"general";"via3",#N/A,TRUE,"general"}</definedName>
    <definedName name="_____y6" hidden="1">{"via1",#N/A,TRUE,"general";"via2",#N/A,TRUE,"general";"via3",#N/A,TRUE,"general"}</definedName>
    <definedName name="_____y7" localSheetId="5" hidden="1">{"via1",#N/A,TRUE,"general";"via2",#N/A,TRUE,"general";"via3",#N/A,TRUE,"general"}</definedName>
    <definedName name="_____y7" hidden="1">{"via1",#N/A,TRUE,"general";"via2",#N/A,TRUE,"general";"via3",#N/A,TRUE,"general"}</definedName>
    <definedName name="_____y8" localSheetId="5" hidden="1">{"via1",#N/A,TRUE,"general";"via2",#N/A,TRUE,"general";"via3",#N/A,TRUE,"general"}</definedName>
    <definedName name="_____y8" hidden="1">{"via1",#N/A,TRUE,"general";"via2",#N/A,TRUE,"general";"via3",#N/A,TRUE,"general"}</definedName>
    <definedName name="_____y9" localSheetId="5" hidden="1">{"TAB1",#N/A,TRUE,"GENERAL";"TAB2",#N/A,TRUE,"GENERAL";"TAB3",#N/A,TRUE,"GENERAL";"TAB4",#N/A,TRUE,"GENERAL";"TAB5",#N/A,TRUE,"GENERAL"}</definedName>
    <definedName name="_____y9" hidden="1">{"TAB1",#N/A,TRUE,"GENERAL";"TAB2",#N/A,TRUE,"GENERAL";"TAB3",#N/A,TRUE,"GENERAL";"TAB4",#N/A,TRUE,"GENERAL";"TAB5",#N/A,TRUE,"GENERAL"}</definedName>
    <definedName name="_____z1" localSheetId="5" hidden="1">{"TAB1",#N/A,TRUE,"GENERAL";"TAB2",#N/A,TRUE,"GENERAL";"TAB3",#N/A,TRUE,"GENERAL";"TAB4",#N/A,TRUE,"GENERAL";"TAB5",#N/A,TRUE,"GENERAL"}</definedName>
    <definedName name="_____z1" hidden="1">{"TAB1",#N/A,TRUE,"GENERAL";"TAB2",#N/A,TRUE,"GENERAL";"TAB3",#N/A,TRUE,"GENERAL";"TAB4",#N/A,TRUE,"GENERAL";"TAB5",#N/A,TRUE,"GENERAL"}</definedName>
    <definedName name="_____z2" localSheetId="5" hidden="1">{"via1",#N/A,TRUE,"general";"via2",#N/A,TRUE,"general";"via3",#N/A,TRUE,"general"}</definedName>
    <definedName name="_____z2" hidden="1">{"via1",#N/A,TRUE,"general";"via2",#N/A,TRUE,"general";"via3",#N/A,TRUE,"general"}</definedName>
    <definedName name="_____z3" localSheetId="5" hidden="1">{"via1",#N/A,TRUE,"general";"via2",#N/A,TRUE,"general";"via3",#N/A,TRUE,"general"}</definedName>
    <definedName name="_____z3" hidden="1">{"via1",#N/A,TRUE,"general";"via2",#N/A,TRUE,"general";"via3",#N/A,TRUE,"general"}</definedName>
    <definedName name="_____z4" localSheetId="5" hidden="1">{"TAB1",#N/A,TRUE,"GENERAL";"TAB2",#N/A,TRUE,"GENERAL";"TAB3",#N/A,TRUE,"GENERAL";"TAB4",#N/A,TRUE,"GENERAL";"TAB5",#N/A,TRUE,"GENERAL"}</definedName>
    <definedName name="_____z4" hidden="1">{"TAB1",#N/A,TRUE,"GENERAL";"TAB2",#N/A,TRUE,"GENERAL";"TAB3",#N/A,TRUE,"GENERAL";"TAB4",#N/A,TRUE,"GENERAL";"TAB5",#N/A,TRUE,"GENERAL"}</definedName>
    <definedName name="_____z5" localSheetId="5" hidden="1">{"via1",#N/A,TRUE,"general";"via2",#N/A,TRUE,"general";"via3",#N/A,TRUE,"general"}</definedName>
    <definedName name="_____z5" hidden="1">{"via1",#N/A,TRUE,"general";"via2",#N/A,TRUE,"general";"via3",#N/A,TRUE,"general"}</definedName>
    <definedName name="_____z6" localSheetId="5" hidden="1">{"TAB1",#N/A,TRUE,"GENERAL";"TAB2",#N/A,TRUE,"GENERAL";"TAB3",#N/A,TRUE,"GENERAL";"TAB4",#N/A,TRUE,"GENERAL";"TAB5",#N/A,TRUE,"GENERAL"}</definedName>
    <definedName name="_____z6" hidden="1">{"TAB1",#N/A,TRUE,"GENERAL";"TAB2",#N/A,TRUE,"GENERAL";"TAB3",#N/A,TRUE,"GENERAL";"TAB4",#N/A,TRUE,"GENERAL";"TAB5",#N/A,TRUE,"GENERAL"}</definedName>
    <definedName name="____a1" localSheetId="5" hidden="1">{"TAB1",#N/A,TRUE,"GENERAL";"TAB2",#N/A,TRUE,"GENERAL";"TAB3",#N/A,TRUE,"GENERAL";"TAB4",#N/A,TRUE,"GENERAL";"TAB5",#N/A,TRUE,"GENERAL"}</definedName>
    <definedName name="____a1" hidden="1">{"TAB1",#N/A,TRUE,"GENERAL";"TAB2",#N/A,TRUE,"GENERAL";"TAB3",#N/A,TRUE,"GENERAL";"TAB4",#N/A,TRUE,"GENERAL";"TAB5",#N/A,TRUE,"GENERAL"}</definedName>
    <definedName name="____a3" localSheetId="5" hidden="1">{"TAB1",#N/A,TRUE,"GENERAL";"TAB2",#N/A,TRUE,"GENERAL";"TAB3",#N/A,TRUE,"GENERAL";"TAB4",#N/A,TRUE,"GENERAL";"TAB5",#N/A,TRUE,"GENERAL"}</definedName>
    <definedName name="____a3" hidden="1">{"TAB1",#N/A,TRUE,"GENERAL";"TAB2",#N/A,TRUE,"GENERAL";"TAB3",#N/A,TRUE,"GENERAL";"TAB4",#N/A,TRUE,"GENERAL";"TAB5",#N/A,TRUE,"GENERAL"}</definedName>
    <definedName name="____a4" localSheetId="5" hidden="1">{"via1",#N/A,TRUE,"general";"via2",#N/A,TRUE,"general";"via3",#N/A,TRUE,"general"}</definedName>
    <definedName name="____a4" hidden="1">{"via1",#N/A,TRUE,"general";"via2",#N/A,TRUE,"general";"via3",#N/A,TRUE,"general"}</definedName>
    <definedName name="____a5" localSheetId="5" hidden="1">{"TAB1",#N/A,TRUE,"GENERAL";"TAB2",#N/A,TRUE,"GENERAL";"TAB3",#N/A,TRUE,"GENERAL";"TAB4",#N/A,TRUE,"GENERAL";"TAB5",#N/A,TRUE,"GENERAL"}</definedName>
    <definedName name="____a5" hidden="1">{"TAB1",#N/A,TRUE,"GENERAL";"TAB2",#N/A,TRUE,"GENERAL";"TAB3",#N/A,TRUE,"GENERAL";"TAB4",#N/A,TRUE,"GENERAL";"TAB5",#N/A,TRUE,"GENERAL"}</definedName>
    <definedName name="____a6" localSheetId="5" hidden="1">{"TAB1",#N/A,TRUE,"GENERAL";"TAB2",#N/A,TRUE,"GENERAL";"TAB3",#N/A,TRUE,"GENERAL";"TAB4",#N/A,TRUE,"GENERAL";"TAB5",#N/A,TRUE,"GENERAL"}</definedName>
    <definedName name="____a6" hidden="1">{"TAB1",#N/A,TRUE,"GENERAL";"TAB2",#N/A,TRUE,"GENERAL";"TAB3",#N/A,TRUE,"GENERAL";"TAB4",#N/A,TRUE,"GENERAL";"TAB5",#N/A,TRUE,"GENERAL"}</definedName>
    <definedName name="____Ady1">#REF!</definedName>
    <definedName name="____Ady2">#REF!</definedName>
    <definedName name="____Ady3">#REF!</definedName>
    <definedName name="____Ady4">#REF!</definedName>
    <definedName name="____AFC1" localSheetId="5">[7]INV!$A$25:$D$28</definedName>
    <definedName name="____AFC1">[7]INV!$A$25:$D$28</definedName>
    <definedName name="____AFC3" localSheetId="5">[7]INV!$F$25:$I$28</definedName>
    <definedName name="____AFC3">[7]INV!$F$25:$I$28</definedName>
    <definedName name="____AFC5" localSheetId="5">[7]INV!$K$25:$N$28</definedName>
    <definedName name="____AFC5">[7]INV!$K$25:$N$28</definedName>
    <definedName name="____AIU1">#REF!</definedName>
    <definedName name="____And1">#REF!</definedName>
    <definedName name="____And2">#REF!</definedName>
    <definedName name="____And3">#REF!</definedName>
    <definedName name="____And4">#REF!</definedName>
    <definedName name="____ane7" localSheetId="5">[17]!_xlbgnm.ane7</definedName>
    <definedName name="____ane7">[18]!_xlbgnm.ane7</definedName>
    <definedName name="____ane8" localSheetId="5">[17]!_xlbgnm.ane8</definedName>
    <definedName name="____ane8">[18]!_xlbgnm.ane8</definedName>
    <definedName name="____Atp2" localSheetId="5">[19]EMPRESA!$F$22</definedName>
    <definedName name="____Atp2">[20]EMPRESA!$F$22</definedName>
    <definedName name="____b2" localSheetId="5" hidden="1">{"TAB1",#N/A,TRUE,"GENERAL";"TAB2",#N/A,TRUE,"GENERAL";"TAB3",#N/A,TRUE,"GENERAL";"TAB4",#N/A,TRUE,"GENERAL";"TAB5",#N/A,TRUE,"GENERAL"}</definedName>
    <definedName name="____b2" hidden="1">{"TAB1",#N/A,TRUE,"GENERAL";"TAB2",#N/A,TRUE,"GENERAL";"TAB3",#N/A,TRUE,"GENERAL";"TAB4",#N/A,TRUE,"GENERAL";"TAB5",#N/A,TRUE,"GENERAL"}</definedName>
    <definedName name="____b3" localSheetId="5" hidden="1">{"TAB1",#N/A,TRUE,"GENERAL";"TAB2",#N/A,TRUE,"GENERAL";"TAB3",#N/A,TRUE,"GENERAL";"TAB4",#N/A,TRUE,"GENERAL";"TAB5",#N/A,TRUE,"GENERAL"}</definedName>
    <definedName name="____b3" hidden="1">{"TAB1",#N/A,TRUE,"GENERAL";"TAB2",#N/A,TRUE,"GENERAL";"TAB3",#N/A,TRUE,"GENERAL";"TAB4",#N/A,TRUE,"GENERAL";"TAB5",#N/A,TRUE,"GENERAL"}</definedName>
    <definedName name="____b4" localSheetId="5" hidden="1">{"TAB1",#N/A,TRUE,"GENERAL";"TAB2",#N/A,TRUE,"GENERAL";"TAB3",#N/A,TRUE,"GENERAL";"TAB4",#N/A,TRUE,"GENERAL";"TAB5",#N/A,TRUE,"GENERAL"}</definedName>
    <definedName name="____b4" hidden="1">{"TAB1",#N/A,TRUE,"GENERAL";"TAB2",#N/A,TRUE,"GENERAL";"TAB3",#N/A,TRUE,"GENERAL";"TAB4",#N/A,TRUE,"GENERAL";"TAB5",#N/A,TRUE,"GENERAL"}</definedName>
    <definedName name="____b5" localSheetId="5" hidden="1">{"TAB1",#N/A,TRUE,"GENERAL";"TAB2",#N/A,TRUE,"GENERAL";"TAB3",#N/A,TRUE,"GENERAL";"TAB4",#N/A,TRUE,"GENERAL";"TAB5",#N/A,TRUE,"GENERAL"}</definedName>
    <definedName name="____b5" hidden="1">{"TAB1",#N/A,TRUE,"GENERAL";"TAB2",#N/A,TRUE,"GENERAL";"TAB3",#N/A,TRUE,"GENERAL";"TAB4",#N/A,TRUE,"GENERAL";"TAB5",#N/A,TRUE,"GENERAL"}</definedName>
    <definedName name="____b6" localSheetId="5" hidden="1">{"TAB1",#N/A,TRUE,"GENERAL";"TAB2",#N/A,TRUE,"GENERAL";"TAB3",#N/A,TRUE,"GENERAL";"TAB4",#N/A,TRUE,"GENERAL";"TAB5",#N/A,TRUE,"GENERAL"}</definedName>
    <definedName name="____b6" hidden="1">{"TAB1",#N/A,TRUE,"GENERAL";"TAB2",#N/A,TRUE,"GENERAL";"TAB3",#N/A,TRUE,"GENERAL";"TAB4",#N/A,TRUE,"GENERAL";"TAB5",#N/A,TRUE,"GENERAL"}</definedName>
    <definedName name="____b7" localSheetId="5" hidden="1">{"via1",#N/A,TRUE,"general";"via2",#N/A,TRUE,"general";"via3",#N/A,TRUE,"general"}</definedName>
    <definedName name="____b7" hidden="1">{"via1",#N/A,TRUE,"general";"via2",#N/A,TRUE,"general";"via3",#N/A,TRUE,"general"}</definedName>
    <definedName name="____b8" localSheetId="5" hidden="1">{"via1",#N/A,TRUE,"general";"via2",#N/A,TRUE,"general";"via3",#N/A,TRUE,"general"}</definedName>
    <definedName name="____b8" hidden="1">{"via1",#N/A,TRUE,"general";"via2",#N/A,TRUE,"general";"via3",#N/A,TRUE,"general"}</definedName>
    <definedName name="____bb9" localSheetId="5" hidden="1">{"TAB1",#N/A,TRUE,"GENERAL";"TAB2",#N/A,TRUE,"GENERAL";"TAB3",#N/A,TRUE,"GENERAL";"TAB4",#N/A,TRUE,"GENERAL";"TAB5",#N/A,TRUE,"GENERAL"}</definedName>
    <definedName name="____bb9" hidden="1">{"TAB1",#N/A,TRUE,"GENERAL";"TAB2",#N/A,TRUE,"GENERAL";"TAB3",#N/A,TRUE,"GENERAL";"TAB4",#N/A,TRUE,"GENERAL";"TAB5",#N/A,TRUE,"GENERAL"}</definedName>
    <definedName name="____bgb5" localSheetId="5" hidden="1">{"TAB1",#N/A,TRUE,"GENERAL";"TAB2",#N/A,TRUE,"GENERAL";"TAB3",#N/A,TRUE,"GENERAL";"TAB4",#N/A,TRUE,"GENERAL";"TAB5",#N/A,TRUE,"GENERAL"}</definedName>
    <definedName name="____bgb5" hidden="1">{"TAB1",#N/A,TRUE,"GENERAL";"TAB2",#N/A,TRUE,"GENERAL";"TAB3",#N/A,TRUE,"GENERAL";"TAB4",#N/A,TRUE,"GENERAL";"TAB5",#N/A,TRUE,"GENERAL"}</definedName>
    <definedName name="____BGC1" localSheetId="5">[7]INV!$A$5:$D$8</definedName>
    <definedName name="____BGC1">[7]INV!$A$5:$D$8</definedName>
    <definedName name="____BGC3" localSheetId="5">[7]INV!$F$5:$I$8</definedName>
    <definedName name="____BGC3">[7]INV!$F$5:$I$8</definedName>
    <definedName name="____BGC5" localSheetId="5">[7]INV!$K$5:$N$8</definedName>
    <definedName name="____BGC5">[7]INV!$K$5:$N$8</definedName>
    <definedName name="____CAC1" localSheetId="5">[7]INV!$A$19:$D$22</definedName>
    <definedName name="____CAC1">[7]INV!$A$19:$D$22</definedName>
    <definedName name="____CAC3" localSheetId="5">[7]INV!$F$19:$I$22</definedName>
    <definedName name="____CAC3">[7]INV!$F$19:$I$22</definedName>
    <definedName name="____CAC5" localSheetId="5">[7]INV!$K$19:$N$22</definedName>
    <definedName name="____CAC5">[7]INV!$K$19:$N$22</definedName>
    <definedName name="____Cod1" localSheetId="5">#REF!</definedName>
    <definedName name="____Cod1">#REF!</definedName>
    <definedName name="____COM1" localSheetId="5">#REF!</definedName>
    <definedName name="____COM1">#REF!</definedName>
    <definedName name="____COM10" localSheetId="5">#REF!</definedName>
    <definedName name="____COM10">#REF!</definedName>
    <definedName name="____COM11" localSheetId="5">#REF!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 localSheetId="5">[14]Tablas!#REF!</definedName>
    <definedName name="____DCI1">[15]Tablas!#REF!</definedName>
    <definedName name="____DDS1" localSheetId="5">[14]Tablas!#REF!</definedName>
    <definedName name="____DDS1">[15]Tablas!#REF!</definedName>
    <definedName name="____DGO1" localSheetId="5">[14]Tablas!#REF!</definedName>
    <definedName name="____DGO1">[15]Tablas!#REF!</definedName>
    <definedName name="____DGP1" localSheetId="5">[14]Tablas!#REF!</definedName>
    <definedName name="____DGP1">[15]Tablas!#REF!</definedName>
    <definedName name="____DIJ1" localSheetId="5">[14]Tablas!#REF!</definedName>
    <definedName name="____DIJ1">[15]Tablas!#REF!</definedName>
    <definedName name="____DPI1" localSheetId="5">[14]Tablas!#REF!</definedName>
    <definedName name="____DPI1">[15]Tablas!#REF!</definedName>
    <definedName name="____DPY1" localSheetId="5">[14]Tablas!#REF!</definedName>
    <definedName name="____DPY1">[15]Tablas!#REF!</definedName>
    <definedName name="____DRI1" localSheetId="5">[14]Tablas!#REF!</definedName>
    <definedName name="____DRI1">[15]Tablas!#REF!</definedName>
    <definedName name="____DRL1" localSheetId="5">[14]Tablas!#REF!</definedName>
    <definedName name="____DRL1">[15]Tablas!#REF!</definedName>
    <definedName name="____DSP1" localSheetId="5">[14]Tablas!#REF!</definedName>
    <definedName name="____DSP1">[15]Tablas!#REF!</definedName>
    <definedName name="____ECP1" localSheetId="5">[14]Tablas!#REF!</definedName>
    <definedName name="____ECP1">[15]Tablas!#REF!</definedName>
    <definedName name="____Epm1">#REF!</definedName>
    <definedName name="____Epm4">#REF!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2" localSheetId="5" hidden="1">{"TAB1",#N/A,TRUE,"GENERAL";"TAB2",#N/A,TRUE,"GENERAL";"TAB3",#N/A,TRUE,"GENERAL";"TAB4",#N/A,TRUE,"GENERAL";"TAB5",#N/A,TRUE,"GENERAL"}</definedName>
    <definedName name="____g2" hidden="1">{"TAB1",#N/A,TRUE,"GENERAL";"TAB2",#N/A,TRUE,"GENERAL";"TAB3",#N/A,TRUE,"GENERAL";"TAB4",#N/A,TRUE,"GENERAL";"TAB5",#N/A,TRUE,"GENERAL"}</definedName>
    <definedName name="____g3" localSheetId="5" hidden="1">{"via1",#N/A,TRUE,"general";"via2",#N/A,TRUE,"general";"via3",#N/A,TRUE,"general"}</definedName>
    <definedName name="____g3" hidden="1">{"via1",#N/A,TRUE,"general";"via2",#N/A,TRUE,"general";"via3",#N/A,TRUE,"general"}</definedName>
    <definedName name="____g4" localSheetId="5" hidden="1">{"via1",#N/A,TRUE,"general";"via2",#N/A,TRUE,"general";"via3",#N/A,TRUE,"general"}</definedName>
    <definedName name="____g4" hidden="1">{"via1",#N/A,TRUE,"general";"via2",#N/A,TRUE,"general";"via3",#N/A,TRUE,"general"}</definedName>
    <definedName name="____g5" localSheetId="5" hidden="1">{"via1",#N/A,TRUE,"general";"via2",#N/A,TRUE,"general";"via3",#N/A,TRUE,"general"}</definedName>
    <definedName name="____g5" hidden="1">{"via1",#N/A,TRUE,"general";"via2",#N/A,TRUE,"general";"via3",#N/A,TRUE,"general"}</definedName>
    <definedName name="____g6" localSheetId="5" hidden="1">{"via1",#N/A,TRUE,"general";"via2",#N/A,TRUE,"general";"via3",#N/A,TRUE,"general"}</definedName>
    <definedName name="____g6" hidden="1">{"via1",#N/A,TRUE,"general";"via2",#N/A,TRUE,"general";"via3",#N/A,TRUE,"general"}</definedName>
    <definedName name="____g7" localSheetId="5" hidden="1">{"TAB1",#N/A,TRUE,"GENERAL";"TAB2",#N/A,TRUE,"GENERAL";"TAB3",#N/A,TRUE,"GENERAL";"TAB4",#N/A,TRUE,"GENERAL";"TAB5",#N/A,TRUE,"GENERAL"}</definedName>
    <definedName name="____g7" hidden="1">{"TAB1",#N/A,TRUE,"GENERAL";"TAB2",#N/A,TRUE,"GENERAL";"TAB3",#N/A,TRUE,"GENERAL";"TAB4",#N/A,TRUE,"GENERAL";"TAB5",#N/A,TRUE,"GENERAL"}</definedName>
    <definedName name="____GR1" localSheetId="5" hidden="1">{"TAB1",#N/A,TRUE,"GENERAL";"TAB2",#N/A,TRUE,"GENERAL";"TAB3",#N/A,TRUE,"GENERAL";"TAB4",#N/A,TRUE,"GENERAL";"TAB5",#N/A,TRUE,"GENERAL"}</definedName>
    <definedName name="____GR1" hidden="1">{"TAB1",#N/A,TRUE,"GENERAL";"TAB2",#N/A,TRUE,"GENERAL";"TAB3",#N/A,TRUE,"GENERAL";"TAB4",#N/A,TRUE,"GENERAL";"TAB5",#N/A,TRUE,"GENERAL"}</definedName>
    <definedName name="____gtr4" localSheetId="5" hidden="1">{"via1",#N/A,TRUE,"general";"via2",#N/A,TRUE,"general";"via3",#N/A,TRUE,"general"}</definedName>
    <definedName name="____gtr4" hidden="1">{"via1",#N/A,TRUE,"general";"via2",#N/A,TRUE,"general";"via3",#N/A,TRUE,"general"}</definedName>
    <definedName name="____h2" localSheetId="5" hidden="1">{"via1",#N/A,TRUE,"general";"via2",#N/A,TRUE,"general";"via3",#N/A,TRUE,"general"}</definedName>
    <definedName name="____h2" hidden="1">{"via1",#N/A,TRUE,"general";"via2",#N/A,TRUE,"general";"via3",#N/A,TRUE,"general"}</definedName>
    <definedName name="____h3" localSheetId="5" hidden="1">{"via1",#N/A,TRUE,"general";"via2",#N/A,TRUE,"general";"via3",#N/A,TRUE,"general"}</definedName>
    <definedName name="____h3" hidden="1">{"via1",#N/A,TRUE,"general";"via2",#N/A,TRUE,"general";"via3",#N/A,TRUE,"general"}</definedName>
    <definedName name="____h4" localSheetId="5" hidden="1">{"TAB1",#N/A,TRUE,"GENERAL";"TAB2",#N/A,TRUE,"GENERAL";"TAB3",#N/A,TRUE,"GENERAL";"TAB4",#N/A,TRUE,"GENERAL";"TAB5",#N/A,TRUE,"GENERAL"}</definedName>
    <definedName name="____h4" hidden="1">{"TAB1",#N/A,TRUE,"GENERAL";"TAB2",#N/A,TRUE,"GENERAL";"TAB3",#N/A,TRUE,"GENERAL";"TAB4",#N/A,TRUE,"GENERAL";"TAB5",#N/A,TRUE,"GENERAL"}</definedName>
    <definedName name="____h5" localSheetId="5" hidden="1">{"TAB1",#N/A,TRUE,"GENERAL";"TAB2",#N/A,TRUE,"GENERAL";"TAB3",#N/A,TRUE,"GENERAL";"TAB4",#N/A,TRUE,"GENERAL";"TAB5",#N/A,TRUE,"GENERAL"}</definedName>
    <definedName name="____h5" hidden="1">{"TAB1",#N/A,TRUE,"GENERAL";"TAB2",#N/A,TRUE,"GENERAL";"TAB3",#N/A,TRUE,"GENERAL";"TAB4",#N/A,TRUE,"GENERAL";"TAB5",#N/A,TRUE,"GENERAL"}</definedName>
    <definedName name="____h6" localSheetId="5" hidden="1">{"via1",#N/A,TRUE,"general";"via2",#N/A,TRUE,"general";"via3",#N/A,TRUE,"general"}</definedName>
    <definedName name="____h6" hidden="1">{"via1",#N/A,TRUE,"general";"via2",#N/A,TRUE,"general";"via3",#N/A,TRUE,"general"}</definedName>
    <definedName name="____h7" localSheetId="5" hidden="1">{"TAB1",#N/A,TRUE,"GENERAL";"TAB2",#N/A,TRUE,"GENERAL";"TAB3",#N/A,TRUE,"GENERAL";"TAB4",#N/A,TRUE,"GENERAL";"TAB5",#N/A,TRUE,"GENERAL"}</definedName>
    <definedName name="____h7" hidden="1">{"TAB1",#N/A,TRUE,"GENERAL";"TAB2",#N/A,TRUE,"GENERAL";"TAB3",#N/A,TRUE,"GENERAL";"TAB4",#N/A,TRUE,"GENERAL";"TAB5",#N/A,TRUE,"GENERAL"}</definedName>
    <definedName name="____h8" localSheetId="5" hidden="1">{"via1",#N/A,TRUE,"general";"via2",#N/A,TRUE,"general";"via3",#N/A,TRUE,"general"}</definedName>
    <definedName name="____h8" hidden="1">{"via1",#N/A,TRUE,"general";"via2",#N/A,TRUE,"general";"via3",#N/A,TRUE,"general"}</definedName>
    <definedName name="____hfh7" localSheetId="5" hidden="1">{"via1",#N/A,TRUE,"general";"via2",#N/A,TRUE,"general";"via3",#N/A,TRUE,"general"}</definedName>
    <definedName name="____hfh7" hidden="1">{"via1",#N/A,TRUE,"general";"via2",#N/A,TRUE,"general";"via3",#N/A,TRUE,"general"}</definedName>
    <definedName name="____i1">#REF!</definedName>
    <definedName name="____i4" localSheetId="5" hidden="1">{"via1",#N/A,TRUE,"general";"via2",#N/A,TRUE,"general";"via3",#N/A,TRUE,"general"}</definedName>
    <definedName name="____i4" hidden="1">{"via1",#N/A,TRUE,"general";"via2",#N/A,TRUE,"general";"via3",#N/A,TRUE,"general"}</definedName>
    <definedName name="____i5" localSheetId="5" hidden="1">{"TAB1",#N/A,TRUE,"GENERAL";"TAB2",#N/A,TRUE,"GENERAL";"TAB3",#N/A,TRUE,"GENERAL";"TAB4",#N/A,TRUE,"GENERAL";"TAB5",#N/A,TRUE,"GENERAL"}</definedName>
    <definedName name="____i5" hidden="1">{"TAB1",#N/A,TRUE,"GENERAL";"TAB2",#N/A,TRUE,"GENERAL";"TAB3",#N/A,TRUE,"GENERAL";"TAB4",#N/A,TRUE,"GENERAL";"TAB5",#N/A,TRUE,"GENERAL"}</definedName>
    <definedName name="____i6" localSheetId="5" hidden="1">{"TAB1",#N/A,TRUE,"GENERAL";"TAB2",#N/A,TRUE,"GENERAL";"TAB3",#N/A,TRUE,"GENERAL";"TAB4",#N/A,TRUE,"GENERAL";"TAB5",#N/A,TRUE,"GENERAL"}</definedName>
    <definedName name="____i6" hidden="1">{"TAB1",#N/A,TRUE,"GENERAL";"TAB2",#N/A,TRUE,"GENERAL";"TAB3",#N/A,TRUE,"GENERAL";"TAB4",#N/A,TRUE,"GENERAL";"TAB5",#N/A,TRUE,"GENERAL"}</definedName>
    <definedName name="____i7" localSheetId="5" hidden="1">{"via1",#N/A,TRUE,"general";"via2",#N/A,TRUE,"general";"via3",#N/A,TRUE,"general"}</definedName>
    <definedName name="____i7" hidden="1">{"via1",#N/A,TRUE,"general";"via2",#N/A,TRUE,"general";"via3",#N/A,TRUE,"general"}</definedName>
    <definedName name="____i77" localSheetId="5" hidden="1">{"TAB1",#N/A,TRUE,"GENERAL";"TAB2",#N/A,TRUE,"GENERAL";"TAB3",#N/A,TRUE,"GENERAL";"TAB4",#N/A,TRUE,"GENERAL";"TAB5",#N/A,TRUE,"GENERAL"}</definedName>
    <definedName name="____i77" hidden="1">{"TAB1",#N/A,TRUE,"GENERAL";"TAB2",#N/A,TRUE,"GENERAL";"TAB3",#N/A,TRUE,"GENERAL";"TAB4",#N/A,TRUE,"GENERAL";"TAB5",#N/A,TRUE,"GENERAL"}</definedName>
    <definedName name="____i8" localSheetId="5" hidden="1">{"via1",#N/A,TRUE,"general";"via2",#N/A,TRUE,"general";"via3",#N/A,TRUE,"general"}</definedName>
    <definedName name="____i8" hidden="1">{"via1",#N/A,TRUE,"general";"via2",#N/A,TRUE,"general";"via3",#N/A,TRUE,"general"}</definedName>
    <definedName name="____i9" localSheetId="5" hidden="1">{"TAB1",#N/A,TRUE,"GENERAL";"TAB2",#N/A,TRUE,"GENERAL";"TAB3",#N/A,TRUE,"GENERAL";"TAB4",#N/A,TRUE,"GENERAL";"TAB5",#N/A,TRUE,"GENERAL"}</definedName>
    <definedName name="____i9" hidden="1">{"TAB1",#N/A,TRUE,"GENERAL";"TAB2",#N/A,TRUE,"GENERAL";"TAB3",#N/A,TRUE,"GENERAL";"TAB4",#N/A,TRUE,"GENERAL";"TAB5",#N/A,TRUE,"GENERAL"}</definedName>
    <definedName name="____ICP1" localSheetId="5">[14]Tablas!#REF!</definedName>
    <definedName name="____ICP1">[15]Tablas!#REF!</definedName>
    <definedName name="____IyC2">#REF!</definedName>
    <definedName name="____IyC3">#REF!</definedName>
    <definedName name="____IyC4">#REF!</definedName>
    <definedName name="____k3" localSheetId="5" hidden="1">{"TAB1",#N/A,TRUE,"GENERAL";"TAB2",#N/A,TRUE,"GENERAL";"TAB3",#N/A,TRUE,"GENERAL";"TAB4",#N/A,TRUE,"GENERAL";"TAB5",#N/A,TRUE,"GENERAL"}</definedName>
    <definedName name="____k3" hidden="1">{"TAB1",#N/A,TRUE,"GENERAL";"TAB2",#N/A,TRUE,"GENERAL";"TAB3",#N/A,TRUE,"GENERAL";"TAB4",#N/A,TRUE,"GENERAL";"TAB5",#N/A,TRUE,"GENERAL"}</definedName>
    <definedName name="____k4" localSheetId="5" hidden="1">{"via1",#N/A,TRUE,"general";"via2",#N/A,TRUE,"general";"via3",#N/A,TRUE,"general"}</definedName>
    <definedName name="____k4" hidden="1">{"via1",#N/A,TRUE,"general";"via2",#N/A,TRUE,"general";"via3",#N/A,TRUE,"general"}</definedName>
    <definedName name="____k5" localSheetId="5" hidden="1">{"via1",#N/A,TRUE,"general";"via2",#N/A,TRUE,"general";"via3",#N/A,TRUE,"general"}</definedName>
    <definedName name="____k5" hidden="1">{"via1",#N/A,TRUE,"general";"via2",#N/A,TRUE,"general";"via3",#N/A,TRUE,"general"}</definedName>
    <definedName name="____k6" localSheetId="5" hidden="1">{"TAB1",#N/A,TRUE,"GENERAL";"TAB2",#N/A,TRUE,"GENERAL";"TAB3",#N/A,TRUE,"GENERAL";"TAB4",#N/A,TRUE,"GENERAL";"TAB5",#N/A,TRUE,"GENERAL"}</definedName>
    <definedName name="____k6" hidden="1">{"TAB1",#N/A,TRUE,"GENERAL";"TAB2",#N/A,TRUE,"GENERAL";"TAB3",#N/A,TRUE,"GENERAL";"TAB4",#N/A,TRUE,"GENERAL";"TAB5",#N/A,TRUE,"GENERAL"}</definedName>
    <definedName name="____k7" localSheetId="5" hidden="1">{"via1",#N/A,TRUE,"general";"via2",#N/A,TRUE,"general";"via3",#N/A,TRUE,"general"}</definedName>
    <definedName name="____k7" hidden="1">{"via1",#N/A,TRUE,"general";"via2",#N/A,TRUE,"general";"via3",#N/A,TRUE,"general"}</definedName>
    <definedName name="____k8" localSheetId="5" hidden="1">{"via1",#N/A,TRUE,"general";"via2",#N/A,TRUE,"general";"via3",#N/A,TRUE,"general"}</definedName>
    <definedName name="____k8" hidden="1">{"via1",#N/A,TRUE,"general";"via2",#N/A,TRUE,"general";"via3",#N/A,TRUE,"general"}</definedName>
    <definedName name="____k9" localSheetId="5" hidden="1">{"TAB1",#N/A,TRUE,"GENERAL";"TAB2",#N/A,TRUE,"GENERAL";"TAB3",#N/A,TRUE,"GENERAL";"TAB4",#N/A,TRUE,"GENERAL";"TAB5",#N/A,TRUE,"GENERAL"}</definedName>
    <definedName name="____k9" hidden="1">{"TAB1",#N/A,TRUE,"GENERAL";"TAB2",#N/A,TRUE,"GENERAL";"TAB3",#N/A,TRUE,"GENERAL";"TAB4",#N/A,TRUE,"GENERAL";"TAB5",#N/A,TRUE,"GENERAL"}</definedName>
    <definedName name="____kjk6" localSheetId="5" hidden="1">{"TAB1",#N/A,TRUE,"GENERAL";"TAB2",#N/A,TRUE,"GENERAL";"TAB3",#N/A,TRUE,"GENERAL";"TAB4",#N/A,TRUE,"GENERAL";"TAB5",#N/A,TRUE,"GENERAL"}</definedName>
    <definedName name="____kjk6" hidden="1">{"TAB1",#N/A,TRUE,"GENERAL";"TAB2",#N/A,TRUE,"GENERAL";"TAB3",#N/A,TRUE,"GENERAL";"TAB4",#N/A,TRUE,"GENERAL";"TAB5",#N/A,TRUE,"GENERAL"}</definedName>
    <definedName name="____LEY80" localSheetId="5">#REF!</definedName>
    <definedName name="____LEY80">#REF!</definedName>
    <definedName name="____m3" localSheetId="5" hidden="1">{"via1",#N/A,TRUE,"general";"via2",#N/A,TRUE,"general";"via3",#N/A,TRUE,"general"}</definedName>
    <definedName name="____m3" hidden="1">{"via1",#N/A,TRUE,"general";"via2",#N/A,TRUE,"general";"via3",#N/A,TRUE,"general"}</definedName>
    <definedName name="____m4" localSheetId="5" hidden="1">{"TAB1",#N/A,TRUE,"GENERAL";"TAB2",#N/A,TRUE,"GENERAL";"TAB3",#N/A,TRUE,"GENERAL";"TAB4",#N/A,TRUE,"GENERAL";"TAB5",#N/A,TRUE,"GENERAL"}</definedName>
    <definedName name="____m4" hidden="1">{"TAB1",#N/A,TRUE,"GENERAL";"TAB2",#N/A,TRUE,"GENERAL";"TAB3",#N/A,TRUE,"GENERAL";"TAB4",#N/A,TRUE,"GENERAL";"TAB5",#N/A,TRUE,"GENERAL"}</definedName>
    <definedName name="____m5" localSheetId="5" hidden="1">{"via1",#N/A,TRUE,"general";"via2",#N/A,TRUE,"general";"via3",#N/A,TRUE,"general"}</definedName>
    <definedName name="____m5" hidden="1">{"via1",#N/A,TRUE,"general";"via2",#N/A,TRUE,"general";"via3",#N/A,TRUE,"general"}</definedName>
    <definedName name="____m6" localSheetId="5" hidden="1">{"TAB1",#N/A,TRUE,"GENERAL";"TAB2",#N/A,TRUE,"GENERAL";"TAB3",#N/A,TRUE,"GENERAL";"TAB4",#N/A,TRUE,"GENERAL";"TAB5",#N/A,TRUE,"GENERAL"}</definedName>
    <definedName name="____m6" hidden="1">{"TAB1",#N/A,TRUE,"GENERAL";"TAB2",#N/A,TRUE,"GENERAL";"TAB3",#N/A,TRUE,"GENERAL";"TAB4",#N/A,TRUE,"GENERAL";"TAB5",#N/A,TRUE,"GENERAL"}</definedName>
    <definedName name="____m7" localSheetId="5" hidden="1">{"TAB1",#N/A,TRUE,"GENERAL";"TAB2",#N/A,TRUE,"GENERAL";"TAB3",#N/A,TRUE,"GENERAL";"TAB4",#N/A,TRUE,"GENERAL";"TAB5",#N/A,TRUE,"GENERAL"}</definedName>
    <definedName name="____m7" hidden="1">{"TAB1",#N/A,TRUE,"GENERAL";"TAB2",#N/A,TRUE,"GENERAL";"TAB3",#N/A,TRUE,"GENERAL";"TAB4",#N/A,TRUE,"GENERAL";"TAB5",#N/A,TRUE,"GENERAL"}</definedName>
    <definedName name="____m8" localSheetId="5" hidden="1">{"via1",#N/A,TRUE,"general";"via2",#N/A,TRUE,"general";"via3",#N/A,TRUE,"general"}</definedName>
    <definedName name="____m8" hidden="1">{"via1",#N/A,TRUE,"general";"via2",#N/A,TRUE,"general";"via3",#N/A,TRUE,"general"}</definedName>
    <definedName name="____m9" localSheetId="5" hidden="1">{"via1",#N/A,TRUE,"general";"via2",#N/A,TRUE,"general";"via3",#N/A,TRUE,"general"}</definedName>
    <definedName name="____m9" hidden="1">{"via1",#N/A,TRUE,"general";"via2",#N/A,TRUE,"general";"via3",#N/A,TRUE,"general"}</definedName>
    <definedName name="____MA2" localSheetId="5">#REF!</definedName>
    <definedName name="____MA2">#REF!</definedName>
    <definedName name="____MB4">#REF!</definedName>
    <definedName name="____n3" localSheetId="5" hidden="1">{"TAB1",#N/A,TRUE,"GENERAL";"TAB2",#N/A,TRUE,"GENERAL";"TAB3",#N/A,TRUE,"GENERAL";"TAB4",#N/A,TRUE,"GENERAL";"TAB5",#N/A,TRUE,"GENERAL"}</definedName>
    <definedName name="____n3" hidden="1">{"TAB1",#N/A,TRUE,"GENERAL";"TAB2",#N/A,TRUE,"GENERAL";"TAB3",#N/A,TRUE,"GENERAL";"TAB4",#N/A,TRUE,"GENERAL";"TAB5",#N/A,TRUE,"GENERAL"}</definedName>
    <definedName name="____n4" localSheetId="5" hidden="1">{"via1",#N/A,TRUE,"general";"via2",#N/A,TRUE,"general";"via3",#N/A,TRUE,"general"}</definedName>
    <definedName name="____n4" hidden="1">{"via1",#N/A,TRUE,"general";"via2",#N/A,TRUE,"general";"via3",#N/A,TRUE,"general"}</definedName>
    <definedName name="____n5" localSheetId="5" hidden="1">{"TAB1",#N/A,TRUE,"GENERAL";"TAB2",#N/A,TRUE,"GENERAL";"TAB3",#N/A,TRUE,"GENERAL";"TAB4",#N/A,TRUE,"GENERAL";"TAB5",#N/A,TRUE,"GENERAL"}</definedName>
    <definedName name="____n5" hidden="1">{"TAB1",#N/A,TRUE,"GENERAL";"TAB2",#N/A,TRUE,"GENERAL";"TAB3",#N/A,TRUE,"GENERAL";"TAB4",#N/A,TRUE,"GENERAL";"TAB5",#N/A,TRUE,"GENERAL"}</definedName>
    <definedName name="____nyn7" localSheetId="5" hidden="1">{"via1",#N/A,TRUE,"general";"via2",#N/A,TRUE,"general";"via3",#N/A,TRUE,"general"}</definedName>
    <definedName name="____nyn7" hidden="1">{"via1",#N/A,TRUE,"general";"via2",#N/A,TRUE,"general";"via3",#N/A,TRUE,"general"}</definedName>
    <definedName name="____o4" localSheetId="5" hidden="1">{"via1",#N/A,TRUE,"general";"via2",#N/A,TRUE,"general";"via3",#N/A,TRUE,"general"}</definedName>
    <definedName name="____o4" hidden="1">{"via1",#N/A,TRUE,"general";"via2",#N/A,TRUE,"general";"via3",#N/A,TRUE,"general"}</definedName>
    <definedName name="____o5" localSheetId="5" hidden="1">{"TAB1",#N/A,TRUE,"GENERAL";"TAB2",#N/A,TRUE,"GENERAL";"TAB3",#N/A,TRUE,"GENERAL";"TAB4",#N/A,TRUE,"GENERAL";"TAB5",#N/A,TRUE,"GENERAL"}</definedName>
    <definedName name="____o5" hidden="1">{"TAB1",#N/A,TRUE,"GENERAL";"TAB2",#N/A,TRUE,"GENERAL";"TAB3",#N/A,TRUE,"GENERAL";"TAB4",#N/A,TRUE,"GENERAL";"TAB5",#N/A,TRUE,"GENERAL"}</definedName>
    <definedName name="____o6" localSheetId="5" hidden="1">{"TAB1",#N/A,TRUE,"GENERAL";"TAB2",#N/A,TRUE,"GENERAL";"TAB3",#N/A,TRUE,"GENERAL";"TAB4",#N/A,TRUE,"GENERAL";"TAB5",#N/A,TRUE,"GENERAL"}</definedName>
    <definedName name="____o6" hidden="1">{"TAB1",#N/A,TRUE,"GENERAL";"TAB2",#N/A,TRUE,"GENERAL";"TAB3",#N/A,TRUE,"GENERAL";"TAB4",#N/A,TRUE,"GENERAL";"TAB5",#N/A,TRUE,"GENERAL"}</definedName>
    <definedName name="____o7" localSheetId="5" hidden="1">{"TAB1",#N/A,TRUE,"GENERAL";"TAB2",#N/A,TRUE,"GENERAL";"TAB3",#N/A,TRUE,"GENERAL";"TAB4",#N/A,TRUE,"GENERAL";"TAB5",#N/A,TRUE,"GENERAL"}</definedName>
    <definedName name="____o7" hidden="1">{"TAB1",#N/A,TRUE,"GENERAL";"TAB2",#N/A,TRUE,"GENERAL";"TAB3",#N/A,TRUE,"GENERAL";"TAB4",#N/A,TRUE,"GENERAL";"TAB5",#N/A,TRUE,"GENERAL"}</definedName>
    <definedName name="____o8" localSheetId="5" hidden="1">{"via1",#N/A,TRUE,"general";"via2",#N/A,TRUE,"general";"via3",#N/A,TRUE,"general"}</definedName>
    <definedName name="____o8" hidden="1">{"via1",#N/A,TRUE,"general";"via2",#N/A,TRUE,"general";"via3",#N/A,TRUE,"general"}</definedName>
    <definedName name="____o9" localSheetId="5" hidden="1">{"TAB1",#N/A,TRUE,"GENERAL";"TAB2",#N/A,TRUE,"GENERAL";"TAB3",#N/A,TRUE,"GENERAL";"TAB4",#N/A,TRUE,"GENERAL";"TAB5",#N/A,TRUE,"GENERAL"}</definedName>
    <definedName name="____o9" hidden="1">{"TAB1",#N/A,TRUE,"GENERAL";"TAB2",#N/A,TRUE,"GENERAL";"TAB3",#N/A,TRUE,"GENERAL";"TAB4",#N/A,TRUE,"GENERAL";"TAB5",#N/A,TRUE,"GENERAL"}</definedName>
    <definedName name="____OCD1" localSheetId="5">[14]Tablas!#REF!</definedName>
    <definedName name="____OCD1">[15]Tablas!#REF!</definedName>
    <definedName name="____OCI1" localSheetId="5">[14]Tablas!#REF!</definedName>
    <definedName name="____OCI1">[15]Tablas!#REF!</definedName>
    <definedName name="____p6" localSheetId="5" hidden="1">{"via1",#N/A,TRUE,"general";"via2",#N/A,TRUE,"general";"via3",#N/A,TRUE,"general"}</definedName>
    <definedName name="____p6" hidden="1">{"via1",#N/A,TRUE,"general";"via2",#N/A,TRUE,"general";"via3",#N/A,TRUE,"general"}</definedName>
    <definedName name="____p7" localSheetId="5" hidden="1">{"via1",#N/A,TRUE,"general";"via2",#N/A,TRUE,"general";"via3",#N/A,TRUE,"general"}</definedName>
    <definedName name="____p7" hidden="1">{"via1",#N/A,TRUE,"general";"via2",#N/A,TRUE,"general";"via3",#N/A,TRUE,"general"}</definedName>
    <definedName name="____p8" localSheetId="5" hidden="1">{"TAB1",#N/A,TRUE,"GENERAL";"TAB2",#N/A,TRUE,"GENERAL";"TAB3",#N/A,TRUE,"GENERAL";"TAB4",#N/A,TRUE,"GENERAL";"TAB5",#N/A,TRUE,"GENERAL"}</definedName>
    <definedName name="____p8" hidden="1">{"TAB1",#N/A,TRUE,"GENERAL";"TAB2",#N/A,TRUE,"GENERAL";"TAB3",#N/A,TRUE,"GENERAL";"TAB4",#N/A,TRUE,"GENERAL";"TAB5",#N/A,TRUE,"GENERAL"}</definedName>
    <definedName name="____Pa1">'[21]Paral. 1'!$E:$E</definedName>
    <definedName name="____Pa2">'[21]Paral. 2'!$E:$E</definedName>
    <definedName name="____Pa3">'[21]Paral. 3'!$E:$E</definedName>
    <definedName name="____Pa4">[21]Paral.4!$E:$E</definedName>
    <definedName name="____PJ50" localSheetId="5">#REF!</definedName>
    <definedName name="____PJ50">#REF!</definedName>
    <definedName name="____pj51" localSheetId="5">#REF!</definedName>
    <definedName name="____pj51">#REF!</definedName>
    <definedName name="____Po2" localSheetId="5">[22]REAJUSTESACTA1PROVI!#REF!</definedName>
    <definedName name="____Po2">[22]REAJUSTESACTA1PROVI!#REF!</definedName>
    <definedName name="____Pon1">#REF!</definedName>
    <definedName name="____Pon2">#REF!</definedName>
    <definedName name="____Pon3">#REF!</definedName>
    <definedName name="____Pon4">#REF!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5" hidden="1">{"TAB1",#N/A,TRUE,"GENERAL";"TAB2",#N/A,TRUE,"GENERAL";"TAB3",#N/A,TRUE,"GENERAL";"TAB4",#N/A,TRUE,"GENERAL";"TAB5",#N/A,TRUE,"GENERAL"}</definedName>
    <definedName name="____r" hidden="1">{"TAB1",#N/A,TRUE,"GENERAL";"TAB2",#N/A,TRUE,"GENERAL";"TAB3",#N/A,TRUE,"GENERAL";"TAB4",#N/A,TRUE,"GENERAL";"TAB5",#N/A,TRUE,"GENERAL"}</definedName>
    <definedName name="____r4r" localSheetId="5" hidden="1">{"via1",#N/A,TRUE,"general";"via2",#N/A,TRUE,"general";"via3",#N/A,TRUE,"general"}</definedName>
    <definedName name="____r4r" hidden="1">{"via1",#N/A,TRUE,"general";"via2",#N/A,TRUE,"general";"via3",#N/A,TRUE,"general"}</definedName>
    <definedName name="____Ram1">#REF!</definedName>
    <definedName name="____Ram2">#REF!</definedName>
    <definedName name="____Ram3">#REF!</definedName>
    <definedName name="____Ram4">#REF!</definedName>
    <definedName name="____RCT1">#REF!</definedName>
    <definedName name="____RCT2">#REF!</definedName>
    <definedName name="____RCT3">#REF!</definedName>
    <definedName name="____RCT4">#REF!</definedName>
    <definedName name="____Red4">#REF!</definedName>
    <definedName name="____rtu6" localSheetId="5" hidden="1">{"via1",#N/A,TRUE,"general";"via2",#N/A,TRUE,"general";"via3",#N/A,TRUE,"general"}</definedName>
    <definedName name="____rtu6" hidden="1">{"via1",#N/A,TRUE,"general";"via2",#N/A,TRUE,"general";"via3",#N/A,TRUE,"general"}</definedName>
    <definedName name="____s1" localSheetId="5" hidden="1">{"via1",#N/A,TRUE,"general";"via2",#N/A,TRUE,"general";"via3",#N/A,TRUE,"general"}</definedName>
    <definedName name="____s1" hidden="1">{"via1",#N/A,TRUE,"general";"via2",#N/A,TRUE,"general";"via3",#N/A,TRUE,"general"}</definedName>
    <definedName name="____s2" localSheetId="5" hidden="1">{"TAB1",#N/A,TRUE,"GENERAL";"TAB2",#N/A,TRUE,"GENERAL";"TAB3",#N/A,TRUE,"GENERAL";"TAB4",#N/A,TRUE,"GENERAL";"TAB5",#N/A,TRUE,"GENERAL"}</definedName>
    <definedName name="____s2" hidden="1">{"TAB1",#N/A,TRUE,"GENERAL";"TAB2",#N/A,TRUE,"GENERAL";"TAB3",#N/A,TRUE,"GENERAL";"TAB4",#N/A,TRUE,"GENERAL";"TAB5",#N/A,TRUE,"GENERAL"}</definedName>
    <definedName name="____s3" localSheetId="5" hidden="1">{"TAB1",#N/A,TRUE,"GENERAL";"TAB2",#N/A,TRUE,"GENERAL";"TAB3",#N/A,TRUE,"GENERAL";"TAB4",#N/A,TRUE,"GENERAL";"TAB5",#N/A,TRUE,"GENERAL"}</definedName>
    <definedName name="____s3" hidden="1">{"TAB1",#N/A,TRUE,"GENERAL";"TAB2",#N/A,TRUE,"GENERAL";"TAB3",#N/A,TRUE,"GENERAL";"TAB4",#N/A,TRUE,"GENERAL";"TAB5",#N/A,TRUE,"GENERAL"}</definedName>
    <definedName name="____s4" localSheetId="5" hidden="1">{"via1",#N/A,TRUE,"general";"via2",#N/A,TRUE,"general";"via3",#N/A,TRUE,"general"}</definedName>
    <definedName name="____s4" hidden="1">{"via1",#N/A,TRUE,"general";"via2",#N/A,TRUE,"general";"via3",#N/A,TRUE,"general"}</definedName>
    <definedName name="____s5" localSheetId="5" hidden="1">{"via1",#N/A,TRUE,"general";"via2",#N/A,TRUE,"general";"via3",#N/A,TRUE,"general"}</definedName>
    <definedName name="____s5" hidden="1">{"via1",#N/A,TRUE,"general";"via2",#N/A,TRUE,"general";"via3",#N/A,TRUE,"general"}</definedName>
    <definedName name="____s6" localSheetId="5" hidden="1">{"TAB1",#N/A,TRUE,"GENERAL";"TAB2",#N/A,TRUE,"GENERAL";"TAB3",#N/A,TRUE,"GENERAL";"TAB4",#N/A,TRUE,"GENERAL";"TAB5",#N/A,TRUE,"GENERAL"}</definedName>
    <definedName name="____s6" hidden="1">{"TAB1",#N/A,TRUE,"GENERAL";"TAB2",#N/A,TRUE,"GENERAL";"TAB3",#N/A,TRUE,"GENERAL";"TAB4",#N/A,TRUE,"GENERAL";"TAB5",#N/A,TRUE,"GENERAL"}</definedName>
    <definedName name="____s7" localSheetId="5" hidden="1">{"via1",#N/A,TRUE,"general";"via2",#N/A,TRUE,"general";"via3",#N/A,TRUE,"general"}</definedName>
    <definedName name="____s7" hidden="1">{"via1",#N/A,TRUE,"general";"via2",#N/A,TRUE,"general";"via3",#N/A,TRUE,"general"}</definedName>
    <definedName name="____SBC1" localSheetId="5">[7]INV!$A$12:$D$15</definedName>
    <definedName name="____SBC1">[7]INV!$A$12:$D$15</definedName>
    <definedName name="____SBC3" localSheetId="5">[7]INV!$F$12:$I$15</definedName>
    <definedName name="____SBC3">[7]INV!$F$12:$I$15</definedName>
    <definedName name="____SBC5" localSheetId="5">[7]INV!$K$12:$N$15</definedName>
    <definedName name="____SBC5">[7]INV!$K$12:$N$15</definedName>
    <definedName name="____ST106">#REF!</definedName>
    <definedName name="____ST126">#REF!</definedName>
    <definedName name="____ST186">#REF!</definedName>
    <definedName name="____ST206">#REF!</definedName>
    <definedName name="____ST86">#REF!</definedName>
    <definedName name="____Sum1">#REF!</definedName>
    <definedName name="____Sum2">#REF!</definedName>
    <definedName name="____Sum4">#REF!</definedName>
    <definedName name="____SyE1">#REF!</definedName>
    <definedName name="____SyE2">#REF!</definedName>
    <definedName name="____SyE3">#REF!</definedName>
    <definedName name="____SyE4">#REF!</definedName>
    <definedName name="____t3" localSheetId="5" hidden="1">{"TAB1",#N/A,TRUE,"GENERAL";"TAB2",#N/A,TRUE,"GENERAL";"TAB3",#N/A,TRUE,"GENERAL";"TAB4",#N/A,TRUE,"GENERAL";"TAB5",#N/A,TRUE,"GENERAL"}</definedName>
    <definedName name="____t3" hidden="1">{"TAB1",#N/A,TRUE,"GENERAL";"TAB2",#N/A,TRUE,"GENERAL";"TAB3",#N/A,TRUE,"GENERAL";"TAB4",#N/A,TRUE,"GENERAL";"TAB5",#N/A,TRUE,"GENERAL"}</definedName>
    <definedName name="____t4" localSheetId="5" hidden="1">{"via1",#N/A,TRUE,"general";"via2",#N/A,TRUE,"general";"via3",#N/A,TRUE,"general"}</definedName>
    <definedName name="____t4" hidden="1">{"via1",#N/A,TRUE,"general";"via2",#N/A,TRUE,"general";"via3",#N/A,TRUE,"general"}</definedName>
    <definedName name="____t5" localSheetId="5" hidden="1">{"TAB1",#N/A,TRUE,"GENERAL";"TAB2",#N/A,TRUE,"GENERAL";"TAB3",#N/A,TRUE,"GENERAL";"TAB4",#N/A,TRUE,"GENERAL";"TAB5",#N/A,TRUE,"GENERAL"}</definedName>
    <definedName name="____t5" hidden="1">{"TAB1",#N/A,TRUE,"GENERAL";"TAB2",#N/A,TRUE,"GENERAL";"TAB3",#N/A,TRUE,"GENERAL";"TAB4",#N/A,TRUE,"GENERAL";"TAB5",#N/A,TRUE,"GENERAL"}</definedName>
    <definedName name="____t6" localSheetId="5" hidden="1">{"via1",#N/A,TRUE,"general";"via2",#N/A,TRUE,"general";"via3",#N/A,TRUE,"general"}</definedName>
    <definedName name="____t6" hidden="1">{"via1",#N/A,TRUE,"general";"via2",#N/A,TRUE,"general";"via3",#N/A,TRUE,"general"}</definedName>
    <definedName name="____t66" localSheetId="5" hidden="1">{"TAB1",#N/A,TRUE,"GENERAL";"TAB2",#N/A,TRUE,"GENERAL";"TAB3",#N/A,TRUE,"GENERAL";"TAB4",#N/A,TRUE,"GENERAL";"TAB5",#N/A,TRUE,"GENERAL"}</definedName>
    <definedName name="____t66" hidden="1">{"TAB1",#N/A,TRUE,"GENERAL";"TAB2",#N/A,TRUE,"GENERAL";"TAB3",#N/A,TRUE,"GENERAL";"TAB4",#N/A,TRUE,"GENERAL";"TAB5",#N/A,TRUE,"GENERAL"}</definedName>
    <definedName name="____t7" localSheetId="5" hidden="1">{"via1",#N/A,TRUE,"general";"via2",#N/A,TRUE,"general";"via3",#N/A,TRUE,"general"}</definedName>
    <definedName name="____t7" hidden="1">{"via1",#N/A,TRUE,"general";"via2",#N/A,TRUE,"general";"via3",#N/A,TRUE,"general"}</definedName>
    <definedName name="____t77" localSheetId="5" hidden="1">{"TAB1",#N/A,TRUE,"GENERAL";"TAB2",#N/A,TRUE,"GENERAL";"TAB3",#N/A,TRUE,"GENERAL";"TAB4",#N/A,TRUE,"GENERAL";"TAB5",#N/A,TRUE,"GENERAL"}</definedName>
    <definedName name="____t77" hidden="1">{"TAB1",#N/A,TRUE,"GENERAL";"TAB2",#N/A,TRUE,"GENERAL";"TAB3",#N/A,TRUE,"GENERAL";"TAB4",#N/A,TRUE,"GENERAL";"TAB5",#N/A,TRUE,"GENERAL"}</definedName>
    <definedName name="____t8" localSheetId="5" hidden="1">{"TAB1",#N/A,TRUE,"GENERAL";"TAB2",#N/A,TRUE,"GENERAL";"TAB3",#N/A,TRUE,"GENERAL";"TAB4",#N/A,TRUE,"GENERAL";"TAB5",#N/A,TRUE,"GENERAL"}</definedName>
    <definedName name="____t8" hidden="1">{"TAB1",#N/A,TRUE,"GENERAL";"TAB2",#N/A,TRUE,"GENERAL";"TAB3",#N/A,TRUE,"GENERAL";"TAB4",#N/A,TRUE,"GENERAL";"TAB5",#N/A,TRUE,"GENERAL"}</definedName>
    <definedName name="____t88" localSheetId="5" hidden="1">{"via1",#N/A,TRUE,"general";"via2",#N/A,TRUE,"general";"via3",#N/A,TRUE,"general"}</definedName>
    <definedName name="____t88" hidden="1">{"via1",#N/A,TRUE,"general";"via2",#N/A,TRUE,"general";"via3",#N/A,TRUE,"general"}</definedName>
    <definedName name="____t9" localSheetId="5" hidden="1">{"TAB1",#N/A,TRUE,"GENERAL";"TAB2",#N/A,TRUE,"GENERAL";"TAB3",#N/A,TRUE,"GENERAL";"TAB4",#N/A,TRUE,"GENERAL";"TAB5",#N/A,TRUE,"GENERAL"}</definedName>
    <definedName name="____t9" hidden="1">{"TAB1",#N/A,TRUE,"GENERAL";"TAB2",#N/A,TRUE,"GENERAL";"TAB3",#N/A,TRUE,"GENERAL";"TAB4",#N/A,TRUE,"GENERAL";"TAB5",#N/A,TRUE,"GENERAL"}</definedName>
    <definedName name="____t99" localSheetId="5" hidden="1">{"via1",#N/A,TRUE,"general";"via2",#N/A,TRUE,"general";"via3",#N/A,TRUE,"general"}</definedName>
    <definedName name="____t99" hidden="1">{"via1",#N/A,TRUE,"general";"via2",#N/A,TRUE,"general";"via3",#N/A,TRUE,"general"}</definedName>
    <definedName name="____TOP1" localSheetId="5">#REF!</definedName>
    <definedName name="____TOP1">#REF!</definedName>
    <definedName name="____TOP10" localSheetId="5">#REF!</definedName>
    <definedName name="____TOP10">#REF!</definedName>
    <definedName name="____TOP2" localSheetId="5">#REF!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2">#REF!</definedName>
    <definedName name="____TZ2616">#REF!</definedName>
    <definedName name="____u4" localSheetId="5" hidden="1">{"TAB1",#N/A,TRUE,"GENERAL";"TAB2",#N/A,TRUE,"GENERAL";"TAB3",#N/A,TRUE,"GENERAL";"TAB4",#N/A,TRUE,"GENERAL";"TAB5",#N/A,TRUE,"GENERAL"}</definedName>
    <definedName name="____u4" hidden="1">{"TAB1",#N/A,TRUE,"GENERAL";"TAB2",#N/A,TRUE,"GENERAL";"TAB3",#N/A,TRUE,"GENERAL";"TAB4",#N/A,TRUE,"GENERAL";"TAB5",#N/A,TRUE,"GENERAL"}</definedName>
    <definedName name="____u5" localSheetId="5" hidden="1">{"TAB1",#N/A,TRUE,"GENERAL";"TAB2",#N/A,TRUE,"GENERAL";"TAB3",#N/A,TRUE,"GENERAL";"TAB4",#N/A,TRUE,"GENERAL";"TAB5",#N/A,TRUE,"GENERAL"}</definedName>
    <definedName name="____u5" hidden="1">{"TAB1",#N/A,TRUE,"GENERAL";"TAB2",#N/A,TRUE,"GENERAL";"TAB3",#N/A,TRUE,"GENERAL";"TAB4",#N/A,TRUE,"GENERAL";"TAB5",#N/A,TRUE,"GENERAL"}</definedName>
    <definedName name="____u6" localSheetId="5" hidden="1">{"TAB1",#N/A,TRUE,"GENERAL";"TAB2",#N/A,TRUE,"GENERAL";"TAB3",#N/A,TRUE,"GENERAL";"TAB4",#N/A,TRUE,"GENERAL";"TAB5",#N/A,TRUE,"GENERAL"}</definedName>
    <definedName name="____u6" hidden="1">{"TAB1",#N/A,TRUE,"GENERAL";"TAB2",#N/A,TRUE,"GENERAL";"TAB3",#N/A,TRUE,"GENERAL";"TAB4",#N/A,TRUE,"GENERAL";"TAB5",#N/A,TRUE,"GENERAL"}</definedName>
    <definedName name="____u7" localSheetId="5" hidden="1">{"via1",#N/A,TRUE,"general";"via2",#N/A,TRUE,"general";"via3",#N/A,TRUE,"general"}</definedName>
    <definedName name="____u7" hidden="1">{"via1",#N/A,TRUE,"general";"via2",#N/A,TRUE,"general";"via3",#N/A,TRUE,"general"}</definedName>
    <definedName name="____u8" localSheetId="5" hidden="1">{"TAB1",#N/A,TRUE,"GENERAL";"TAB2",#N/A,TRUE,"GENERAL";"TAB3",#N/A,TRUE,"GENERAL";"TAB4",#N/A,TRUE,"GENERAL";"TAB5",#N/A,TRUE,"GENERAL"}</definedName>
    <definedName name="____u8" hidden="1">{"TAB1",#N/A,TRUE,"GENERAL";"TAB2",#N/A,TRUE,"GENERAL";"TAB3",#N/A,TRUE,"GENERAL";"TAB4",#N/A,TRUE,"GENERAL";"TAB5",#N/A,TRUE,"GENERAL"}</definedName>
    <definedName name="____u9" localSheetId="5" hidden="1">{"TAB1",#N/A,TRUE,"GENERAL";"TAB2",#N/A,TRUE,"GENERAL";"TAB3",#N/A,TRUE,"GENERAL";"TAB4",#N/A,TRUE,"GENERAL";"TAB5",#N/A,TRUE,"GENERAL"}</definedName>
    <definedName name="____u9" hidden="1">{"TAB1",#N/A,TRUE,"GENERAL";"TAB2",#N/A,TRUE,"GENERAL";"TAB3",#N/A,TRUE,"GENERAL";"TAB4",#N/A,TRUE,"GENERAL";"TAB5",#N/A,TRUE,"GENERAL"}</definedName>
    <definedName name="____ur7" localSheetId="5" hidden="1">{"TAB1",#N/A,TRUE,"GENERAL";"TAB2",#N/A,TRUE,"GENERAL";"TAB3",#N/A,TRUE,"GENERAL";"TAB4",#N/A,TRUE,"GENERAL";"TAB5",#N/A,TRUE,"GENERAL"}</definedName>
    <definedName name="____ur7" hidden="1">{"TAB1",#N/A,TRUE,"GENERAL";"TAB2",#N/A,TRUE,"GENERAL";"TAB3",#N/A,TRUE,"GENERAL";"TAB4",#N/A,TRUE,"GENERAL";"TAB5",#N/A,TRUE,"GENERAL"}</definedName>
    <definedName name="____v2" localSheetId="5" hidden="1">{"via1",#N/A,TRUE,"general";"via2",#N/A,TRUE,"general";"via3",#N/A,TRUE,"general"}</definedName>
    <definedName name="____v2" hidden="1">{"via1",#N/A,TRUE,"general";"via2",#N/A,TRUE,"general";"via3",#N/A,TRUE,"general"}</definedName>
    <definedName name="____v3" localSheetId="5" hidden="1">{"TAB1",#N/A,TRUE,"GENERAL";"TAB2",#N/A,TRUE,"GENERAL";"TAB3",#N/A,TRUE,"GENERAL";"TAB4",#N/A,TRUE,"GENERAL";"TAB5",#N/A,TRUE,"GENERAL"}</definedName>
    <definedName name="____v3" hidden="1">{"TAB1",#N/A,TRUE,"GENERAL";"TAB2",#N/A,TRUE,"GENERAL";"TAB3",#N/A,TRUE,"GENERAL";"TAB4",#N/A,TRUE,"GENERAL";"TAB5",#N/A,TRUE,"GENERAL"}</definedName>
    <definedName name="____v4" localSheetId="5" hidden="1">{"TAB1",#N/A,TRUE,"GENERAL";"TAB2",#N/A,TRUE,"GENERAL";"TAB3",#N/A,TRUE,"GENERAL";"TAB4",#N/A,TRUE,"GENERAL";"TAB5",#N/A,TRUE,"GENERAL"}</definedName>
    <definedName name="____v4" hidden="1">{"TAB1",#N/A,TRUE,"GENERAL";"TAB2",#N/A,TRUE,"GENERAL";"TAB3",#N/A,TRUE,"GENERAL";"TAB4",#N/A,TRUE,"GENERAL";"TAB5",#N/A,TRUE,"GENERAL"}</definedName>
    <definedName name="____v5" localSheetId="5" hidden="1">{"TAB1",#N/A,TRUE,"GENERAL";"TAB2",#N/A,TRUE,"GENERAL";"TAB3",#N/A,TRUE,"GENERAL";"TAB4",#N/A,TRUE,"GENERAL";"TAB5",#N/A,TRUE,"GENERAL"}</definedName>
    <definedName name="____v5" hidden="1">{"TAB1",#N/A,TRUE,"GENERAL";"TAB2",#N/A,TRUE,"GENERAL";"TAB3",#N/A,TRUE,"GENERAL";"TAB4",#N/A,TRUE,"GENERAL";"TAB5",#N/A,TRUE,"GENERAL"}</definedName>
    <definedName name="____v6" localSheetId="5" hidden="1">{"TAB1",#N/A,TRUE,"GENERAL";"TAB2",#N/A,TRUE,"GENERAL";"TAB3",#N/A,TRUE,"GENERAL";"TAB4",#N/A,TRUE,"GENERAL";"TAB5",#N/A,TRUE,"GENERAL"}</definedName>
    <definedName name="____v6" hidden="1">{"TAB1",#N/A,TRUE,"GENERAL";"TAB2",#N/A,TRUE,"GENERAL";"TAB3",#N/A,TRUE,"GENERAL";"TAB4",#N/A,TRUE,"GENERAL";"TAB5",#N/A,TRUE,"GENERAL"}</definedName>
    <definedName name="____v7" localSheetId="5" hidden="1">{"via1",#N/A,TRUE,"general";"via2",#N/A,TRUE,"general";"via3",#N/A,TRUE,"general"}</definedName>
    <definedName name="____v7" hidden="1">{"via1",#N/A,TRUE,"general";"via2",#N/A,TRUE,"general";"via3",#N/A,TRUE,"general"}</definedName>
    <definedName name="____v8" localSheetId="5" hidden="1">{"TAB1",#N/A,TRUE,"GENERAL";"TAB2",#N/A,TRUE,"GENERAL";"TAB3",#N/A,TRUE,"GENERAL";"TAB4",#N/A,TRUE,"GENERAL";"TAB5",#N/A,TRUE,"GENERAL"}</definedName>
    <definedName name="____v8" hidden="1">{"TAB1",#N/A,TRUE,"GENERAL";"TAB2",#N/A,TRUE,"GENERAL";"TAB3",#N/A,TRUE,"GENERAL";"TAB4",#N/A,TRUE,"GENERAL";"TAB5",#N/A,TRUE,"GENERAL"}</definedName>
    <definedName name="____v9" localSheetId="5" hidden="1">{"TAB1",#N/A,TRUE,"GENERAL";"TAB2",#N/A,TRUE,"GENERAL";"TAB3",#N/A,TRUE,"GENERAL";"TAB4",#N/A,TRUE,"GENERAL";"TAB5",#N/A,TRUE,"GENERAL"}</definedName>
    <definedName name="____v9" hidden="1">{"TAB1",#N/A,TRUE,"GENERAL";"TAB2",#N/A,TRUE,"GENERAL";"TAB3",#N/A,TRUE,"GENERAL";"TAB4",#N/A,TRUE,"GENERAL";"TAB5",#N/A,TRUE,"GENERAL"}</definedName>
    <definedName name="____VEX1" localSheetId="5">[14]Tablas!#REF!</definedName>
    <definedName name="____VEX1">[15]Tablas!#REF!</definedName>
    <definedName name="____VFA1" localSheetId="5">[14]Tablas!#REF!</definedName>
    <definedName name="____VFA1">[15]Tablas!#REF!</definedName>
    <definedName name="____vfv4" localSheetId="5" hidden="1">{"via1",#N/A,TRUE,"general";"via2",#N/A,TRUE,"general";"via3",#N/A,TRUE,"general"}</definedName>
    <definedName name="____vfv4" hidden="1">{"via1",#N/A,TRUE,"general";"via2",#N/A,TRUE,"general";"via3",#N/A,TRUE,"general"}</definedName>
    <definedName name="____VIT1" localSheetId="5">[14]Tablas!#REF!</definedName>
    <definedName name="____VIT1">[15]Tablas!#REF!</definedName>
    <definedName name="____VPR1" localSheetId="5">[14]Tablas!#REF!</definedName>
    <definedName name="____VPR1">[15]Tablas!#REF!</definedName>
    <definedName name="____VPR2" localSheetId="5">#REF!</definedName>
    <definedName name="____VPR2">#REF!</definedName>
    <definedName name="____VRP1" localSheetId="5">[14]Tablas!#REF!</definedName>
    <definedName name="____VRP1">[15]Tablas!#REF!</definedName>
    <definedName name="____VSM1" localSheetId="5">[14]Tablas!#REF!</definedName>
    <definedName name="____VSM1">[15]Tablas!#REF!</definedName>
    <definedName name="____x1" localSheetId="5" hidden="1">{"TAB1",#N/A,TRUE,"GENERAL";"TAB2",#N/A,TRUE,"GENERAL";"TAB3",#N/A,TRUE,"GENERAL";"TAB4",#N/A,TRUE,"GENERAL";"TAB5",#N/A,TRUE,"GENERAL"}</definedName>
    <definedName name="____x1" hidden="1">{"TAB1",#N/A,TRUE,"GENERAL";"TAB2",#N/A,TRUE,"GENERAL";"TAB3",#N/A,TRUE,"GENERAL";"TAB4",#N/A,TRUE,"GENERAL";"TAB5",#N/A,TRUE,"GENERAL"}</definedName>
    <definedName name="____x2" localSheetId="5" hidden="1">{"via1",#N/A,TRUE,"general";"via2",#N/A,TRUE,"general";"via3",#N/A,TRUE,"general"}</definedName>
    <definedName name="____x2" hidden="1">{"via1",#N/A,TRUE,"general";"via2",#N/A,TRUE,"general";"via3",#N/A,TRUE,"general"}</definedName>
    <definedName name="____x3" localSheetId="5" hidden="1">{"via1",#N/A,TRUE,"general";"via2",#N/A,TRUE,"general";"via3",#N/A,TRUE,"general"}</definedName>
    <definedName name="____x3" hidden="1">{"via1",#N/A,TRUE,"general";"via2",#N/A,TRUE,"general";"via3",#N/A,TRUE,"general"}</definedName>
    <definedName name="____x4" localSheetId="5" hidden="1">{"via1",#N/A,TRUE,"general";"via2",#N/A,TRUE,"general";"via3",#N/A,TRUE,"general"}</definedName>
    <definedName name="____x4" hidden="1">{"via1",#N/A,TRUE,"general";"via2",#N/A,TRUE,"general";"via3",#N/A,TRUE,"general"}</definedName>
    <definedName name="____x5" localSheetId="5" hidden="1">{"TAB1",#N/A,TRUE,"GENERAL";"TAB2",#N/A,TRUE,"GENERAL";"TAB3",#N/A,TRUE,"GENERAL";"TAB4",#N/A,TRUE,"GENERAL";"TAB5",#N/A,TRUE,"GENERAL"}</definedName>
    <definedName name="____x5" hidden="1">{"TAB1",#N/A,TRUE,"GENERAL";"TAB2",#N/A,TRUE,"GENERAL";"TAB3",#N/A,TRUE,"GENERAL";"TAB4",#N/A,TRUE,"GENERAL";"TAB5",#N/A,TRUE,"GENERAL"}</definedName>
    <definedName name="____x6" localSheetId="5" hidden="1">{"TAB1",#N/A,TRUE,"GENERAL";"TAB2",#N/A,TRUE,"GENERAL";"TAB3",#N/A,TRUE,"GENERAL";"TAB4",#N/A,TRUE,"GENERAL";"TAB5",#N/A,TRUE,"GENERAL"}</definedName>
    <definedName name="____x6" hidden="1">{"TAB1",#N/A,TRUE,"GENERAL";"TAB2",#N/A,TRUE,"GENERAL";"TAB3",#N/A,TRUE,"GENERAL";"TAB4",#N/A,TRUE,"GENERAL";"TAB5",#N/A,TRUE,"GENERAL"}</definedName>
    <definedName name="____x7" localSheetId="5" hidden="1">{"TAB1",#N/A,TRUE,"GENERAL";"TAB2",#N/A,TRUE,"GENERAL";"TAB3",#N/A,TRUE,"GENERAL";"TAB4",#N/A,TRUE,"GENERAL";"TAB5",#N/A,TRUE,"GENERAL"}</definedName>
    <definedName name="____x7" hidden="1">{"TAB1",#N/A,TRUE,"GENERAL";"TAB2",#N/A,TRUE,"GENERAL";"TAB3",#N/A,TRUE,"GENERAL";"TAB4",#N/A,TRUE,"GENERAL";"TAB5",#N/A,TRUE,"GENERAL"}</definedName>
    <definedName name="____x8" localSheetId="5" hidden="1">{"via1",#N/A,TRUE,"general";"via2",#N/A,TRUE,"general";"via3",#N/A,TRUE,"general"}</definedName>
    <definedName name="____x8" hidden="1">{"via1",#N/A,TRUE,"general";"via2",#N/A,TRUE,"general";"via3",#N/A,TRUE,"general"}</definedName>
    <definedName name="____x9" localSheetId="5" hidden="1">{"TAB1",#N/A,TRUE,"GENERAL";"TAB2",#N/A,TRUE,"GENERAL";"TAB3",#N/A,TRUE,"GENERAL";"TAB4",#N/A,TRUE,"GENERAL";"TAB5",#N/A,TRUE,"GENERAL"}</definedName>
    <definedName name="____x9" hidden="1">{"TAB1",#N/A,TRUE,"GENERAL";"TAB2",#N/A,TRUE,"GENERAL";"TAB3",#N/A,TRUE,"GENERAL";"TAB4",#N/A,TRUE,"GENERAL";"TAB5",#N/A,TRUE,"GENERAL"}</definedName>
    <definedName name="____y2" localSheetId="5" hidden="1">{"TAB1",#N/A,TRUE,"GENERAL";"TAB2",#N/A,TRUE,"GENERAL";"TAB3",#N/A,TRUE,"GENERAL";"TAB4",#N/A,TRUE,"GENERAL";"TAB5",#N/A,TRUE,"GENERAL"}</definedName>
    <definedName name="____y2" hidden="1">{"TAB1",#N/A,TRUE,"GENERAL";"TAB2",#N/A,TRUE,"GENERAL";"TAB3",#N/A,TRUE,"GENERAL";"TAB4",#N/A,TRUE,"GENERAL";"TAB5",#N/A,TRUE,"GENERAL"}</definedName>
    <definedName name="____y3" localSheetId="5" hidden="1">{"via1",#N/A,TRUE,"general";"via2",#N/A,TRUE,"general";"via3",#N/A,TRUE,"general"}</definedName>
    <definedName name="____y3" hidden="1">{"via1",#N/A,TRUE,"general";"via2",#N/A,TRUE,"general";"via3",#N/A,TRUE,"general"}</definedName>
    <definedName name="____y4" localSheetId="5" hidden="1">{"via1",#N/A,TRUE,"general";"via2",#N/A,TRUE,"general";"via3",#N/A,TRUE,"general"}</definedName>
    <definedName name="____y4" hidden="1">{"via1",#N/A,TRUE,"general";"via2",#N/A,TRUE,"general";"via3",#N/A,TRUE,"general"}</definedName>
    <definedName name="____y5" localSheetId="5" hidden="1">{"TAB1",#N/A,TRUE,"GENERAL";"TAB2",#N/A,TRUE,"GENERAL";"TAB3",#N/A,TRUE,"GENERAL";"TAB4",#N/A,TRUE,"GENERAL";"TAB5",#N/A,TRUE,"GENERAL"}</definedName>
    <definedName name="____y5" hidden="1">{"TAB1",#N/A,TRUE,"GENERAL";"TAB2",#N/A,TRUE,"GENERAL";"TAB3",#N/A,TRUE,"GENERAL";"TAB4",#N/A,TRUE,"GENERAL";"TAB5",#N/A,TRUE,"GENERAL"}</definedName>
    <definedName name="____y6" localSheetId="5" hidden="1">{"via1",#N/A,TRUE,"general";"via2",#N/A,TRUE,"general";"via3",#N/A,TRUE,"general"}</definedName>
    <definedName name="____y6" hidden="1">{"via1",#N/A,TRUE,"general";"via2",#N/A,TRUE,"general";"via3",#N/A,TRUE,"general"}</definedName>
    <definedName name="____y7" localSheetId="5" hidden="1">{"via1",#N/A,TRUE,"general";"via2",#N/A,TRUE,"general";"via3",#N/A,TRUE,"general"}</definedName>
    <definedName name="____y7" hidden="1">{"via1",#N/A,TRUE,"general";"via2",#N/A,TRUE,"general";"via3",#N/A,TRUE,"general"}</definedName>
    <definedName name="____y8" localSheetId="5" hidden="1">{"via1",#N/A,TRUE,"general";"via2",#N/A,TRUE,"general";"via3",#N/A,TRUE,"general"}</definedName>
    <definedName name="____y8" hidden="1">{"via1",#N/A,TRUE,"general";"via2",#N/A,TRUE,"general";"via3",#N/A,TRUE,"general"}</definedName>
    <definedName name="____y9" localSheetId="5" hidden="1">{"TAB1",#N/A,TRUE,"GENERAL";"TAB2",#N/A,TRUE,"GENERAL";"TAB3",#N/A,TRUE,"GENERAL";"TAB4",#N/A,TRUE,"GENERAL";"TAB5",#N/A,TRUE,"GENERAL"}</definedName>
    <definedName name="____y9" hidden="1">{"TAB1",#N/A,TRUE,"GENERAL";"TAB2",#N/A,TRUE,"GENERAL";"TAB3",#N/A,TRUE,"GENERAL";"TAB4",#N/A,TRUE,"GENERAL";"TAB5",#N/A,TRUE,"GENERAL"}</definedName>
    <definedName name="____z1" localSheetId="5" hidden="1">{"TAB1",#N/A,TRUE,"GENERAL";"TAB2",#N/A,TRUE,"GENERAL";"TAB3",#N/A,TRUE,"GENERAL";"TAB4",#N/A,TRUE,"GENERAL";"TAB5",#N/A,TRUE,"GENERAL"}</definedName>
    <definedName name="____z1" hidden="1">{"TAB1",#N/A,TRUE,"GENERAL";"TAB2",#N/A,TRUE,"GENERAL";"TAB3",#N/A,TRUE,"GENERAL";"TAB4",#N/A,TRUE,"GENERAL";"TAB5",#N/A,TRUE,"GENERAL"}</definedName>
    <definedName name="____z2" localSheetId="5" hidden="1">{"via1",#N/A,TRUE,"general";"via2",#N/A,TRUE,"general";"via3",#N/A,TRUE,"general"}</definedName>
    <definedName name="____z2" hidden="1">{"via1",#N/A,TRUE,"general";"via2",#N/A,TRUE,"general";"via3",#N/A,TRUE,"general"}</definedName>
    <definedName name="____z3" localSheetId="5" hidden="1">{"via1",#N/A,TRUE,"general";"via2",#N/A,TRUE,"general";"via3",#N/A,TRUE,"general"}</definedName>
    <definedName name="____z3" hidden="1">{"via1",#N/A,TRUE,"general";"via2",#N/A,TRUE,"general";"via3",#N/A,TRUE,"general"}</definedName>
    <definedName name="____z4" localSheetId="5" hidden="1">{"TAB1",#N/A,TRUE,"GENERAL";"TAB2",#N/A,TRUE,"GENERAL";"TAB3",#N/A,TRUE,"GENERAL";"TAB4",#N/A,TRUE,"GENERAL";"TAB5",#N/A,TRUE,"GENERAL"}</definedName>
    <definedName name="____z4" hidden="1">{"TAB1",#N/A,TRUE,"GENERAL";"TAB2",#N/A,TRUE,"GENERAL";"TAB3",#N/A,TRUE,"GENERAL";"TAB4",#N/A,TRUE,"GENERAL";"TAB5",#N/A,TRUE,"GENERAL"}</definedName>
    <definedName name="____z5" localSheetId="5" hidden="1">{"via1",#N/A,TRUE,"general";"via2",#N/A,TRUE,"general";"via3",#N/A,TRUE,"general"}</definedName>
    <definedName name="____z5" hidden="1">{"via1",#N/A,TRUE,"general";"via2",#N/A,TRUE,"general";"via3",#N/A,TRUE,"general"}</definedName>
    <definedName name="____z6" localSheetId="5" hidden="1">{"TAB1",#N/A,TRUE,"GENERAL";"TAB2",#N/A,TRUE,"GENERAL";"TAB3",#N/A,TRUE,"GENERAL";"TAB4",#N/A,TRUE,"GENERAL";"TAB5",#N/A,TRUE,"GENERAL"}</definedName>
    <definedName name="____z6" hidden="1">{"TAB1",#N/A,TRUE,"GENERAL";"TAB2",#N/A,TRUE,"GENERAL";"TAB3",#N/A,TRUE,"GENERAL";"TAB4",#N/A,TRUE,"GENERAL";"TAB5",#N/A,TRUE,"GENERAL"}</definedName>
    <definedName name="___a1" localSheetId="5" hidden="1">{"TAB1",#N/A,TRUE,"GENERAL";"TAB2",#N/A,TRUE,"GENERAL";"TAB3",#N/A,TRUE,"GENERAL";"TAB4",#N/A,TRUE,"GENERAL";"TAB5",#N/A,TRUE,"GENERAL"}</definedName>
    <definedName name="___a1" hidden="1">{"TAB1",#N/A,TRUE,"GENERAL";"TAB2",#N/A,TRUE,"GENERAL";"TAB3",#N/A,TRUE,"GENERAL";"TAB4",#N/A,TRUE,"GENERAL";"TAB5",#N/A,TRUE,"GENERAL"}</definedName>
    <definedName name="___a3" localSheetId="5" hidden="1">{"TAB1",#N/A,TRUE,"GENERAL";"TAB2",#N/A,TRUE,"GENERAL";"TAB3",#N/A,TRUE,"GENERAL";"TAB4",#N/A,TRUE,"GENERAL";"TAB5",#N/A,TRUE,"GENERAL"}</definedName>
    <definedName name="___a3" hidden="1">{"TAB1",#N/A,TRUE,"GENERAL";"TAB2",#N/A,TRUE,"GENERAL";"TAB3",#N/A,TRUE,"GENERAL";"TAB4",#N/A,TRUE,"GENERAL";"TAB5",#N/A,TRUE,"GENERAL"}</definedName>
    <definedName name="___a4" localSheetId="5" hidden="1">{"via1",#N/A,TRUE,"general";"via2",#N/A,TRUE,"general";"via3",#N/A,TRUE,"general"}</definedName>
    <definedName name="___a4" hidden="1">{"via1",#N/A,TRUE,"general";"via2",#N/A,TRUE,"general";"via3",#N/A,TRUE,"general"}</definedName>
    <definedName name="___a5" localSheetId="5" hidden="1">{"TAB1",#N/A,TRUE,"GENERAL";"TAB2",#N/A,TRUE,"GENERAL";"TAB3",#N/A,TRUE,"GENERAL";"TAB4",#N/A,TRUE,"GENERAL";"TAB5",#N/A,TRUE,"GENERAL"}</definedName>
    <definedName name="___a5" hidden="1">{"TAB1",#N/A,TRUE,"GENERAL";"TAB2",#N/A,TRUE,"GENERAL";"TAB3",#N/A,TRUE,"GENERAL";"TAB4",#N/A,TRUE,"GENERAL";"TAB5",#N/A,TRUE,"GENERAL"}</definedName>
    <definedName name="___a6" localSheetId="5" hidden="1">{"TAB1",#N/A,TRUE,"GENERAL";"TAB2",#N/A,TRUE,"GENERAL";"TAB3",#N/A,TRUE,"GENERAL";"TAB4",#N/A,TRUE,"GENERAL";"TAB5",#N/A,TRUE,"GENERAL"}</definedName>
    <definedName name="___a6" hidden="1">{"TAB1",#N/A,TRUE,"GENERAL";"TAB2",#N/A,TRUE,"GENERAL";"TAB3",#N/A,TRUE,"GENERAL";"TAB4",#N/A,TRUE,"GENERAL";"TAB5",#N/A,TRUE,"GENERAL"}</definedName>
    <definedName name="___Adi2">[23]Sábana!#REF!</definedName>
    <definedName name="___Adi3">[23]Sábana!#REF!</definedName>
    <definedName name="___Ady1">#REF!</definedName>
    <definedName name="___Ady2">#REF!</definedName>
    <definedName name="___Ady3">#REF!</definedName>
    <definedName name="___Ady4">#REF!</definedName>
    <definedName name="___AFC1" localSheetId="5">[7]INV!$A$25:$D$28</definedName>
    <definedName name="___AFC1">[7]INV!$A$25:$D$28</definedName>
    <definedName name="___AFC3" localSheetId="5">[7]INV!$F$25:$I$28</definedName>
    <definedName name="___AFC3">[7]INV!$F$25:$I$28</definedName>
    <definedName name="___AFC5" localSheetId="5">[7]INV!$K$25:$N$28</definedName>
    <definedName name="___AFC5">[7]INV!$K$25:$N$28</definedName>
    <definedName name="___AIU1">#REF!</definedName>
    <definedName name="___Alt1">[23]Sábana!#REF!</definedName>
    <definedName name="___Alt2">[23]Sábana!#REF!</definedName>
    <definedName name="___Alt3">[23]Sábana!#REF!</definedName>
    <definedName name="___And1">#REF!</definedName>
    <definedName name="___And2">#REF!</definedName>
    <definedName name="___And3">#REF!</definedName>
    <definedName name="___And4">#REF!</definedName>
    <definedName name="___ane7">[24]!_xlbgnm.ane7</definedName>
    <definedName name="___ane8">[24]!_xlbgnm.ane8</definedName>
    <definedName name="___Atp2">[25]EMPRESA!$F$22</definedName>
    <definedName name="___b2" localSheetId="5" hidden="1">{"TAB1",#N/A,TRUE,"GENERAL";"TAB2",#N/A,TRUE,"GENERAL";"TAB3",#N/A,TRUE,"GENERAL";"TAB4",#N/A,TRUE,"GENERAL";"TAB5",#N/A,TRUE,"GENERAL"}</definedName>
    <definedName name="___b2" hidden="1">{"TAB1",#N/A,TRUE,"GENERAL";"TAB2",#N/A,TRUE,"GENERAL";"TAB3",#N/A,TRUE,"GENERAL";"TAB4",#N/A,TRUE,"GENERAL";"TAB5",#N/A,TRUE,"GENERAL"}</definedName>
    <definedName name="___b3" localSheetId="5" hidden="1">{"TAB1",#N/A,TRUE,"GENERAL";"TAB2",#N/A,TRUE,"GENERAL";"TAB3",#N/A,TRUE,"GENERAL";"TAB4",#N/A,TRUE,"GENERAL";"TAB5",#N/A,TRUE,"GENERAL"}</definedName>
    <definedName name="___b3" hidden="1">{"TAB1",#N/A,TRUE,"GENERAL";"TAB2",#N/A,TRUE,"GENERAL";"TAB3",#N/A,TRUE,"GENERAL";"TAB4",#N/A,TRUE,"GENERAL";"TAB5",#N/A,TRUE,"GENERAL"}</definedName>
    <definedName name="___b4" localSheetId="5" hidden="1">{"TAB1",#N/A,TRUE,"GENERAL";"TAB2",#N/A,TRUE,"GENERAL";"TAB3",#N/A,TRUE,"GENERAL";"TAB4",#N/A,TRUE,"GENERAL";"TAB5",#N/A,TRUE,"GENERAL"}</definedName>
    <definedName name="___b4" hidden="1">{"TAB1",#N/A,TRUE,"GENERAL";"TAB2",#N/A,TRUE,"GENERAL";"TAB3",#N/A,TRUE,"GENERAL";"TAB4",#N/A,TRUE,"GENERAL";"TAB5",#N/A,TRUE,"GENERAL"}</definedName>
    <definedName name="___b5" localSheetId="5" hidden="1">{"TAB1",#N/A,TRUE,"GENERAL";"TAB2",#N/A,TRUE,"GENERAL";"TAB3",#N/A,TRUE,"GENERAL";"TAB4",#N/A,TRUE,"GENERAL";"TAB5",#N/A,TRUE,"GENERAL"}</definedName>
    <definedName name="___b5" hidden="1">{"TAB1",#N/A,TRUE,"GENERAL";"TAB2",#N/A,TRUE,"GENERAL";"TAB3",#N/A,TRUE,"GENERAL";"TAB4",#N/A,TRUE,"GENERAL";"TAB5",#N/A,TRUE,"GENERAL"}</definedName>
    <definedName name="___b6" localSheetId="5" hidden="1">{"TAB1",#N/A,TRUE,"GENERAL";"TAB2",#N/A,TRUE,"GENERAL";"TAB3",#N/A,TRUE,"GENERAL";"TAB4",#N/A,TRUE,"GENERAL";"TAB5",#N/A,TRUE,"GENERAL"}</definedName>
    <definedName name="___b6" hidden="1">{"TAB1",#N/A,TRUE,"GENERAL";"TAB2",#N/A,TRUE,"GENERAL";"TAB3",#N/A,TRUE,"GENERAL";"TAB4",#N/A,TRUE,"GENERAL";"TAB5",#N/A,TRUE,"GENERAL"}</definedName>
    <definedName name="___b7" localSheetId="5" hidden="1">{"via1",#N/A,TRUE,"general";"via2",#N/A,TRUE,"general";"via3",#N/A,TRUE,"general"}</definedName>
    <definedName name="___b7" hidden="1">{"via1",#N/A,TRUE,"general";"via2",#N/A,TRUE,"general";"via3",#N/A,TRUE,"general"}</definedName>
    <definedName name="___b8" localSheetId="5" hidden="1">{"via1",#N/A,TRUE,"general";"via2",#N/A,TRUE,"general";"via3",#N/A,TRUE,"general"}</definedName>
    <definedName name="___b8" hidden="1">{"via1",#N/A,TRUE,"general";"via2",#N/A,TRUE,"general";"via3",#N/A,TRUE,"general"}</definedName>
    <definedName name="___bb9" localSheetId="5" hidden="1">{"TAB1",#N/A,TRUE,"GENERAL";"TAB2",#N/A,TRUE,"GENERAL";"TAB3",#N/A,TRUE,"GENERAL";"TAB4",#N/A,TRUE,"GENERAL";"TAB5",#N/A,TRUE,"GENERAL"}</definedName>
    <definedName name="___bb9" hidden="1">{"TAB1",#N/A,TRUE,"GENERAL";"TAB2",#N/A,TRUE,"GENERAL";"TAB3",#N/A,TRUE,"GENERAL";"TAB4",#N/A,TRUE,"GENERAL";"TAB5",#N/A,TRUE,"GENERAL"}</definedName>
    <definedName name="___bgb5" localSheetId="5" hidden="1">{"TAB1",#N/A,TRUE,"GENERAL";"TAB2",#N/A,TRUE,"GENERAL";"TAB3",#N/A,TRUE,"GENERAL";"TAB4",#N/A,TRUE,"GENERAL";"TAB5",#N/A,TRUE,"GENERAL"}</definedName>
    <definedName name="___bgb5" hidden="1">{"TAB1",#N/A,TRUE,"GENERAL";"TAB2",#N/A,TRUE,"GENERAL";"TAB3",#N/A,TRUE,"GENERAL";"TAB4",#N/A,TRUE,"GENERAL";"TAB5",#N/A,TRUE,"GENERAL"}</definedName>
    <definedName name="___BGC1" localSheetId="5">[7]INV!$A$5:$D$8</definedName>
    <definedName name="___BGC1">[7]INV!$A$5:$D$8</definedName>
    <definedName name="___BGC3" localSheetId="5">[7]INV!$F$5:$I$8</definedName>
    <definedName name="___BGC3">[7]INV!$F$5:$I$8</definedName>
    <definedName name="___BGC5" localSheetId="5">[7]INV!$K$5:$N$8</definedName>
    <definedName name="___BGC5">[7]INV!$K$5:$N$8</definedName>
    <definedName name="___CAC1" localSheetId="5">[7]INV!$A$19:$D$22</definedName>
    <definedName name="___CAC1">[7]INV!$A$19:$D$22</definedName>
    <definedName name="___CAC3" localSheetId="5">[7]INV!$F$19:$I$22</definedName>
    <definedName name="___CAC3">[7]INV!$F$19:$I$22</definedName>
    <definedName name="___CAC5" localSheetId="5">[7]INV!$K$19:$N$22</definedName>
    <definedName name="___CAC5">[7]INV!$K$19:$N$22</definedName>
    <definedName name="___Cod1" localSheetId="5">#REF!</definedName>
    <definedName name="___Cod1">#REF!</definedName>
    <definedName name="___COM1" localSheetId="5">#REF!</definedName>
    <definedName name="___COM1">#REF!</definedName>
    <definedName name="___COM10" localSheetId="5">#REF!</definedName>
    <definedName name="___COM10">#REF!</definedName>
    <definedName name="___COM11" localSheetId="5">#REF!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 localSheetId="5">[14]Tablas!#REF!</definedName>
    <definedName name="___DCI1">[15]Tablas!#REF!</definedName>
    <definedName name="___DDS1" localSheetId="5">[14]Tablas!#REF!</definedName>
    <definedName name="___DDS1">[15]Tablas!#REF!</definedName>
    <definedName name="___DGO1" localSheetId="5">[14]Tablas!#REF!</definedName>
    <definedName name="___DGO1">[15]Tablas!#REF!</definedName>
    <definedName name="___DGP1" localSheetId="5">[14]Tablas!#REF!</definedName>
    <definedName name="___DGP1">[15]Tablas!#REF!</definedName>
    <definedName name="___DIJ1" localSheetId="5">[14]Tablas!#REF!</definedName>
    <definedName name="___DIJ1">[15]Tablas!#REF!</definedName>
    <definedName name="___DPI1" localSheetId="5">[14]Tablas!#REF!</definedName>
    <definedName name="___DPI1">[15]Tablas!#REF!</definedName>
    <definedName name="___DPY1" localSheetId="5">[14]Tablas!#REF!</definedName>
    <definedName name="___DPY1">[15]Tablas!#REF!</definedName>
    <definedName name="___DRI1" localSheetId="5">[14]Tablas!#REF!</definedName>
    <definedName name="___DRI1">[15]Tablas!#REF!</definedName>
    <definedName name="___DRL1" localSheetId="5">[14]Tablas!#REF!</definedName>
    <definedName name="___DRL1">[15]Tablas!#REF!</definedName>
    <definedName name="___DSP1" localSheetId="5">[14]Tablas!#REF!</definedName>
    <definedName name="___DSP1">[15]Tablas!#REF!</definedName>
    <definedName name="___ECP1" localSheetId="5">[14]Tablas!#REF!</definedName>
    <definedName name="___ECP1">[15]Tablas!#REF!</definedName>
    <definedName name="___Epm1">#REF!</definedName>
    <definedName name="___Epm2" localSheetId="5">[23]Sábana!#REF!</definedName>
    <definedName name="___Epm2">#REF!</definedName>
    <definedName name="___Epm3" localSheetId="5">[23]Sábana!#REF!</definedName>
    <definedName name="___Epm3">#REF!</definedName>
    <definedName name="___Epm4">#REF!</definedName>
    <definedName name="___EST1">#REF!</definedName>
    <definedName name="___EST10" localSheetId="5">#REF!</definedName>
    <definedName name="___EST10">#REF!</definedName>
    <definedName name="___EST11" localSheetId="5">#REF!</definedName>
    <definedName name="___EST11">#REF!</definedName>
    <definedName name="___EST12" localSheetId="5">#REF!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 localSheetId="5">[23]Sábana!#REF!</definedName>
    <definedName name="___EXC1">#REF!</definedName>
    <definedName name="___EXC10" localSheetId="5">#REF!</definedName>
    <definedName name="___EXC10">#REF!</definedName>
    <definedName name="___EXC11" localSheetId="5">#REF!</definedName>
    <definedName name="___EXC11">#REF!</definedName>
    <definedName name="___EXC12" localSheetId="5">#REF!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2" localSheetId="5" hidden="1">{"TAB1",#N/A,TRUE,"GENERAL";"TAB2",#N/A,TRUE,"GENERAL";"TAB3",#N/A,TRUE,"GENERAL";"TAB4",#N/A,TRUE,"GENERAL";"TAB5",#N/A,TRUE,"GENERAL"}</definedName>
    <definedName name="___g2" hidden="1">{"TAB1",#N/A,TRUE,"GENERAL";"TAB2",#N/A,TRUE,"GENERAL";"TAB3",#N/A,TRUE,"GENERAL";"TAB4",#N/A,TRUE,"GENERAL";"TAB5",#N/A,TRUE,"GENERAL"}</definedName>
    <definedName name="___g3" localSheetId="5" hidden="1">{"via1",#N/A,TRUE,"general";"via2",#N/A,TRUE,"general";"via3",#N/A,TRUE,"general"}</definedName>
    <definedName name="___g3" hidden="1">{"via1",#N/A,TRUE,"general";"via2",#N/A,TRUE,"general";"via3",#N/A,TRUE,"general"}</definedName>
    <definedName name="___g4" localSheetId="5" hidden="1">{"via1",#N/A,TRUE,"general";"via2",#N/A,TRUE,"general";"via3",#N/A,TRUE,"general"}</definedName>
    <definedName name="___g4" hidden="1">{"via1",#N/A,TRUE,"general";"via2",#N/A,TRUE,"general";"via3",#N/A,TRUE,"general"}</definedName>
    <definedName name="___g5" localSheetId="5" hidden="1">{"via1",#N/A,TRUE,"general";"via2",#N/A,TRUE,"general";"via3",#N/A,TRUE,"general"}</definedName>
    <definedName name="___g5" hidden="1">{"via1",#N/A,TRUE,"general";"via2",#N/A,TRUE,"general";"via3",#N/A,TRUE,"general"}</definedName>
    <definedName name="___g6" localSheetId="5" hidden="1">{"via1",#N/A,TRUE,"general";"via2",#N/A,TRUE,"general";"via3",#N/A,TRUE,"general"}</definedName>
    <definedName name="___g6" hidden="1">{"via1",#N/A,TRUE,"general";"via2",#N/A,TRUE,"general";"via3",#N/A,TRUE,"general"}</definedName>
    <definedName name="___g7" localSheetId="5" hidden="1">{"TAB1",#N/A,TRUE,"GENERAL";"TAB2",#N/A,TRUE,"GENERAL";"TAB3",#N/A,TRUE,"GENERAL";"TAB4",#N/A,TRUE,"GENERAL";"TAB5",#N/A,TRUE,"GENERAL"}</definedName>
    <definedName name="___g7" hidden="1">{"TAB1",#N/A,TRUE,"GENERAL";"TAB2",#N/A,TRUE,"GENERAL";"TAB3",#N/A,TRUE,"GENERAL";"TAB4",#N/A,TRUE,"GENERAL";"TAB5",#N/A,TRUE,"GENERAL"}</definedName>
    <definedName name="___GR1" localSheetId="5" hidden="1">{"TAB1",#N/A,TRUE,"GENERAL";"TAB2",#N/A,TRUE,"GENERAL";"TAB3",#N/A,TRUE,"GENERAL";"TAB4",#N/A,TRUE,"GENERAL";"TAB5",#N/A,TRUE,"GENERAL"}</definedName>
    <definedName name="___GR1" hidden="1">{"TAB1",#N/A,TRUE,"GENERAL";"TAB2",#N/A,TRUE,"GENERAL";"TAB3",#N/A,TRUE,"GENERAL";"TAB4",#N/A,TRUE,"GENERAL";"TAB5",#N/A,TRUE,"GENERAL"}</definedName>
    <definedName name="___gtr4" localSheetId="5" hidden="1">{"via1",#N/A,TRUE,"general";"via2",#N/A,TRUE,"general";"via3",#N/A,TRUE,"general"}</definedName>
    <definedName name="___gtr4" hidden="1">{"via1",#N/A,TRUE,"general";"via2",#N/A,TRUE,"general";"via3",#N/A,TRUE,"general"}</definedName>
    <definedName name="___h2" localSheetId="5" hidden="1">{"via1",#N/A,TRUE,"general";"via2",#N/A,TRUE,"general";"via3",#N/A,TRUE,"general"}</definedName>
    <definedName name="___h2" hidden="1">{"via1",#N/A,TRUE,"general";"via2",#N/A,TRUE,"general";"via3",#N/A,TRUE,"general"}</definedName>
    <definedName name="___h3" localSheetId="5" hidden="1">{"via1",#N/A,TRUE,"general";"via2",#N/A,TRUE,"general";"via3",#N/A,TRUE,"general"}</definedName>
    <definedName name="___h3" hidden="1">{"via1",#N/A,TRUE,"general";"via2",#N/A,TRUE,"general";"via3",#N/A,TRUE,"general"}</definedName>
    <definedName name="___h4" localSheetId="5" hidden="1">{"TAB1",#N/A,TRUE,"GENERAL";"TAB2",#N/A,TRUE,"GENERAL";"TAB3",#N/A,TRUE,"GENERAL";"TAB4",#N/A,TRUE,"GENERAL";"TAB5",#N/A,TRUE,"GENERAL"}</definedName>
    <definedName name="___h4" hidden="1">{"TAB1",#N/A,TRUE,"GENERAL";"TAB2",#N/A,TRUE,"GENERAL";"TAB3",#N/A,TRUE,"GENERAL";"TAB4",#N/A,TRUE,"GENERAL";"TAB5",#N/A,TRUE,"GENERAL"}</definedName>
    <definedName name="___h5" localSheetId="5" hidden="1">{"TAB1",#N/A,TRUE,"GENERAL";"TAB2",#N/A,TRUE,"GENERAL";"TAB3",#N/A,TRUE,"GENERAL";"TAB4",#N/A,TRUE,"GENERAL";"TAB5",#N/A,TRUE,"GENERAL"}</definedName>
    <definedName name="___h5" hidden="1">{"TAB1",#N/A,TRUE,"GENERAL";"TAB2",#N/A,TRUE,"GENERAL";"TAB3",#N/A,TRUE,"GENERAL";"TAB4",#N/A,TRUE,"GENERAL";"TAB5",#N/A,TRUE,"GENERAL"}</definedName>
    <definedName name="___h6" localSheetId="5" hidden="1">{"via1",#N/A,TRUE,"general";"via2",#N/A,TRUE,"general";"via3",#N/A,TRUE,"general"}</definedName>
    <definedName name="___h6" hidden="1">{"via1",#N/A,TRUE,"general";"via2",#N/A,TRUE,"general";"via3",#N/A,TRUE,"general"}</definedName>
    <definedName name="___h7" localSheetId="5" hidden="1">{"TAB1",#N/A,TRUE,"GENERAL";"TAB2",#N/A,TRUE,"GENERAL";"TAB3",#N/A,TRUE,"GENERAL";"TAB4",#N/A,TRUE,"GENERAL";"TAB5",#N/A,TRUE,"GENERAL"}</definedName>
    <definedName name="___h7" hidden="1">{"TAB1",#N/A,TRUE,"GENERAL";"TAB2",#N/A,TRUE,"GENERAL";"TAB3",#N/A,TRUE,"GENERAL";"TAB4",#N/A,TRUE,"GENERAL";"TAB5",#N/A,TRUE,"GENERAL"}</definedName>
    <definedName name="___h8" localSheetId="5" hidden="1">{"via1",#N/A,TRUE,"general";"via2",#N/A,TRUE,"general";"via3",#N/A,TRUE,"general"}</definedName>
    <definedName name="___h8" hidden="1">{"via1",#N/A,TRUE,"general";"via2",#N/A,TRUE,"general";"via3",#N/A,TRUE,"general"}</definedName>
    <definedName name="___hfh7" localSheetId="5" hidden="1">{"via1",#N/A,TRUE,"general";"via2",#N/A,TRUE,"general";"via3",#N/A,TRUE,"general"}</definedName>
    <definedName name="___hfh7" hidden="1">{"via1",#N/A,TRUE,"general";"via2",#N/A,TRUE,"general";"via3",#N/A,TRUE,"general"}</definedName>
    <definedName name="___i1">#REF!</definedName>
    <definedName name="___i4" localSheetId="5" hidden="1">{"via1",#N/A,TRUE,"general";"via2",#N/A,TRUE,"general";"via3",#N/A,TRUE,"general"}</definedName>
    <definedName name="___i4" hidden="1">{"via1",#N/A,TRUE,"general";"via2",#N/A,TRUE,"general";"via3",#N/A,TRUE,"general"}</definedName>
    <definedName name="___i5" localSheetId="5" hidden="1">{"TAB1",#N/A,TRUE,"GENERAL";"TAB2",#N/A,TRUE,"GENERAL";"TAB3",#N/A,TRUE,"GENERAL";"TAB4",#N/A,TRUE,"GENERAL";"TAB5",#N/A,TRUE,"GENERAL"}</definedName>
    <definedName name="___i5" hidden="1">{"TAB1",#N/A,TRUE,"GENERAL";"TAB2",#N/A,TRUE,"GENERAL";"TAB3",#N/A,TRUE,"GENERAL";"TAB4",#N/A,TRUE,"GENERAL";"TAB5",#N/A,TRUE,"GENERAL"}</definedName>
    <definedName name="___i6" localSheetId="5" hidden="1">{"TAB1",#N/A,TRUE,"GENERAL";"TAB2",#N/A,TRUE,"GENERAL";"TAB3",#N/A,TRUE,"GENERAL";"TAB4",#N/A,TRUE,"GENERAL";"TAB5",#N/A,TRUE,"GENERAL"}</definedName>
    <definedName name="___i6" hidden="1">{"TAB1",#N/A,TRUE,"GENERAL";"TAB2",#N/A,TRUE,"GENERAL";"TAB3",#N/A,TRUE,"GENERAL";"TAB4",#N/A,TRUE,"GENERAL";"TAB5",#N/A,TRUE,"GENERAL"}</definedName>
    <definedName name="___i7" localSheetId="5" hidden="1">{"via1",#N/A,TRUE,"general";"via2",#N/A,TRUE,"general";"via3",#N/A,TRUE,"general"}</definedName>
    <definedName name="___i7" hidden="1">{"via1",#N/A,TRUE,"general";"via2",#N/A,TRUE,"general";"via3",#N/A,TRUE,"general"}</definedName>
    <definedName name="___i77" localSheetId="5" hidden="1">{"TAB1",#N/A,TRUE,"GENERAL";"TAB2",#N/A,TRUE,"GENERAL";"TAB3",#N/A,TRUE,"GENERAL";"TAB4",#N/A,TRUE,"GENERAL";"TAB5",#N/A,TRUE,"GENERAL"}</definedName>
    <definedName name="___i77" hidden="1">{"TAB1",#N/A,TRUE,"GENERAL";"TAB2",#N/A,TRUE,"GENERAL";"TAB3",#N/A,TRUE,"GENERAL";"TAB4",#N/A,TRUE,"GENERAL";"TAB5",#N/A,TRUE,"GENERAL"}</definedName>
    <definedName name="___i8" localSheetId="5" hidden="1">{"via1",#N/A,TRUE,"general";"via2",#N/A,TRUE,"general";"via3",#N/A,TRUE,"general"}</definedName>
    <definedName name="___i8" hidden="1">{"via1",#N/A,TRUE,"general";"via2",#N/A,TRUE,"general";"via3",#N/A,TRUE,"general"}</definedName>
    <definedName name="___i9" localSheetId="5" hidden="1">{"TAB1",#N/A,TRUE,"GENERAL";"TAB2",#N/A,TRUE,"GENERAL";"TAB3",#N/A,TRUE,"GENERAL";"TAB4",#N/A,TRUE,"GENERAL";"TAB5",#N/A,TRUE,"GENERAL"}</definedName>
    <definedName name="___i9" hidden="1">{"TAB1",#N/A,TRUE,"GENERAL";"TAB2",#N/A,TRUE,"GENERAL";"TAB3",#N/A,TRUE,"GENERAL";"TAB4",#N/A,TRUE,"GENERAL";"TAB5",#N/A,TRUE,"GENERAL"}</definedName>
    <definedName name="___ICP1" localSheetId="5">[14]Tablas!#REF!</definedName>
    <definedName name="___ICP1">[15]Tablas!#REF!</definedName>
    <definedName name="___INF1">#REF!</definedName>
    <definedName name="___IyC1" localSheetId="5">[23]Sábana!#REF!</definedName>
    <definedName name="___IyC1">#REF!</definedName>
    <definedName name="___IyC2">#REF!</definedName>
    <definedName name="___IyC3">#REF!</definedName>
    <definedName name="___IyC4">#REF!</definedName>
    <definedName name="___k3" localSheetId="5" hidden="1">{"TAB1",#N/A,TRUE,"GENERAL";"TAB2",#N/A,TRUE,"GENERAL";"TAB3",#N/A,TRUE,"GENERAL";"TAB4",#N/A,TRUE,"GENERAL";"TAB5",#N/A,TRUE,"GENERAL"}</definedName>
    <definedName name="___k3" hidden="1">{"TAB1",#N/A,TRUE,"GENERAL";"TAB2",#N/A,TRUE,"GENERAL";"TAB3",#N/A,TRUE,"GENERAL";"TAB4",#N/A,TRUE,"GENERAL";"TAB5",#N/A,TRUE,"GENERAL"}</definedName>
    <definedName name="___k4" localSheetId="5" hidden="1">{"via1",#N/A,TRUE,"general";"via2",#N/A,TRUE,"general";"via3",#N/A,TRUE,"general"}</definedName>
    <definedName name="___k4" hidden="1">{"via1",#N/A,TRUE,"general";"via2",#N/A,TRUE,"general";"via3",#N/A,TRUE,"general"}</definedName>
    <definedName name="___k5" localSheetId="5" hidden="1">{"via1",#N/A,TRUE,"general";"via2",#N/A,TRUE,"general";"via3",#N/A,TRUE,"general"}</definedName>
    <definedName name="___k5" hidden="1">{"via1",#N/A,TRUE,"general";"via2",#N/A,TRUE,"general";"via3",#N/A,TRUE,"general"}</definedName>
    <definedName name="___k6" localSheetId="5" hidden="1">{"TAB1",#N/A,TRUE,"GENERAL";"TAB2",#N/A,TRUE,"GENERAL";"TAB3",#N/A,TRUE,"GENERAL";"TAB4",#N/A,TRUE,"GENERAL";"TAB5",#N/A,TRUE,"GENERAL"}</definedName>
    <definedName name="___k6" hidden="1">{"TAB1",#N/A,TRUE,"GENERAL";"TAB2",#N/A,TRUE,"GENERAL";"TAB3",#N/A,TRUE,"GENERAL";"TAB4",#N/A,TRUE,"GENERAL";"TAB5",#N/A,TRUE,"GENERAL"}</definedName>
    <definedName name="___k7" localSheetId="5" hidden="1">{"via1",#N/A,TRUE,"general";"via2",#N/A,TRUE,"general";"via3",#N/A,TRUE,"general"}</definedName>
    <definedName name="___k7" hidden="1">{"via1",#N/A,TRUE,"general";"via2",#N/A,TRUE,"general";"via3",#N/A,TRUE,"general"}</definedName>
    <definedName name="___k8" localSheetId="5" hidden="1">{"via1",#N/A,TRUE,"general";"via2",#N/A,TRUE,"general";"via3",#N/A,TRUE,"general"}</definedName>
    <definedName name="___k8" hidden="1">{"via1",#N/A,TRUE,"general";"via2",#N/A,TRUE,"general";"via3",#N/A,TRUE,"general"}</definedName>
    <definedName name="___k9" localSheetId="5" hidden="1">{"TAB1",#N/A,TRUE,"GENERAL";"TAB2",#N/A,TRUE,"GENERAL";"TAB3",#N/A,TRUE,"GENERAL";"TAB4",#N/A,TRUE,"GENERAL";"TAB5",#N/A,TRUE,"GENERAL"}</definedName>
    <definedName name="___k9" hidden="1">{"TAB1",#N/A,TRUE,"GENERAL";"TAB2",#N/A,TRUE,"GENERAL";"TAB3",#N/A,TRUE,"GENERAL";"TAB4",#N/A,TRUE,"GENERAL";"TAB5",#N/A,TRUE,"GENERAL"}</definedName>
    <definedName name="___key2" localSheetId="5" hidden="1">[10]INST!#REF!</definedName>
    <definedName name="___key2" hidden="1">[11]INST!#REF!</definedName>
    <definedName name="___key3" localSheetId="5" hidden="1">#REF!</definedName>
    <definedName name="___key3" hidden="1">#REF!</definedName>
    <definedName name="___key31" localSheetId="5" hidden="1">#REF!</definedName>
    <definedName name="___key31" hidden="1">#REF!</definedName>
    <definedName name="___kjk6" localSheetId="5" hidden="1">{"TAB1",#N/A,TRUE,"GENERAL";"TAB2",#N/A,TRUE,"GENERAL";"TAB3",#N/A,TRUE,"GENERAL";"TAB4",#N/A,TRUE,"GENERAL";"TAB5",#N/A,TRUE,"GENERAL"}</definedName>
    <definedName name="___kjk6" hidden="1">{"TAB1",#N/A,TRUE,"GENERAL";"TAB2",#N/A,TRUE,"GENERAL";"TAB3",#N/A,TRUE,"GENERAL";"TAB4",#N/A,TRUE,"GENERAL";"TAB5",#N/A,TRUE,"GENERAL"}</definedName>
    <definedName name="___LEY80" localSheetId="5">#REF!</definedName>
    <definedName name="___LEY80">#REF!</definedName>
    <definedName name="___m3" localSheetId="5" hidden="1">{"via1",#N/A,TRUE,"general";"via2",#N/A,TRUE,"general";"via3",#N/A,TRUE,"general"}</definedName>
    <definedName name="___m3" hidden="1">{"via1",#N/A,TRUE,"general";"via2",#N/A,TRUE,"general";"via3",#N/A,TRUE,"general"}</definedName>
    <definedName name="___m4" localSheetId="5" hidden="1">{"TAB1",#N/A,TRUE,"GENERAL";"TAB2",#N/A,TRUE,"GENERAL";"TAB3",#N/A,TRUE,"GENERAL";"TAB4",#N/A,TRUE,"GENERAL";"TAB5",#N/A,TRUE,"GENERAL"}</definedName>
    <definedName name="___m4" hidden="1">{"TAB1",#N/A,TRUE,"GENERAL";"TAB2",#N/A,TRUE,"GENERAL";"TAB3",#N/A,TRUE,"GENERAL";"TAB4",#N/A,TRUE,"GENERAL";"TAB5",#N/A,TRUE,"GENERAL"}</definedName>
    <definedName name="___m5" localSheetId="5" hidden="1">{"via1",#N/A,TRUE,"general";"via2",#N/A,TRUE,"general";"via3",#N/A,TRUE,"general"}</definedName>
    <definedName name="___m5" hidden="1">{"via1",#N/A,TRUE,"general";"via2",#N/A,TRUE,"general";"via3",#N/A,TRUE,"general"}</definedName>
    <definedName name="___m6" localSheetId="5" hidden="1">{"TAB1",#N/A,TRUE,"GENERAL";"TAB2",#N/A,TRUE,"GENERAL";"TAB3",#N/A,TRUE,"GENERAL";"TAB4",#N/A,TRUE,"GENERAL";"TAB5",#N/A,TRUE,"GENERAL"}</definedName>
    <definedName name="___m6" hidden="1">{"TAB1",#N/A,TRUE,"GENERAL";"TAB2",#N/A,TRUE,"GENERAL";"TAB3",#N/A,TRUE,"GENERAL";"TAB4",#N/A,TRUE,"GENERAL";"TAB5",#N/A,TRUE,"GENERAL"}</definedName>
    <definedName name="___m7" localSheetId="5" hidden="1">{"TAB1",#N/A,TRUE,"GENERAL";"TAB2",#N/A,TRUE,"GENERAL";"TAB3",#N/A,TRUE,"GENERAL";"TAB4",#N/A,TRUE,"GENERAL";"TAB5",#N/A,TRUE,"GENERAL"}</definedName>
    <definedName name="___m7" hidden="1">{"TAB1",#N/A,TRUE,"GENERAL";"TAB2",#N/A,TRUE,"GENERAL";"TAB3",#N/A,TRUE,"GENERAL";"TAB4",#N/A,TRUE,"GENERAL";"TAB5",#N/A,TRUE,"GENERAL"}</definedName>
    <definedName name="___m8" localSheetId="5" hidden="1">{"via1",#N/A,TRUE,"general";"via2",#N/A,TRUE,"general";"via3",#N/A,TRUE,"general"}</definedName>
    <definedName name="___m8" hidden="1">{"via1",#N/A,TRUE,"general";"via2",#N/A,TRUE,"general";"via3",#N/A,TRUE,"general"}</definedName>
    <definedName name="___m9" localSheetId="5" hidden="1">{"via1",#N/A,TRUE,"general";"via2",#N/A,TRUE,"general";"via3",#N/A,TRUE,"general"}</definedName>
    <definedName name="___m9" hidden="1">{"via1",#N/A,TRUE,"general";"via2",#N/A,TRUE,"general";"via3",#N/A,TRUE,"general"}</definedName>
    <definedName name="___MA2" localSheetId="5">#REF!</definedName>
    <definedName name="___MA2">#REF!</definedName>
    <definedName name="___MB1" localSheetId="5">[23]Sábana!#REF!</definedName>
    <definedName name="___MB1">#REF!</definedName>
    <definedName name="___MB2" localSheetId="5">[23]Sábana!#REF!</definedName>
    <definedName name="___MB2">#REF!</definedName>
    <definedName name="___MB3" localSheetId="5">[23]Sábana!#REF!</definedName>
    <definedName name="___MB3">#REF!</definedName>
    <definedName name="___MB4">#REF!</definedName>
    <definedName name="___n3" localSheetId="5" hidden="1">{"TAB1",#N/A,TRUE,"GENERAL";"TAB2",#N/A,TRUE,"GENERAL";"TAB3",#N/A,TRUE,"GENERAL";"TAB4",#N/A,TRUE,"GENERAL";"TAB5",#N/A,TRUE,"GENERAL"}</definedName>
    <definedName name="___n3" hidden="1">{"TAB1",#N/A,TRUE,"GENERAL";"TAB2",#N/A,TRUE,"GENERAL";"TAB3",#N/A,TRUE,"GENERAL";"TAB4",#N/A,TRUE,"GENERAL";"TAB5",#N/A,TRUE,"GENERAL"}</definedName>
    <definedName name="___n4" localSheetId="5" hidden="1">{"via1",#N/A,TRUE,"general";"via2",#N/A,TRUE,"general";"via3",#N/A,TRUE,"general"}</definedName>
    <definedName name="___n4" hidden="1">{"via1",#N/A,TRUE,"general";"via2",#N/A,TRUE,"general";"via3",#N/A,TRUE,"general"}</definedName>
    <definedName name="___n5" localSheetId="5" hidden="1">{"TAB1",#N/A,TRUE,"GENERAL";"TAB2",#N/A,TRUE,"GENERAL";"TAB3",#N/A,TRUE,"GENERAL";"TAB4",#N/A,TRUE,"GENERAL";"TAB5",#N/A,TRUE,"GENERAL"}</definedName>
    <definedName name="___n5" hidden="1">{"TAB1",#N/A,TRUE,"GENERAL";"TAB2",#N/A,TRUE,"GENERAL";"TAB3",#N/A,TRUE,"GENERAL";"TAB4",#N/A,TRUE,"GENERAL";"TAB5",#N/A,TRUE,"GENERAL"}</definedName>
    <definedName name="___nyn7" localSheetId="5" hidden="1">{"via1",#N/A,TRUE,"general";"via2",#N/A,TRUE,"general";"via3",#N/A,TRUE,"general"}</definedName>
    <definedName name="___nyn7" hidden="1">{"via1",#N/A,TRUE,"general";"via2",#N/A,TRUE,"general";"via3",#N/A,TRUE,"general"}</definedName>
    <definedName name="___o4" localSheetId="5" hidden="1">{"via1",#N/A,TRUE,"general";"via2",#N/A,TRUE,"general";"via3",#N/A,TRUE,"general"}</definedName>
    <definedName name="___o4" hidden="1">{"via1",#N/A,TRUE,"general";"via2",#N/A,TRUE,"general";"via3",#N/A,TRUE,"general"}</definedName>
    <definedName name="___o5" localSheetId="5" hidden="1">{"TAB1",#N/A,TRUE,"GENERAL";"TAB2",#N/A,TRUE,"GENERAL";"TAB3",#N/A,TRUE,"GENERAL";"TAB4",#N/A,TRUE,"GENERAL";"TAB5",#N/A,TRUE,"GENERAL"}</definedName>
    <definedName name="___o5" hidden="1">{"TAB1",#N/A,TRUE,"GENERAL";"TAB2",#N/A,TRUE,"GENERAL";"TAB3",#N/A,TRUE,"GENERAL";"TAB4",#N/A,TRUE,"GENERAL";"TAB5",#N/A,TRUE,"GENERAL"}</definedName>
    <definedName name="___o6" localSheetId="5" hidden="1">{"TAB1",#N/A,TRUE,"GENERAL";"TAB2",#N/A,TRUE,"GENERAL";"TAB3",#N/A,TRUE,"GENERAL";"TAB4",#N/A,TRUE,"GENERAL";"TAB5",#N/A,TRUE,"GENERAL"}</definedName>
    <definedName name="___o6" hidden="1">{"TAB1",#N/A,TRUE,"GENERAL";"TAB2",#N/A,TRUE,"GENERAL";"TAB3",#N/A,TRUE,"GENERAL";"TAB4",#N/A,TRUE,"GENERAL";"TAB5",#N/A,TRUE,"GENERAL"}</definedName>
    <definedName name="___o7" localSheetId="5" hidden="1">{"TAB1",#N/A,TRUE,"GENERAL";"TAB2",#N/A,TRUE,"GENERAL";"TAB3",#N/A,TRUE,"GENERAL";"TAB4",#N/A,TRUE,"GENERAL";"TAB5",#N/A,TRUE,"GENERAL"}</definedName>
    <definedName name="___o7" hidden="1">{"TAB1",#N/A,TRUE,"GENERAL";"TAB2",#N/A,TRUE,"GENERAL";"TAB3",#N/A,TRUE,"GENERAL";"TAB4",#N/A,TRUE,"GENERAL";"TAB5",#N/A,TRUE,"GENERAL"}</definedName>
    <definedName name="___o8" localSheetId="5" hidden="1">{"via1",#N/A,TRUE,"general";"via2",#N/A,TRUE,"general";"via3",#N/A,TRUE,"general"}</definedName>
    <definedName name="___o8" hidden="1">{"via1",#N/A,TRUE,"general";"via2",#N/A,TRUE,"general";"via3",#N/A,TRUE,"general"}</definedName>
    <definedName name="___o9" localSheetId="5" hidden="1">{"TAB1",#N/A,TRUE,"GENERAL";"TAB2",#N/A,TRUE,"GENERAL";"TAB3",#N/A,TRUE,"GENERAL";"TAB4",#N/A,TRUE,"GENERAL";"TAB5",#N/A,TRUE,"GENERAL"}</definedName>
    <definedName name="___o9" hidden="1">{"TAB1",#N/A,TRUE,"GENERAL";"TAB2",#N/A,TRUE,"GENERAL";"TAB3",#N/A,TRUE,"GENERAL";"TAB4",#N/A,TRUE,"GENERAL";"TAB5",#N/A,TRUE,"GENERAL"}</definedName>
    <definedName name="___OCD1" localSheetId="5">[14]Tablas!#REF!</definedName>
    <definedName name="___OCD1">[15]Tablas!#REF!</definedName>
    <definedName name="___OCI1" localSheetId="5">[14]Tablas!#REF!</definedName>
    <definedName name="___OCI1">[15]Tablas!#REF!</definedName>
    <definedName name="___p6" localSheetId="5" hidden="1">{"via1",#N/A,TRUE,"general";"via2",#N/A,TRUE,"general";"via3",#N/A,TRUE,"general"}</definedName>
    <definedName name="___p6" hidden="1">{"via1",#N/A,TRUE,"general";"via2",#N/A,TRUE,"general";"via3",#N/A,TRUE,"general"}</definedName>
    <definedName name="___p7" localSheetId="5" hidden="1">{"via1",#N/A,TRUE,"general";"via2",#N/A,TRUE,"general";"via3",#N/A,TRUE,"general"}</definedName>
    <definedName name="___p7" hidden="1">{"via1",#N/A,TRUE,"general";"via2",#N/A,TRUE,"general";"via3",#N/A,TRUE,"general"}</definedName>
    <definedName name="___p8" localSheetId="5" hidden="1">{"TAB1",#N/A,TRUE,"GENERAL";"TAB2",#N/A,TRUE,"GENERAL";"TAB3",#N/A,TRUE,"GENERAL";"TAB4",#N/A,TRUE,"GENERAL";"TAB5",#N/A,TRUE,"GENERAL"}</definedName>
    <definedName name="___p8" hidden="1">{"TAB1",#N/A,TRUE,"GENERAL";"TAB2",#N/A,TRUE,"GENERAL";"TAB3",#N/A,TRUE,"GENERAL";"TAB4",#N/A,TRUE,"GENERAL";"TAB5",#N/A,TRUE,"GENERAL"}</definedName>
    <definedName name="___Pa1">'[26]Paral. 1'!$E:$E</definedName>
    <definedName name="___Pa2">'[26]Paral. 2'!$E:$E</definedName>
    <definedName name="___Pa3">'[26]Paral. 3'!$E:$E</definedName>
    <definedName name="___Pa4">[26]Paral.4!$E:$E</definedName>
    <definedName name="___PJ50" localSheetId="5">#REF!</definedName>
    <definedName name="___PJ50">#REF!</definedName>
    <definedName name="___pj51" localSheetId="5">#REF!</definedName>
    <definedName name="___pj51">#REF!</definedName>
    <definedName name="___Po2" localSheetId="5">[22]REAJUSTESACTA1PROVI!#REF!</definedName>
    <definedName name="___Po2">[22]REAJUSTESACTA1PROVI!#REF!</definedName>
    <definedName name="___Pon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5" hidden="1">{"TAB1",#N/A,TRUE,"GENERAL";"TAB2",#N/A,TRUE,"GENERAL";"TAB3",#N/A,TRUE,"GENERAL";"TAB4",#N/A,TRUE,"GENERAL";"TAB5",#N/A,TRUE,"GENERAL"}</definedName>
    <definedName name="___r" hidden="1">{"TAB1",#N/A,TRUE,"GENERAL";"TAB2",#N/A,TRUE,"GENERAL";"TAB3",#N/A,TRUE,"GENERAL";"TAB4",#N/A,TRUE,"GENERAL";"TAB5",#N/A,TRUE,"GENERAL"}</definedName>
    <definedName name="___r4r" localSheetId="5" hidden="1">{"via1",#N/A,TRUE,"general";"via2",#N/A,TRUE,"general";"via3",#N/A,TRUE,"general"}</definedName>
    <definedName name="___r4r" hidden="1">{"via1",#N/A,TRUE,"general";"via2",#N/A,TRUE,"general";"via3",#N/A,TRUE,"general"}</definedName>
    <definedName name="___Ram1">#REF!</definedName>
    <definedName name="___Ram2">#REF!</definedName>
    <definedName name="___Ram3">#REF!</definedName>
    <definedName name="___Ram4">#REF!</definedName>
    <definedName name="___RCT1">#REF!</definedName>
    <definedName name="___RCT2">#REF!</definedName>
    <definedName name="___RCT3">#REF!</definedName>
    <definedName name="___RCT4">#REF!</definedName>
    <definedName name="___Red1" localSheetId="5">[23]Sábana!#REF!</definedName>
    <definedName name="___Red1">#REF!</definedName>
    <definedName name="___Red2" localSheetId="5">[23]Sábana!#REF!</definedName>
    <definedName name="___Red2">#REF!</definedName>
    <definedName name="___Red3" localSheetId="5">[23]Sábana!#REF!</definedName>
    <definedName name="___Red3">#REF!</definedName>
    <definedName name="___Red4">#REF!</definedName>
    <definedName name="___rtu6" localSheetId="5" hidden="1">{"via1",#N/A,TRUE,"general";"via2",#N/A,TRUE,"general";"via3",#N/A,TRUE,"general"}</definedName>
    <definedName name="___rtu6" hidden="1">{"via1",#N/A,TRUE,"general";"via2",#N/A,TRUE,"general";"via3",#N/A,TRUE,"general"}</definedName>
    <definedName name="___s1" localSheetId="5" hidden="1">{"via1",#N/A,TRUE,"general";"via2",#N/A,TRUE,"general";"via3",#N/A,TRUE,"general"}</definedName>
    <definedName name="___s1" hidden="1">{"via1",#N/A,TRUE,"general";"via2",#N/A,TRUE,"general";"via3",#N/A,TRUE,"general"}</definedName>
    <definedName name="___s2" localSheetId="5" hidden="1">{"TAB1",#N/A,TRUE,"GENERAL";"TAB2",#N/A,TRUE,"GENERAL";"TAB3",#N/A,TRUE,"GENERAL";"TAB4",#N/A,TRUE,"GENERAL";"TAB5",#N/A,TRUE,"GENERAL"}</definedName>
    <definedName name="___s2" hidden="1">{"TAB1",#N/A,TRUE,"GENERAL";"TAB2",#N/A,TRUE,"GENERAL";"TAB3",#N/A,TRUE,"GENERAL";"TAB4",#N/A,TRUE,"GENERAL";"TAB5",#N/A,TRUE,"GENERAL"}</definedName>
    <definedName name="___s3" localSheetId="5" hidden="1">{"TAB1",#N/A,TRUE,"GENERAL";"TAB2",#N/A,TRUE,"GENERAL";"TAB3",#N/A,TRUE,"GENERAL";"TAB4",#N/A,TRUE,"GENERAL";"TAB5",#N/A,TRUE,"GENERAL"}</definedName>
    <definedName name="___s3" hidden="1">{"TAB1",#N/A,TRUE,"GENERAL";"TAB2",#N/A,TRUE,"GENERAL";"TAB3",#N/A,TRUE,"GENERAL";"TAB4",#N/A,TRUE,"GENERAL";"TAB5",#N/A,TRUE,"GENERAL"}</definedName>
    <definedName name="___s4" localSheetId="5" hidden="1">{"via1",#N/A,TRUE,"general";"via2",#N/A,TRUE,"general";"via3",#N/A,TRUE,"general"}</definedName>
    <definedName name="___s4" hidden="1">{"via1",#N/A,TRUE,"general";"via2",#N/A,TRUE,"general";"via3",#N/A,TRUE,"general"}</definedName>
    <definedName name="___s5" localSheetId="5" hidden="1">{"via1",#N/A,TRUE,"general";"via2",#N/A,TRUE,"general";"via3",#N/A,TRUE,"general"}</definedName>
    <definedName name="___s5" hidden="1">{"via1",#N/A,TRUE,"general";"via2",#N/A,TRUE,"general";"via3",#N/A,TRUE,"general"}</definedName>
    <definedName name="___s6" localSheetId="5" hidden="1">{"TAB1",#N/A,TRUE,"GENERAL";"TAB2",#N/A,TRUE,"GENERAL";"TAB3",#N/A,TRUE,"GENERAL";"TAB4",#N/A,TRUE,"GENERAL";"TAB5",#N/A,TRUE,"GENERAL"}</definedName>
    <definedName name="___s6" hidden="1">{"TAB1",#N/A,TRUE,"GENERAL";"TAB2",#N/A,TRUE,"GENERAL";"TAB3",#N/A,TRUE,"GENERAL";"TAB4",#N/A,TRUE,"GENERAL";"TAB5",#N/A,TRUE,"GENERAL"}</definedName>
    <definedName name="___s7" localSheetId="5" hidden="1">{"via1",#N/A,TRUE,"general";"via2",#N/A,TRUE,"general";"via3",#N/A,TRUE,"general"}</definedName>
    <definedName name="___s7" hidden="1">{"via1",#N/A,TRUE,"general";"via2",#N/A,TRUE,"general";"via3",#N/A,TRUE,"general"}</definedName>
    <definedName name="___SBC1" localSheetId="5">[7]INV!$A$12:$D$15</definedName>
    <definedName name="___SBC1">[7]INV!$A$12:$D$15</definedName>
    <definedName name="___SBC3" localSheetId="5">[7]INV!$F$12:$I$15</definedName>
    <definedName name="___SBC3">[7]INV!$F$12:$I$15</definedName>
    <definedName name="___SBC5" localSheetId="5">[7]INV!$K$12:$N$15</definedName>
    <definedName name="___SBC5">[7]INV!$K$12:$N$15</definedName>
    <definedName name="___ST106">#REF!</definedName>
    <definedName name="___ST126">#REF!</definedName>
    <definedName name="___ST186">#REF!</definedName>
    <definedName name="___ST206">#REF!</definedName>
    <definedName name="___ST86">#REF!</definedName>
    <definedName name="___Sum1">#REF!</definedName>
    <definedName name="___Sum2">#REF!</definedName>
    <definedName name="___Sum3" localSheetId="5">[23]Sábana!#REF!</definedName>
    <definedName name="___Sum3">#REF!</definedName>
    <definedName name="___Sum4">#REF!</definedName>
    <definedName name="___SyE1">#REF!</definedName>
    <definedName name="___SyE2">#REF!</definedName>
    <definedName name="___SyE3">#REF!</definedName>
    <definedName name="___SyE4">#REF!</definedName>
    <definedName name="___t3" localSheetId="5" hidden="1">{"TAB1",#N/A,TRUE,"GENERAL";"TAB2",#N/A,TRUE,"GENERAL";"TAB3",#N/A,TRUE,"GENERAL";"TAB4",#N/A,TRUE,"GENERAL";"TAB5",#N/A,TRUE,"GENERAL"}</definedName>
    <definedName name="___t3" hidden="1">{"TAB1",#N/A,TRUE,"GENERAL";"TAB2",#N/A,TRUE,"GENERAL";"TAB3",#N/A,TRUE,"GENERAL";"TAB4",#N/A,TRUE,"GENERAL";"TAB5",#N/A,TRUE,"GENERAL"}</definedName>
    <definedName name="___t4" localSheetId="5" hidden="1">{"via1",#N/A,TRUE,"general";"via2",#N/A,TRUE,"general";"via3",#N/A,TRUE,"general"}</definedName>
    <definedName name="___t4" hidden="1">{"via1",#N/A,TRUE,"general";"via2",#N/A,TRUE,"general";"via3",#N/A,TRUE,"general"}</definedName>
    <definedName name="___t5" localSheetId="5" hidden="1">{"TAB1",#N/A,TRUE,"GENERAL";"TAB2",#N/A,TRUE,"GENERAL";"TAB3",#N/A,TRUE,"GENERAL";"TAB4",#N/A,TRUE,"GENERAL";"TAB5",#N/A,TRUE,"GENERAL"}</definedName>
    <definedName name="___t5" hidden="1">{"TAB1",#N/A,TRUE,"GENERAL";"TAB2",#N/A,TRUE,"GENERAL";"TAB3",#N/A,TRUE,"GENERAL";"TAB4",#N/A,TRUE,"GENERAL";"TAB5",#N/A,TRUE,"GENERAL"}</definedName>
    <definedName name="___t6" localSheetId="5" hidden="1">{"via1",#N/A,TRUE,"general";"via2",#N/A,TRUE,"general";"via3",#N/A,TRUE,"general"}</definedName>
    <definedName name="___t6" hidden="1">{"via1",#N/A,TRUE,"general";"via2",#N/A,TRUE,"general";"via3",#N/A,TRUE,"general"}</definedName>
    <definedName name="___t66" localSheetId="5" hidden="1">{"TAB1",#N/A,TRUE,"GENERAL";"TAB2",#N/A,TRUE,"GENERAL";"TAB3",#N/A,TRUE,"GENERAL";"TAB4",#N/A,TRUE,"GENERAL";"TAB5",#N/A,TRUE,"GENERAL"}</definedName>
    <definedName name="___t66" hidden="1">{"TAB1",#N/A,TRUE,"GENERAL";"TAB2",#N/A,TRUE,"GENERAL";"TAB3",#N/A,TRUE,"GENERAL";"TAB4",#N/A,TRUE,"GENERAL";"TAB5",#N/A,TRUE,"GENERAL"}</definedName>
    <definedName name="___t7" localSheetId="5" hidden="1">{"via1",#N/A,TRUE,"general";"via2",#N/A,TRUE,"general";"via3",#N/A,TRUE,"general"}</definedName>
    <definedName name="___t7" hidden="1">{"via1",#N/A,TRUE,"general";"via2",#N/A,TRUE,"general";"via3",#N/A,TRUE,"general"}</definedName>
    <definedName name="___t77" localSheetId="5" hidden="1">{"TAB1",#N/A,TRUE,"GENERAL";"TAB2",#N/A,TRUE,"GENERAL";"TAB3",#N/A,TRUE,"GENERAL";"TAB4",#N/A,TRUE,"GENERAL";"TAB5",#N/A,TRUE,"GENERAL"}</definedName>
    <definedName name="___t77" hidden="1">{"TAB1",#N/A,TRUE,"GENERAL";"TAB2",#N/A,TRUE,"GENERAL";"TAB3",#N/A,TRUE,"GENERAL";"TAB4",#N/A,TRUE,"GENERAL";"TAB5",#N/A,TRUE,"GENERAL"}</definedName>
    <definedName name="___t8" localSheetId="5" hidden="1">{"TAB1",#N/A,TRUE,"GENERAL";"TAB2",#N/A,TRUE,"GENERAL";"TAB3",#N/A,TRUE,"GENERAL";"TAB4",#N/A,TRUE,"GENERAL";"TAB5",#N/A,TRUE,"GENERAL"}</definedName>
    <definedName name="___t8" hidden="1">{"TAB1",#N/A,TRUE,"GENERAL";"TAB2",#N/A,TRUE,"GENERAL";"TAB3",#N/A,TRUE,"GENERAL";"TAB4",#N/A,TRUE,"GENERAL";"TAB5",#N/A,TRUE,"GENERAL"}</definedName>
    <definedName name="___t88" localSheetId="5" hidden="1">{"via1",#N/A,TRUE,"general";"via2",#N/A,TRUE,"general";"via3",#N/A,TRUE,"general"}</definedName>
    <definedName name="___t88" hidden="1">{"via1",#N/A,TRUE,"general";"via2",#N/A,TRUE,"general";"via3",#N/A,TRUE,"general"}</definedName>
    <definedName name="___t9" localSheetId="5" hidden="1">{"TAB1",#N/A,TRUE,"GENERAL";"TAB2",#N/A,TRUE,"GENERAL";"TAB3",#N/A,TRUE,"GENERAL";"TAB4",#N/A,TRUE,"GENERAL";"TAB5",#N/A,TRUE,"GENERAL"}</definedName>
    <definedName name="___t9" hidden="1">{"TAB1",#N/A,TRUE,"GENERAL";"TAB2",#N/A,TRUE,"GENERAL";"TAB3",#N/A,TRUE,"GENERAL";"TAB4",#N/A,TRUE,"GENERAL";"TAB5",#N/A,TRUE,"GENERAL"}</definedName>
    <definedName name="___t99" localSheetId="5" hidden="1">{"via1",#N/A,TRUE,"general";"via2",#N/A,TRUE,"general";"via3",#N/A,TRUE,"general"}</definedName>
    <definedName name="___t99" hidden="1">{"via1",#N/A,TRUE,"general";"via2",#N/A,TRUE,"general";"via3",#N/A,TRUE,"general"}</definedName>
    <definedName name="___TOP1" localSheetId="5">#REF!</definedName>
    <definedName name="___TOP1">#REF!</definedName>
    <definedName name="___TOP10" localSheetId="5">#REF!</definedName>
    <definedName name="___TOP10">#REF!</definedName>
    <definedName name="___TOP2" localSheetId="5">#REF!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2">#REF!</definedName>
    <definedName name="___Tra1">[23]Sábana!#REF!</definedName>
    <definedName name="___Tra2">[23]Sábana!#REF!</definedName>
    <definedName name="___Tra3">[23]Sábana!#REF!</definedName>
    <definedName name="___TZ2616">#REF!</definedName>
    <definedName name="___u4" localSheetId="5" hidden="1">{"TAB1",#N/A,TRUE,"GENERAL";"TAB2",#N/A,TRUE,"GENERAL";"TAB3",#N/A,TRUE,"GENERAL";"TAB4",#N/A,TRUE,"GENERAL";"TAB5",#N/A,TRUE,"GENERAL"}</definedName>
    <definedName name="___u4" hidden="1">{"TAB1",#N/A,TRUE,"GENERAL";"TAB2",#N/A,TRUE,"GENERAL";"TAB3",#N/A,TRUE,"GENERAL";"TAB4",#N/A,TRUE,"GENERAL";"TAB5",#N/A,TRUE,"GENERAL"}</definedName>
    <definedName name="___u5" localSheetId="5" hidden="1">{"TAB1",#N/A,TRUE,"GENERAL";"TAB2",#N/A,TRUE,"GENERAL";"TAB3",#N/A,TRUE,"GENERAL";"TAB4",#N/A,TRUE,"GENERAL";"TAB5",#N/A,TRUE,"GENERAL"}</definedName>
    <definedName name="___u5" hidden="1">{"TAB1",#N/A,TRUE,"GENERAL";"TAB2",#N/A,TRUE,"GENERAL";"TAB3",#N/A,TRUE,"GENERAL";"TAB4",#N/A,TRUE,"GENERAL";"TAB5",#N/A,TRUE,"GENERAL"}</definedName>
    <definedName name="___u6" localSheetId="5" hidden="1">{"TAB1",#N/A,TRUE,"GENERAL";"TAB2",#N/A,TRUE,"GENERAL";"TAB3",#N/A,TRUE,"GENERAL";"TAB4",#N/A,TRUE,"GENERAL";"TAB5",#N/A,TRUE,"GENERAL"}</definedName>
    <definedName name="___u6" hidden="1">{"TAB1",#N/A,TRUE,"GENERAL";"TAB2",#N/A,TRUE,"GENERAL";"TAB3",#N/A,TRUE,"GENERAL";"TAB4",#N/A,TRUE,"GENERAL";"TAB5",#N/A,TRUE,"GENERAL"}</definedName>
    <definedName name="___u7" localSheetId="5" hidden="1">{"via1",#N/A,TRUE,"general";"via2",#N/A,TRUE,"general";"via3",#N/A,TRUE,"general"}</definedName>
    <definedName name="___u7" hidden="1">{"via1",#N/A,TRUE,"general";"via2",#N/A,TRUE,"general";"via3",#N/A,TRUE,"general"}</definedName>
    <definedName name="___u8" localSheetId="5" hidden="1">{"TAB1",#N/A,TRUE,"GENERAL";"TAB2",#N/A,TRUE,"GENERAL";"TAB3",#N/A,TRUE,"GENERAL";"TAB4",#N/A,TRUE,"GENERAL";"TAB5",#N/A,TRUE,"GENERAL"}</definedName>
    <definedName name="___u8" hidden="1">{"TAB1",#N/A,TRUE,"GENERAL";"TAB2",#N/A,TRUE,"GENERAL";"TAB3",#N/A,TRUE,"GENERAL";"TAB4",#N/A,TRUE,"GENERAL";"TAB5",#N/A,TRUE,"GENERAL"}</definedName>
    <definedName name="___u9" localSheetId="5" hidden="1">{"TAB1",#N/A,TRUE,"GENERAL";"TAB2",#N/A,TRUE,"GENERAL";"TAB3",#N/A,TRUE,"GENERAL";"TAB4",#N/A,TRUE,"GENERAL";"TAB5",#N/A,TRUE,"GENERAL"}</definedName>
    <definedName name="___u9" hidden="1">{"TAB1",#N/A,TRUE,"GENERAL";"TAB2",#N/A,TRUE,"GENERAL";"TAB3",#N/A,TRUE,"GENERAL";"TAB4",#N/A,TRUE,"GENERAL";"TAB5",#N/A,TRUE,"GENERAL"}</definedName>
    <definedName name="___ur7" localSheetId="5" hidden="1">{"TAB1",#N/A,TRUE,"GENERAL";"TAB2",#N/A,TRUE,"GENERAL";"TAB3",#N/A,TRUE,"GENERAL";"TAB4",#N/A,TRUE,"GENERAL";"TAB5",#N/A,TRUE,"GENERAL"}</definedName>
    <definedName name="___ur7" hidden="1">{"TAB1",#N/A,TRUE,"GENERAL";"TAB2",#N/A,TRUE,"GENERAL";"TAB3",#N/A,TRUE,"GENERAL";"TAB4",#N/A,TRUE,"GENERAL";"TAB5",#N/A,TRUE,"GENERAL"}</definedName>
    <definedName name="___v2" localSheetId="5" hidden="1">{"via1",#N/A,TRUE,"general";"via2",#N/A,TRUE,"general";"via3",#N/A,TRUE,"general"}</definedName>
    <definedName name="___v2" hidden="1">{"via1",#N/A,TRUE,"general";"via2",#N/A,TRUE,"general";"via3",#N/A,TRUE,"general"}</definedName>
    <definedName name="___v3" localSheetId="5" hidden="1">{"TAB1",#N/A,TRUE,"GENERAL";"TAB2",#N/A,TRUE,"GENERAL";"TAB3",#N/A,TRUE,"GENERAL";"TAB4",#N/A,TRUE,"GENERAL";"TAB5",#N/A,TRUE,"GENERAL"}</definedName>
    <definedName name="___v3" hidden="1">{"TAB1",#N/A,TRUE,"GENERAL";"TAB2",#N/A,TRUE,"GENERAL";"TAB3",#N/A,TRUE,"GENERAL";"TAB4",#N/A,TRUE,"GENERAL";"TAB5",#N/A,TRUE,"GENERAL"}</definedName>
    <definedName name="___v4" localSheetId="5" hidden="1">{"TAB1",#N/A,TRUE,"GENERAL";"TAB2",#N/A,TRUE,"GENERAL";"TAB3",#N/A,TRUE,"GENERAL";"TAB4",#N/A,TRUE,"GENERAL";"TAB5",#N/A,TRUE,"GENERAL"}</definedName>
    <definedName name="___v4" hidden="1">{"TAB1",#N/A,TRUE,"GENERAL";"TAB2",#N/A,TRUE,"GENERAL";"TAB3",#N/A,TRUE,"GENERAL";"TAB4",#N/A,TRUE,"GENERAL";"TAB5",#N/A,TRUE,"GENERAL"}</definedName>
    <definedName name="___v5" localSheetId="5" hidden="1">{"TAB1",#N/A,TRUE,"GENERAL";"TAB2",#N/A,TRUE,"GENERAL";"TAB3",#N/A,TRUE,"GENERAL";"TAB4",#N/A,TRUE,"GENERAL";"TAB5",#N/A,TRUE,"GENERAL"}</definedName>
    <definedName name="___v5" hidden="1">{"TAB1",#N/A,TRUE,"GENERAL";"TAB2",#N/A,TRUE,"GENERAL";"TAB3",#N/A,TRUE,"GENERAL";"TAB4",#N/A,TRUE,"GENERAL";"TAB5",#N/A,TRUE,"GENERAL"}</definedName>
    <definedName name="___v6" localSheetId="5" hidden="1">{"TAB1",#N/A,TRUE,"GENERAL";"TAB2",#N/A,TRUE,"GENERAL";"TAB3",#N/A,TRUE,"GENERAL";"TAB4",#N/A,TRUE,"GENERAL";"TAB5",#N/A,TRUE,"GENERAL"}</definedName>
    <definedName name="___v6" hidden="1">{"TAB1",#N/A,TRUE,"GENERAL";"TAB2",#N/A,TRUE,"GENERAL";"TAB3",#N/A,TRUE,"GENERAL";"TAB4",#N/A,TRUE,"GENERAL";"TAB5",#N/A,TRUE,"GENERAL"}</definedName>
    <definedName name="___v7" localSheetId="5" hidden="1">{"via1",#N/A,TRUE,"general";"via2",#N/A,TRUE,"general";"via3",#N/A,TRUE,"general"}</definedName>
    <definedName name="___v7" hidden="1">{"via1",#N/A,TRUE,"general";"via2",#N/A,TRUE,"general";"via3",#N/A,TRUE,"general"}</definedName>
    <definedName name="___v8" localSheetId="5" hidden="1">{"TAB1",#N/A,TRUE,"GENERAL";"TAB2",#N/A,TRUE,"GENERAL";"TAB3",#N/A,TRUE,"GENERAL";"TAB4",#N/A,TRUE,"GENERAL";"TAB5",#N/A,TRUE,"GENERAL"}</definedName>
    <definedName name="___v8" hidden="1">{"TAB1",#N/A,TRUE,"GENERAL";"TAB2",#N/A,TRUE,"GENERAL";"TAB3",#N/A,TRUE,"GENERAL";"TAB4",#N/A,TRUE,"GENERAL";"TAB5",#N/A,TRUE,"GENERAL"}</definedName>
    <definedName name="___v9" localSheetId="5" hidden="1">{"TAB1",#N/A,TRUE,"GENERAL";"TAB2",#N/A,TRUE,"GENERAL";"TAB3",#N/A,TRUE,"GENERAL";"TAB4",#N/A,TRUE,"GENERAL";"TAB5",#N/A,TRUE,"GENERAL"}</definedName>
    <definedName name="___v9" hidden="1">{"TAB1",#N/A,TRUE,"GENERAL";"TAB2",#N/A,TRUE,"GENERAL";"TAB3",#N/A,TRUE,"GENERAL";"TAB4",#N/A,TRUE,"GENERAL";"TAB5",#N/A,TRUE,"GENERAL"}</definedName>
    <definedName name="___VEX1" localSheetId="5">[14]Tablas!#REF!</definedName>
    <definedName name="___VEX1">[15]Tablas!#REF!</definedName>
    <definedName name="___VFA1" localSheetId="5">[14]Tablas!#REF!</definedName>
    <definedName name="___VFA1">[15]Tablas!#REF!</definedName>
    <definedName name="___vfv4" localSheetId="5" hidden="1">{"via1",#N/A,TRUE,"general";"via2",#N/A,TRUE,"general";"via3",#N/A,TRUE,"general"}</definedName>
    <definedName name="___vfv4" hidden="1">{"via1",#N/A,TRUE,"general";"via2",#N/A,TRUE,"general";"via3",#N/A,TRUE,"general"}</definedName>
    <definedName name="___VIT1" localSheetId="5">[14]Tablas!#REF!</definedName>
    <definedName name="___VIT1">[15]Tablas!#REF!</definedName>
    <definedName name="___VPR1" localSheetId="5">[14]Tablas!#REF!</definedName>
    <definedName name="___VPR1">[15]Tablas!#REF!</definedName>
    <definedName name="___VPR2" localSheetId="5">#REF!</definedName>
    <definedName name="___VPR2">#REF!</definedName>
    <definedName name="___VRP1" localSheetId="5">[14]Tablas!#REF!</definedName>
    <definedName name="___VRP1">[15]Tablas!#REF!</definedName>
    <definedName name="___VSM1" localSheetId="5">[14]Tablas!#REF!</definedName>
    <definedName name="___VSM1">[15]Tablas!#REF!</definedName>
    <definedName name="___x1" localSheetId="5" hidden="1">{"TAB1",#N/A,TRUE,"GENERAL";"TAB2",#N/A,TRUE,"GENERAL";"TAB3",#N/A,TRUE,"GENERAL";"TAB4",#N/A,TRUE,"GENERAL";"TAB5",#N/A,TRUE,"GENERAL"}</definedName>
    <definedName name="___x1" hidden="1">{"TAB1",#N/A,TRUE,"GENERAL";"TAB2",#N/A,TRUE,"GENERAL";"TAB3",#N/A,TRUE,"GENERAL";"TAB4",#N/A,TRUE,"GENERAL";"TAB5",#N/A,TRUE,"GENERAL"}</definedName>
    <definedName name="___x2" localSheetId="5" hidden="1">{"via1",#N/A,TRUE,"general";"via2",#N/A,TRUE,"general";"via3",#N/A,TRUE,"general"}</definedName>
    <definedName name="___x2" hidden="1">{"via1",#N/A,TRUE,"general";"via2",#N/A,TRUE,"general";"via3",#N/A,TRUE,"general"}</definedName>
    <definedName name="___x3" localSheetId="5" hidden="1">{"via1",#N/A,TRUE,"general";"via2",#N/A,TRUE,"general";"via3",#N/A,TRUE,"general"}</definedName>
    <definedName name="___x3" hidden="1">{"via1",#N/A,TRUE,"general";"via2",#N/A,TRUE,"general";"via3",#N/A,TRUE,"general"}</definedName>
    <definedName name="___x4" localSheetId="5" hidden="1">{"via1",#N/A,TRUE,"general";"via2",#N/A,TRUE,"general";"via3",#N/A,TRUE,"general"}</definedName>
    <definedName name="___x4" hidden="1">{"via1",#N/A,TRUE,"general";"via2",#N/A,TRUE,"general";"via3",#N/A,TRUE,"general"}</definedName>
    <definedName name="___x5" localSheetId="5" hidden="1">{"TAB1",#N/A,TRUE,"GENERAL";"TAB2",#N/A,TRUE,"GENERAL";"TAB3",#N/A,TRUE,"GENERAL";"TAB4",#N/A,TRUE,"GENERAL";"TAB5",#N/A,TRUE,"GENERAL"}</definedName>
    <definedName name="___x5" hidden="1">{"TAB1",#N/A,TRUE,"GENERAL";"TAB2",#N/A,TRUE,"GENERAL";"TAB3",#N/A,TRUE,"GENERAL";"TAB4",#N/A,TRUE,"GENERAL";"TAB5",#N/A,TRUE,"GENERAL"}</definedName>
    <definedName name="___x6" localSheetId="5" hidden="1">{"TAB1",#N/A,TRUE,"GENERAL";"TAB2",#N/A,TRUE,"GENERAL";"TAB3",#N/A,TRUE,"GENERAL";"TAB4",#N/A,TRUE,"GENERAL";"TAB5",#N/A,TRUE,"GENERAL"}</definedName>
    <definedName name="___x6" hidden="1">{"TAB1",#N/A,TRUE,"GENERAL";"TAB2",#N/A,TRUE,"GENERAL";"TAB3",#N/A,TRUE,"GENERAL";"TAB4",#N/A,TRUE,"GENERAL";"TAB5",#N/A,TRUE,"GENERAL"}</definedName>
    <definedName name="___x7" localSheetId="5" hidden="1">{"TAB1",#N/A,TRUE,"GENERAL";"TAB2",#N/A,TRUE,"GENERAL";"TAB3",#N/A,TRUE,"GENERAL";"TAB4",#N/A,TRUE,"GENERAL";"TAB5",#N/A,TRUE,"GENERAL"}</definedName>
    <definedName name="___x7" hidden="1">{"TAB1",#N/A,TRUE,"GENERAL";"TAB2",#N/A,TRUE,"GENERAL";"TAB3",#N/A,TRUE,"GENERAL";"TAB4",#N/A,TRUE,"GENERAL";"TAB5",#N/A,TRUE,"GENERAL"}</definedName>
    <definedName name="___x8" localSheetId="5" hidden="1">{"via1",#N/A,TRUE,"general";"via2",#N/A,TRUE,"general";"via3",#N/A,TRUE,"general"}</definedName>
    <definedName name="___x8" hidden="1">{"via1",#N/A,TRUE,"general";"via2",#N/A,TRUE,"general";"via3",#N/A,TRUE,"general"}</definedName>
    <definedName name="___x9" localSheetId="5" hidden="1">{"TAB1",#N/A,TRUE,"GENERAL";"TAB2",#N/A,TRUE,"GENERAL";"TAB3",#N/A,TRUE,"GENERAL";"TAB4",#N/A,TRUE,"GENERAL";"TAB5",#N/A,TRUE,"GENERAL"}</definedName>
    <definedName name="___x9" hidden="1">{"TAB1",#N/A,TRUE,"GENERAL";"TAB2",#N/A,TRUE,"GENERAL";"TAB3",#N/A,TRUE,"GENERAL";"TAB4",#N/A,TRUE,"GENERAL";"TAB5",#N/A,TRUE,"GENERAL"}</definedName>
    <definedName name="___y2" localSheetId="5" hidden="1">{"TAB1",#N/A,TRUE,"GENERAL";"TAB2",#N/A,TRUE,"GENERAL";"TAB3",#N/A,TRUE,"GENERAL";"TAB4",#N/A,TRUE,"GENERAL";"TAB5",#N/A,TRUE,"GENERAL"}</definedName>
    <definedName name="___y2" hidden="1">{"TAB1",#N/A,TRUE,"GENERAL";"TAB2",#N/A,TRUE,"GENERAL";"TAB3",#N/A,TRUE,"GENERAL";"TAB4",#N/A,TRUE,"GENERAL";"TAB5",#N/A,TRUE,"GENERAL"}</definedName>
    <definedName name="___y3" localSheetId="5" hidden="1">{"via1",#N/A,TRUE,"general";"via2",#N/A,TRUE,"general";"via3",#N/A,TRUE,"general"}</definedName>
    <definedName name="___y3" hidden="1">{"via1",#N/A,TRUE,"general";"via2",#N/A,TRUE,"general";"via3",#N/A,TRUE,"general"}</definedName>
    <definedName name="___y4" localSheetId="5" hidden="1">{"via1",#N/A,TRUE,"general";"via2",#N/A,TRUE,"general";"via3",#N/A,TRUE,"general"}</definedName>
    <definedName name="___y4" hidden="1">{"via1",#N/A,TRUE,"general";"via2",#N/A,TRUE,"general";"via3",#N/A,TRUE,"general"}</definedName>
    <definedName name="___y5" localSheetId="5" hidden="1">{"TAB1",#N/A,TRUE,"GENERAL";"TAB2",#N/A,TRUE,"GENERAL";"TAB3",#N/A,TRUE,"GENERAL";"TAB4",#N/A,TRUE,"GENERAL";"TAB5",#N/A,TRUE,"GENERAL"}</definedName>
    <definedName name="___y5" hidden="1">{"TAB1",#N/A,TRUE,"GENERAL";"TAB2",#N/A,TRUE,"GENERAL";"TAB3",#N/A,TRUE,"GENERAL";"TAB4",#N/A,TRUE,"GENERAL";"TAB5",#N/A,TRUE,"GENERAL"}</definedName>
    <definedName name="___y6" localSheetId="5" hidden="1">{"via1",#N/A,TRUE,"general";"via2",#N/A,TRUE,"general";"via3",#N/A,TRUE,"general"}</definedName>
    <definedName name="___y6" hidden="1">{"via1",#N/A,TRUE,"general";"via2",#N/A,TRUE,"general";"via3",#N/A,TRUE,"general"}</definedName>
    <definedName name="___y7" localSheetId="5" hidden="1">{"via1",#N/A,TRUE,"general";"via2",#N/A,TRUE,"general";"via3",#N/A,TRUE,"general"}</definedName>
    <definedName name="___y7" hidden="1">{"via1",#N/A,TRUE,"general";"via2",#N/A,TRUE,"general";"via3",#N/A,TRUE,"general"}</definedName>
    <definedName name="___y8" localSheetId="5" hidden="1">{"via1",#N/A,TRUE,"general";"via2",#N/A,TRUE,"general";"via3",#N/A,TRUE,"general"}</definedName>
    <definedName name="___y8" hidden="1">{"via1",#N/A,TRUE,"general";"via2",#N/A,TRUE,"general";"via3",#N/A,TRUE,"general"}</definedName>
    <definedName name="___y9" localSheetId="5" hidden="1">{"TAB1",#N/A,TRUE,"GENERAL";"TAB2",#N/A,TRUE,"GENERAL";"TAB3",#N/A,TRUE,"GENERAL";"TAB4",#N/A,TRUE,"GENERAL";"TAB5",#N/A,TRUE,"GENERAL"}</definedName>
    <definedName name="___y9" hidden="1">{"TAB1",#N/A,TRUE,"GENERAL";"TAB2",#N/A,TRUE,"GENERAL";"TAB3",#N/A,TRUE,"GENERAL";"TAB4",#N/A,TRUE,"GENERAL";"TAB5",#N/A,TRUE,"GENERAL"}</definedName>
    <definedName name="___z1" localSheetId="5" hidden="1">{"TAB1",#N/A,TRUE,"GENERAL";"TAB2",#N/A,TRUE,"GENERAL";"TAB3",#N/A,TRUE,"GENERAL";"TAB4",#N/A,TRUE,"GENERAL";"TAB5",#N/A,TRUE,"GENERAL"}</definedName>
    <definedName name="___z1" hidden="1">{"TAB1",#N/A,TRUE,"GENERAL";"TAB2",#N/A,TRUE,"GENERAL";"TAB3",#N/A,TRUE,"GENERAL";"TAB4",#N/A,TRUE,"GENERAL";"TAB5",#N/A,TRUE,"GENERAL"}</definedName>
    <definedName name="___z2" localSheetId="5" hidden="1">{"via1",#N/A,TRUE,"general";"via2",#N/A,TRUE,"general";"via3",#N/A,TRUE,"general"}</definedName>
    <definedName name="___z2" hidden="1">{"via1",#N/A,TRUE,"general";"via2",#N/A,TRUE,"general";"via3",#N/A,TRUE,"general"}</definedName>
    <definedName name="___z3" localSheetId="5" hidden="1">{"via1",#N/A,TRUE,"general";"via2",#N/A,TRUE,"general";"via3",#N/A,TRUE,"general"}</definedName>
    <definedName name="___z3" hidden="1">{"via1",#N/A,TRUE,"general";"via2",#N/A,TRUE,"general";"via3",#N/A,TRUE,"general"}</definedName>
    <definedName name="___z4" localSheetId="5" hidden="1">{"TAB1",#N/A,TRUE,"GENERAL";"TAB2",#N/A,TRUE,"GENERAL";"TAB3",#N/A,TRUE,"GENERAL";"TAB4",#N/A,TRUE,"GENERAL";"TAB5",#N/A,TRUE,"GENERAL"}</definedName>
    <definedName name="___z4" hidden="1">{"TAB1",#N/A,TRUE,"GENERAL";"TAB2",#N/A,TRUE,"GENERAL";"TAB3",#N/A,TRUE,"GENERAL";"TAB4",#N/A,TRUE,"GENERAL";"TAB5",#N/A,TRUE,"GENERAL"}</definedName>
    <definedName name="___z5" localSheetId="5" hidden="1">{"via1",#N/A,TRUE,"general";"via2",#N/A,TRUE,"general";"via3",#N/A,TRUE,"general"}</definedName>
    <definedName name="___z5" hidden="1">{"via1",#N/A,TRUE,"general";"via2",#N/A,TRUE,"general";"via3",#N/A,TRUE,"general"}</definedName>
    <definedName name="___z6" localSheetId="5" hidden="1">{"TAB1",#N/A,TRUE,"GENERAL";"TAB2",#N/A,TRUE,"GENERAL";"TAB3",#N/A,TRUE,"GENERAL";"TAB4",#N/A,TRUE,"GENERAL";"TAB5",#N/A,TRUE,"GENERAL"}</definedName>
    <definedName name="___z6" hidden="1">{"TAB1",#N/A,TRUE,"GENERAL";"TAB2",#N/A,TRUE,"GENERAL";"TAB3",#N/A,TRUE,"GENERAL";"TAB4",#N/A,TRUE,"GENERAL";"TAB5",#N/A,TRUE,"GENERAL"}</definedName>
    <definedName name="__123" hidden="1">[27]G.G!#REF!</definedName>
    <definedName name="__1234" hidden="1">[27]G.G!#REF!</definedName>
    <definedName name="__123Graph_A" localSheetId="5" hidden="1">#REF!</definedName>
    <definedName name="__123Graph_A" hidden="1">[28]AIU!$D$338:$D$357</definedName>
    <definedName name="__123Graph_Acaja" hidden="1">[28]EVA!$D$39:$AD$39</definedName>
    <definedName name="__123Graph_ACart_AnticAdic" hidden="1">[28]EVA!$F$95:$I$95</definedName>
    <definedName name="__123Graph_AFACTURAC" hidden="1">[28]Program!$B$120:$Y$120</definedName>
    <definedName name="__123Graph_AGraph2" localSheetId="5" hidden="1">[27]G.G!#REF!</definedName>
    <definedName name="__123Graph_AGraph2" hidden="1">[28]AIU!$D$338:$D$357</definedName>
    <definedName name="__123Graph_B" localSheetId="5" hidden="1">#REF!</definedName>
    <definedName name="__123Graph_B" hidden="1">#REF!</definedName>
    <definedName name="__123Graph_Bcaja" hidden="1">[28]EVA!$D$56:$AD$56</definedName>
    <definedName name="__123Graph_BCart_AnticAdic" hidden="1">[28]EVA!$F$96:$I$96</definedName>
    <definedName name="__123Graph_Ccaja" hidden="1">[28]EVA!$D$58:$AD$58</definedName>
    <definedName name="__123Graph_CCart_AnticAdic" hidden="1">[28]EVA!$F$97:$I$97</definedName>
    <definedName name="__123Graph_Dcaja" hidden="1">[28]EVA!$D$61:$AD$61</definedName>
    <definedName name="__123Graph_DCart_AnticAdic" hidden="1">[28]EVA!$F$99:$I$99</definedName>
    <definedName name="__123Graph_ECart_AnticAdic" hidden="1">[28]EVA!$F$99:$I$99</definedName>
    <definedName name="__123Graph_LBL_ACart_AnticAdic" hidden="1">[28]EVA!$J$95:$K$95</definedName>
    <definedName name="__123Graph_LBL_Ccaja" hidden="1">[28]EVA!$D$58:$AD$58</definedName>
    <definedName name="__123Graph_LBL_DCart_AnticAdic" hidden="1">[28]EVA!$F$98:$I$98</definedName>
    <definedName name="__123Graph_X" localSheetId="5" hidden="1">[27]G.G!#REF!</definedName>
    <definedName name="__123Graph_X" hidden="1">[28]AIU!$C$338:$C$357</definedName>
    <definedName name="__123Graph_Xcaja" hidden="1">[28]EVA!$D$6:$AD$6</definedName>
    <definedName name="__a1" localSheetId="5" hidden="1">{"TAB1",#N/A,TRUE,"GENERAL";"TAB2",#N/A,TRUE,"GENERAL";"TAB3",#N/A,TRUE,"GENERAL";"TAB4",#N/A,TRUE,"GENERAL";"TAB5",#N/A,TRUE,"GENERAL"}</definedName>
    <definedName name="__a1" hidden="1">{"TAB1",#N/A,TRUE,"GENERAL";"TAB2",#N/A,TRUE,"GENERAL";"TAB3",#N/A,TRUE,"GENERAL";"TAB4",#N/A,TRUE,"GENERAL";"TAB5",#N/A,TRUE,"GENERAL"}</definedName>
    <definedName name="__a3" localSheetId="5" hidden="1">{"TAB1",#N/A,TRUE,"GENERAL";"TAB2",#N/A,TRUE,"GENERAL";"TAB3",#N/A,TRUE,"GENERAL";"TAB4",#N/A,TRUE,"GENERAL";"TAB5",#N/A,TRUE,"GENERAL"}</definedName>
    <definedName name="__a3" hidden="1">{"TAB1",#N/A,TRUE,"GENERAL";"TAB2",#N/A,TRUE,"GENERAL";"TAB3",#N/A,TRUE,"GENERAL";"TAB4",#N/A,TRUE,"GENERAL";"TAB5",#N/A,TRUE,"GENERAL"}</definedName>
    <definedName name="__a4" localSheetId="5" hidden="1">{"via1",#N/A,TRUE,"general";"via2",#N/A,TRUE,"general";"via3",#N/A,TRUE,"general"}</definedName>
    <definedName name="__a4" hidden="1">{"via1",#N/A,TRUE,"general";"via2",#N/A,TRUE,"general";"via3",#N/A,TRUE,"general"}</definedName>
    <definedName name="__a5" localSheetId="5" hidden="1">{"TAB1",#N/A,TRUE,"GENERAL";"TAB2",#N/A,TRUE,"GENERAL";"TAB3",#N/A,TRUE,"GENERAL";"TAB4",#N/A,TRUE,"GENERAL";"TAB5",#N/A,TRUE,"GENERAL"}</definedName>
    <definedName name="__a5" hidden="1">{"TAB1",#N/A,TRUE,"GENERAL";"TAB2",#N/A,TRUE,"GENERAL";"TAB3",#N/A,TRUE,"GENERAL";"TAB4",#N/A,TRUE,"GENERAL";"TAB5",#N/A,TRUE,"GENERAL"}</definedName>
    <definedName name="__a6" localSheetId="5" hidden="1">{"TAB1",#N/A,TRUE,"GENERAL";"TAB2",#N/A,TRUE,"GENERAL";"TAB3",#N/A,TRUE,"GENERAL";"TAB4",#N/A,TRUE,"GENERAL";"TAB5",#N/A,TRUE,"GENERAL"}</definedName>
    <definedName name="__a6" hidden="1">{"TAB1",#N/A,TRUE,"GENERAL";"TAB2",#N/A,TRUE,"GENERAL";"TAB3",#N/A,TRUE,"GENERAL";"TAB4",#N/A,TRUE,"GENERAL";"TAB5",#N/A,TRUE,"GENERAL"}</definedName>
    <definedName name="__Adi2">[23]Sábana!#REF!</definedName>
    <definedName name="__Adi3">[23]Sábana!#REF!</definedName>
    <definedName name="__Ady1">#REF!</definedName>
    <definedName name="__Ady2">#REF!</definedName>
    <definedName name="__Ady3">#REF!</definedName>
    <definedName name="__Ady4">#REF!</definedName>
    <definedName name="__AFC1" localSheetId="5">[7]INV!$A$25:$D$28</definedName>
    <definedName name="__AFC1">[7]INV!$A$25:$D$28</definedName>
    <definedName name="__AFC3" localSheetId="5">[7]INV!$F$25:$I$28</definedName>
    <definedName name="__AFC3">[7]INV!$F$25:$I$28</definedName>
    <definedName name="__AFC5" localSheetId="5">[7]INV!$K$25:$N$28</definedName>
    <definedName name="__AFC5">[7]INV!$K$25:$N$28</definedName>
    <definedName name="__AIU1">#REF!</definedName>
    <definedName name="__aiu2">[29]AIU!$J$105</definedName>
    <definedName name="__Alt1">[23]Sábana!#REF!</definedName>
    <definedName name="__Alt2">[23]Sábana!#REF!</definedName>
    <definedName name="__Alt3">[23]Sábana!#REF!</definedName>
    <definedName name="__And1">#REF!</definedName>
    <definedName name="__And2">#REF!</definedName>
    <definedName name="__And3">#REF!</definedName>
    <definedName name="__And4">#REF!</definedName>
    <definedName name="__ane7" localSheetId="5">[17]!_xlbgnm.ane7</definedName>
    <definedName name="__ane7">[18]!_xlbgnm.ane7</definedName>
    <definedName name="__ane8" localSheetId="5">[17]!_xlbgnm.ane8</definedName>
    <definedName name="__ane8">[18]!_xlbgnm.ane8</definedName>
    <definedName name="__Atp2" localSheetId="5">[30]EMPRESA!$F$22</definedName>
    <definedName name="__Atp2">[31]EMPRESA!$F$22</definedName>
    <definedName name="__b2" localSheetId="5" hidden="1">{"TAB1",#N/A,TRUE,"GENERAL";"TAB2",#N/A,TRUE,"GENERAL";"TAB3",#N/A,TRUE,"GENERAL";"TAB4",#N/A,TRUE,"GENERAL";"TAB5",#N/A,TRUE,"GENERAL"}</definedName>
    <definedName name="__b2" hidden="1">{"TAB1",#N/A,TRUE,"GENERAL";"TAB2",#N/A,TRUE,"GENERAL";"TAB3",#N/A,TRUE,"GENERAL";"TAB4",#N/A,TRUE,"GENERAL";"TAB5",#N/A,TRUE,"GENERAL"}</definedName>
    <definedName name="__b3" localSheetId="5" hidden="1">{"TAB1",#N/A,TRUE,"GENERAL";"TAB2",#N/A,TRUE,"GENERAL";"TAB3",#N/A,TRUE,"GENERAL";"TAB4",#N/A,TRUE,"GENERAL";"TAB5",#N/A,TRUE,"GENERAL"}</definedName>
    <definedName name="__b3" hidden="1">{"TAB1",#N/A,TRUE,"GENERAL";"TAB2",#N/A,TRUE,"GENERAL";"TAB3",#N/A,TRUE,"GENERAL";"TAB4",#N/A,TRUE,"GENERAL";"TAB5",#N/A,TRUE,"GENERAL"}</definedName>
    <definedName name="__b4" localSheetId="5" hidden="1">{"TAB1",#N/A,TRUE,"GENERAL";"TAB2",#N/A,TRUE,"GENERAL";"TAB3",#N/A,TRUE,"GENERAL";"TAB4",#N/A,TRUE,"GENERAL";"TAB5",#N/A,TRUE,"GENERAL"}</definedName>
    <definedName name="__b4" hidden="1">{"TAB1",#N/A,TRUE,"GENERAL";"TAB2",#N/A,TRUE,"GENERAL";"TAB3",#N/A,TRUE,"GENERAL";"TAB4",#N/A,TRUE,"GENERAL";"TAB5",#N/A,TRUE,"GENERAL"}</definedName>
    <definedName name="__b5" localSheetId="5" hidden="1">{"TAB1",#N/A,TRUE,"GENERAL";"TAB2",#N/A,TRUE,"GENERAL";"TAB3",#N/A,TRUE,"GENERAL";"TAB4",#N/A,TRUE,"GENERAL";"TAB5",#N/A,TRUE,"GENERAL"}</definedName>
    <definedName name="__b5" hidden="1">{"TAB1",#N/A,TRUE,"GENERAL";"TAB2",#N/A,TRUE,"GENERAL";"TAB3",#N/A,TRUE,"GENERAL";"TAB4",#N/A,TRUE,"GENERAL";"TAB5",#N/A,TRUE,"GENERAL"}</definedName>
    <definedName name="__b6" localSheetId="5" hidden="1">{"TAB1",#N/A,TRUE,"GENERAL";"TAB2",#N/A,TRUE,"GENERAL";"TAB3",#N/A,TRUE,"GENERAL";"TAB4",#N/A,TRUE,"GENERAL";"TAB5",#N/A,TRUE,"GENERAL"}</definedName>
    <definedName name="__b6" hidden="1">{"TAB1",#N/A,TRUE,"GENERAL";"TAB2",#N/A,TRUE,"GENERAL";"TAB3",#N/A,TRUE,"GENERAL";"TAB4",#N/A,TRUE,"GENERAL";"TAB5",#N/A,TRUE,"GENERAL"}</definedName>
    <definedName name="__b7" localSheetId="5" hidden="1">{"via1",#N/A,TRUE,"general";"via2",#N/A,TRUE,"general";"via3",#N/A,TRUE,"general"}</definedName>
    <definedName name="__b7" hidden="1">{"via1",#N/A,TRUE,"general";"via2",#N/A,TRUE,"general";"via3",#N/A,TRUE,"general"}</definedName>
    <definedName name="__b8" localSheetId="5" hidden="1">{"via1",#N/A,TRUE,"general";"via2",#N/A,TRUE,"general";"via3",#N/A,TRUE,"general"}</definedName>
    <definedName name="__b8" hidden="1">{"via1",#N/A,TRUE,"general";"via2",#N/A,TRUE,"general";"via3",#N/A,TRUE,"general"}</definedName>
    <definedName name="__bb9" localSheetId="5" hidden="1">{"TAB1",#N/A,TRUE,"GENERAL";"TAB2",#N/A,TRUE,"GENERAL";"TAB3",#N/A,TRUE,"GENERAL";"TAB4",#N/A,TRUE,"GENERAL";"TAB5",#N/A,TRUE,"GENERAL"}</definedName>
    <definedName name="__bb9" hidden="1">{"TAB1",#N/A,TRUE,"GENERAL";"TAB2",#N/A,TRUE,"GENERAL";"TAB3",#N/A,TRUE,"GENERAL";"TAB4",#N/A,TRUE,"GENERAL";"TAB5",#N/A,TRUE,"GENERAL"}</definedName>
    <definedName name="__bgb5" localSheetId="5" hidden="1">{"TAB1",#N/A,TRUE,"GENERAL";"TAB2",#N/A,TRUE,"GENERAL";"TAB3",#N/A,TRUE,"GENERAL";"TAB4",#N/A,TRUE,"GENERAL";"TAB5",#N/A,TRUE,"GENERAL"}</definedName>
    <definedName name="__bgb5" hidden="1">{"TAB1",#N/A,TRUE,"GENERAL";"TAB2",#N/A,TRUE,"GENERAL";"TAB3",#N/A,TRUE,"GENERAL";"TAB4",#N/A,TRUE,"GENERAL";"TAB5",#N/A,TRUE,"GENERAL"}</definedName>
    <definedName name="__BGC1" localSheetId="5">[7]INV!$A$5:$D$8</definedName>
    <definedName name="__BGC1">[7]INV!$A$5:$D$8</definedName>
    <definedName name="__BGC3" localSheetId="5">[7]INV!$F$5:$I$8</definedName>
    <definedName name="__BGC3">[7]INV!$F$5:$I$8</definedName>
    <definedName name="__BGC5" localSheetId="5">[7]INV!$K$5:$N$8</definedName>
    <definedName name="__BGC5">[7]INV!$K$5:$N$8</definedName>
    <definedName name="__CAC1" localSheetId="5">[7]INV!$A$19:$D$22</definedName>
    <definedName name="__CAC1">[7]INV!$A$19:$D$22</definedName>
    <definedName name="__CAC3" localSheetId="5">[7]INV!$F$19:$I$22</definedName>
    <definedName name="__CAC3">[7]INV!$F$19:$I$22</definedName>
    <definedName name="__CAC5" localSheetId="5">[7]INV!$K$19:$N$22</definedName>
    <definedName name="__CAC5">[7]INV!$K$19:$N$22</definedName>
    <definedName name="__CMU005" localSheetId="5" hidden="1">#REF!</definedName>
    <definedName name="__CMU005" hidden="1">#REF!</definedName>
    <definedName name="__Cod1" localSheetId="5">#REF!</definedName>
    <definedName name="__Cod1">#REF!</definedName>
    <definedName name="__COM1" localSheetId="5">#REF!</definedName>
    <definedName name="__COM1">#REF!</definedName>
    <definedName name="__COM10" localSheetId="5">#REF!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 localSheetId="5">[14]Tablas!#REF!</definedName>
    <definedName name="__DCI1">[15]Tablas!#REF!</definedName>
    <definedName name="__DDS1" localSheetId="5">[14]Tablas!#REF!</definedName>
    <definedName name="__DDS1">[15]Tablas!#REF!</definedName>
    <definedName name="__DGO1" localSheetId="5">[14]Tablas!#REF!</definedName>
    <definedName name="__DGO1">[15]Tablas!#REF!</definedName>
    <definedName name="__DGP1" localSheetId="5">[14]Tablas!#REF!</definedName>
    <definedName name="__DGP1">[15]Tablas!#REF!</definedName>
    <definedName name="__DIJ1" localSheetId="5">[14]Tablas!#REF!</definedName>
    <definedName name="__DIJ1">[15]Tablas!#REF!</definedName>
    <definedName name="__DPI1" localSheetId="5">[14]Tablas!#REF!</definedName>
    <definedName name="__DPI1">[15]Tablas!#REF!</definedName>
    <definedName name="__DPY1" localSheetId="5">[14]Tablas!#REF!</definedName>
    <definedName name="__DPY1">[15]Tablas!#REF!</definedName>
    <definedName name="__DRI1" localSheetId="5">[14]Tablas!#REF!</definedName>
    <definedName name="__DRI1">[15]Tablas!#REF!</definedName>
    <definedName name="__DRL1" localSheetId="5">[14]Tablas!#REF!</definedName>
    <definedName name="__DRL1">[15]Tablas!#REF!</definedName>
    <definedName name="__DSP1" localSheetId="5">[14]Tablas!#REF!</definedName>
    <definedName name="__DSP1">[15]Tablas!#REF!</definedName>
    <definedName name="__ECP1" localSheetId="5">[14]Tablas!#REF!</definedName>
    <definedName name="__ECP1">[15]Tablas!#REF!</definedName>
    <definedName name="__Epm1">#REF!</definedName>
    <definedName name="__Epm2" localSheetId="5">[23]Sábana!#REF!</definedName>
    <definedName name="__Epm2">[23]Sábana!#REF!</definedName>
    <definedName name="__Epm3" localSheetId="5">[23]Sábana!#REF!</definedName>
    <definedName name="__Epm3">[23]Sábana!#REF!</definedName>
    <definedName name="__Epm4">#REF!</definedName>
    <definedName name="__EST1" localSheetId="5">#REF!</definedName>
    <definedName name="__EST1">#REF!</definedName>
    <definedName name="__EST10" localSheetId="5">#REF!</definedName>
    <definedName name="__EST10">#REF!</definedName>
    <definedName name="__EST11" localSheetId="5">#REF!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 localSheetId="5">#REF!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 localSheetId="5">[23]Sábana!#REF!</definedName>
    <definedName name="__EXC1">#REF!</definedName>
    <definedName name="__EXC10" localSheetId="5">#REF!</definedName>
    <definedName name="__EXC10">#REF!</definedName>
    <definedName name="__EXC11" localSheetId="5">#REF!</definedName>
    <definedName name="__EXC11">#REF!</definedName>
    <definedName name="__EXC12" localSheetId="5">#REF!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5">'A.U % '!ERR</definedName>
    <definedName name="__F">[0]!err</definedName>
    <definedName name="__FS01" localSheetId="5">'A.U % '!ERR</definedName>
    <definedName name="__FS01">[0]!err</definedName>
    <definedName name="__g2" localSheetId="5" hidden="1">{"TAB1",#N/A,TRUE,"GENERAL";"TAB2",#N/A,TRUE,"GENERAL";"TAB3",#N/A,TRUE,"GENERAL";"TAB4",#N/A,TRUE,"GENERAL";"TAB5",#N/A,TRUE,"GENERAL"}</definedName>
    <definedName name="__g2" hidden="1">{"TAB1",#N/A,TRUE,"GENERAL";"TAB2",#N/A,TRUE,"GENERAL";"TAB3",#N/A,TRUE,"GENERAL";"TAB4",#N/A,TRUE,"GENERAL";"TAB5",#N/A,TRUE,"GENERAL"}</definedName>
    <definedName name="__g3" localSheetId="5" hidden="1">{"via1",#N/A,TRUE,"general";"via2",#N/A,TRUE,"general";"via3",#N/A,TRUE,"general"}</definedName>
    <definedName name="__g3" hidden="1">{"via1",#N/A,TRUE,"general";"via2",#N/A,TRUE,"general";"via3",#N/A,TRUE,"general"}</definedName>
    <definedName name="__g4" localSheetId="5" hidden="1">{"via1",#N/A,TRUE,"general";"via2",#N/A,TRUE,"general";"via3",#N/A,TRUE,"general"}</definedName>
    <definedName name="__g4" hidden="1">{"via1",#N/A,TRUE,"general";"via2",#N/A,TRUE,"general";"via3",#N/A,TRUE,"general"}</definedName>
    <definedName name="__g5" localSheetId="5" hidden="1">{"via1",#N/A,TRUE,"general";"via2",#N/A,TRUE,"general";"via3",#N/A,TRUE,"general"}</definedName>
    <definedName name="__g5" hidden="1">{"via1",#N/A,TRUE,"general";"via2",#N/A,TRUE,"general";"via3",#N/A,TRUE,"general"}</definedName>
    <definedName name="__g6" localSheetId="5" hidden="1">{"via1",#N/A,TRUE,"general";"via2",#N/A,TRUE,"general";"via3",#N/A,TRUE,"general"}</definedName>
    <definedName name="__g6" hidden="1">{"via1",#N/A,TRUE,"general";"via2",#N/A,TRUE,"general";"via3",#N/A,TRUE,"general"}</definedName>
    <definedName name="__g7" localSheetId="5" hidden="1">{"TAB1",#N/A,TRUE,"GENERAL";"TAB2",#N/A,TRUE,"GENERAL";"TAB3",#N/A,TRUE,"GENERAL";"TAB4",#N/A,TRUE,"GENERAL";"TAB5",#N/A,TRUE,"GENERAL"}</definedName>
    <definedName name="__g7" hidden="1">{"TAB1",#N/A,TRUE,"GENERAL";"TAB2",#N/A,TRUE,"GENERAL";"TAB3",#N/A,TRUE,"GENERAL";"TAB4",#N/A,TRUE,"GENERAL";"TAB5",#N/A,TRUE,"GENERAL"}</definedName>
    <definedName name="__GR1" localSheetId="5" hidden="1">{"TAB1",#N/A,TRUE,"GENERAL";"TAB2",#N/A,TRUE,"GENERAL";"TAB3",#N/A,TRUE,"GENERAL";"TAB4",#N/A,TRUE,"GENERAL";"TAB5",#N/A,TRUE,"GENERAL"}</definedName>
    <definedName name="__GR1" hidden="1">{"TAB1",#N/A,TRUE,"GENERAL";"TAB2",#N/A,TRUE,"GENERAL";"TAB3",#N/A,TRUE,"GENERAL";"TAB4",#N/A,TRUE,"GENERAL";"TAB5",#N/A,TRUE,"GENERAL"}</definedName>
    <definedName name="__gtr4" localSheetId="5" hidden="1">{"via1",#N/A,TRUE,"general";"via2",#N/A,TRUE,"general";"via3",#N/A,TRUE,"general"}</definedName>
    <definedName name="__gtr4" hidden="1">{"via1",#N/A,TRUE,"general";"via2",#N/A,TRUE,"general";"via3",#N/A,TRUE,"general"}</definedName>
    <definedName name="__h2" localSheetId="5" hidden="1">{"via1",#N/A,TRUE,"general";"via2",#N/A,TRUE,"general";"via3",#N/A,TRUE,"general"}</definedName>
    <definedName name="__h2" hidden="1">{"via1",#N/A,TRUE,"general";"via2",#N/A,TRUE,"general";"via3",#N/A,TRUE,"general"}</definedName>
    <definedName name="__h3" localSheetId="5" hidden="1">{"via1",#N/A,TRUE,"general";"via2",#N/A,TRUE,"general";"via3",#N/A,TRUE,"general"}</definedName>
    <definedName name="__h3" hidden="1">{"via1",#N/A,TRUE,"general";"via2",#N/A,TRUE,"general";"via3",#N/A,TRUE,"general"}</definedName>
    <definedName name="__h4" localSheetId="5" hidden="1">{"TAB1",#N/A,TRUE,"GENERAL";"TAB2",#N/A,TRUE,"GENERAL";"TAB3",#N/A,TRUE,"GENERAL";"TAB4",#N/A,TRUE,"GENERAL";"TAB5",#N/A,TRUE,"GENERAL"}</definedName>
    <definedName name="__h4" hidden="1">{"TAB1",#N/A,TRUE,"GENERAL";"TAB2",#N/A,TRUE,"GENERAL";"TAB3",#N/A,TRUE,"GENERAL";"TAB4",#N/A,TRUE,"GENERAL";"TAB5",#N/A,TRUE,"GENERAL"}</definedName>
    <definedName name="__h5" localSheetId="5" hidden="1">{"TAB1",#N/A,TRUE,"GENERAL";"TAB2",#N/A,TRUE,"GENERAL";"TAB3",#N/A,TRUE,"GENERAL";"TAB4",#N/A,TRUE,"GENERAL";"TAB5",#N/A,TRUE,"GENERAL"}</definedName>
    <definedName name="__h5" hidden="1">{"TAB1",#N/A,TRUE,"GENERAL";"TAB2",#N/A,TRUE,"GENERAL";"TAB3",#N/A,TRUE,"GENERAL";"TAB4",#N/A,TRUE,"GENERAL";"TAB5",#N/A,TRUE,"GENERAL"}</definedName>
    <definedName name="__h6" localSheetId="5" hidden="1">{"via1",#N/A,TRUE,"general";"via2",#N/A,TRUE,"general";"via3",#N/A,TRUE,"general"}</definedName>
    <definedName name="__h6" hidden="1">{"via1",#N/A,TRUE,"general";"via2",#N/A,TRUE,"general";"via3",#N/A,TRUE,"general"}</definedName>
    <definedName name="__h7" localSheetId="5" hidden="1">{"TAB1",#N/A,TRUE,"GENERAL";"TAB2",#N/A,TRUE,"GENERAL";"TAB3",#N/A,TRUE,"GENERAL";"TAB4",#N/A,TRUE,"GENERAL";"TAB5",#N/A,TRUE,"GENERAL"}</definedName>
    <definedName name="__h7" hidden="1">{"TAB1",#N/A,TRUE,"GENERAL";"TAB2",#N/A,TRUE,"GENERAL";"TAB3",#N/A,TRUE,"GENERAL";"TAB4",#N/A,TRUE,"GENERAL";"TAB5",#N/A,TRUE,"GENERAL"}</definedName>
    <definedName name="__h8" localSheetId="5" hidden="1">{"via1",#N/A,TRUE,"general";"via2",#N/A,TRUE,"general";"via3",#N/A,TRUE,"general"}</definedName>
    <definedName name="__h8" hidden="1">{"via1",#N/A,TRUE,"general";"via2",#N/A,TRUE,"general";"via3",#N/A,TRUE,"general"}</definedName>
    <definedName name="__hfh7" localSheetId="5" hidden="1">{"via1",#N/A,TRUE,"general";"via2",#N/A,TRUE,"general";"via3",#N/A,TRUE,"general"}</definedName>
    <definedName name="__hfh7" hidden="1">{"via1",#N/A,TRUE,"general";"via2",#N/A,TRUE,"general";"via3",#N/A,TRUE,"general"}</definedName>
    <definedName name="__i1">#REF!</definedName>
    <definedName name="__i4" localSheetId="5" hidden="1">{"via1",#N/A,TRUE,"general";"via2",#N/A,TRUE,"general";"via3",#N/A,TRUE,"general"}</definedName>
    <definedName name="__i4" hidden="1">{"via1",#N/A,TRUE,"general";"via2",#N/A,TRUE,"general";"via3",#N/A,TRUE,"general"}</definedName>
    <definedName name="__i5" localSheetId="5" hidden="1">{"TAB1",#N/A,TRUE,"GENERAL";"TAB2",#N/A,TRUE,"GENERAL";"TAB3",#N/A,TRUE,"GENERAL";"TAB4",#N/A,TRUE,"GENERAL";"TAB5",#N/A,TRUE,"GENERAL"}</definedName>
    <definedName name="__i5" hidden="1">{"TAB1",#N/A,TRUE,"GENERAL";"TAB2",#N/A,TRUE,"GENERAL";"TAB3",#N/A,TRUE,"GENERAL";"TAB4",#N/A,TRUE,"GENERAL";"TAB5",#N/A,TRUE,"GENERAL"}</definedName>
    <definedName name="__i6" localSheetId="5" hidden="1">{"TAB1",#N/A,TRUE,"GENERAL";"TAB2",#N/A,TRUE,"GENERAL";"TAB3",#N/A,TRUE,"GENERAL";"TAB4",#N/A,TRUE,"GENERAL";"TAB5",#N/A,TRUE,"GENERAL"}</definedName>
    <definedName name="__i6" hidden="1">{"TAB1",#N/A,TRUE,"GENERAL";"TAB2",#N/A,TRUE,"GENERAL";"TAB3",#N/A,TRUE,"GENERAL";"TAB4",#N/A,TRUE,"GENERAL";"TAB5",#N/A,TRUE,"GENERAL"}</definedName>
    <definedName name="__i7" localSheetId="5" hidden="1">{"via1",#N/A,TRUE,"general";"via2",#N/A,TRUE,"general";"via3",#N/A,TRUE,"general"}</definedName>
    <definedName name="__i7" hidden="1">{"via1",#N/A,TRUE,"general";"via2",#N/A,TRUE,"general";"via3",#N/A,TRUE,"general"}</definedName>
    <definedName name="__i77" localSheetId="5" hidden="1">{"TAB1",#N/A,TRUE,"GENERAL";"TAB2",#N/A,TRUE,"GENERAL";"TAB3",#N/A,TRUE,"GENERAL";"TAB4",#N/A,TRUE,"GENERAL";"TAB5",#N/A,TRUE,"GENERAL"}</definedName>
    <definedName name="__i77" hidden="1">{"TAB1",#N/A,TRUE,"GENERAL";"TAB2",#N/A,TRUE,"GENERAL";"TAB3",#N/A,TRUE,"GENERAL";"TAB4",#N/A,TRUE,"GENERAL";"TAB5",#N/A,TRUE,"GENERAL"}</definedName>
    <definedName name="__i8" localSheetId="5" hidden="1">{"via1",#N/A,TRUE,"general";"via2",#N/A,TRUE,"general";"via3",#N/A,TRUE,"general"}</definedName>
    <definedName name="__i8" hidden="1">{"via1",#N/A,TRUE,"general";"via2",#N/A,TRUE,"general";"via3",#N/A,TRUE,"general"}</definedName>
    <definedName name="__i9" localSheetId="5" hidden="1">{"TAB1",#N/A,TRUE,"GENERAL";"TAB2",#N/A,TRUE,"GENERAL";"TAB3",#N/A,TRUE,"GENERAL";"TAB4",#N/A,TRUE,"GENERAL";"TAB5",#N/A,TRUE,"GENERAL"}</definedName>
    <definedName name="__i9" hidden="1">{"TAB1",#N/A,TRUE,"GENERAL";"TAB2",#N/A,TRUE,"GENERAL";"TAB3",#N/A,TRUE,"GENERAL";"TAB4",#N/A,TRUE,"GENERAL";"TAB5",#N/A,TRUE,"GENERAL"}</definedName>
    <definedName name="__ICP1" localSheetId="5">[14]Tablas!#REF!</definedName>
    <definedName name="__ICP1">[15]Tablas!#REF!</definedName>
    <definedName name="__IyC1">[23]Sábana!#REF!</definedName>
    <definedName name="__IyC2">#REF!</definedName>
    <definedName name="__IyC3">#REF!</definedName>
    <definedName name="__IyC4">#REF!</definedName>
    <definedName name="__k3" localSheetId="5" hidden="1">{"TAB1",#N/A,TRUE,"GENERAL";"TAB2",#N/A,TRUE,"GENERAL";"TAB3",#N/A,TRUE,"GENERAL";"TAB4",#N/A,TRUE,"GENERAL";"TAB5",#N/A,TRUE,"GENERAL"}</definedName>
    <definedName name="__k3" hidden="1">{"TAB1",#N/A,TRUE,"GENERAL";"TAB2",#N/A,TRUE,"GENERAL";"TAB3",#N/A,TRUE,"GENERAL";"TAB4",#N/A,TRUE,"GENERAL";"TAB5",#N/A,TRUE,"GENERAL"}</definedName>
    <definedName name="__k4" localSheetId="5" hidden="1">{"via1",#N/A,TRUE,"general";"via2",#N/A,TRUE,"general";"via3",#N/A,TRUE,"general"}</definedName>
    <definedName name="__k4" hidden="1">{"via1",#N/A,TRUE,"general";"via2",#N/A,TRUE,"general";"via3",#N/A,TRUE,"general"}</definedName>
    <definedName name="__k5" localSheetId="5" hidden="1">{"via1",#N/A,TRUE,"general";"via2",#N/A,TRUE,"general";"via3",#N/A,TRUE,"general"}</definedName>
    <definedName name="__k5" hidden="1">{"via1",#N/A,TRUE,"general";"via2",#N/A,TRUE,"general";"via3",#N/A,TRUE,"general"}</definedName>
    <definedName name="__k6" localSheetId="5" hidden="1">{"TAB1",#N/A,TRUE,"GENERAL";"TAB2",#N/A,TRUE,"GENERAL";"TAB3",#N/A,TRUE,"GENERAL";"TAB4",#N/A,TRUE,"GENERAL";"TAB5",#N/A,TRUE,"GENERAL"}</definedName>
    <definedName name="__k6" hidden="1">{"TAB1",#N/A,TRUE,"GENERAL";"TAB2",#N/A,TRUE,"GENERAL";"TAB3",#N/A,TRUE,"GENERAL";"TAB4",#N/A,TRUE,"GENERAL";"TAB5",#N/A,TRUE,"GENERAL"}</definedName>
    <definedName name="__k7" localSheetId="5" hidden="1">{"via1",#N/A,TRUE,"general";"via2",#N/A,TRUE,"general";"via3",#N/A,TRUE,"general"}</definedName>
    <definedName name="__k7" hidden="1">{"via1",#N/A,TRUE,"general";"via2",#N/A,TRUE,"general";"via3",#N/A,TRUE,"general"}</definedName>
    <definedName name="__k8" localSheetId="5" hidden="1">{"via1",#N/A,TRUE,"general";"via2",#N/A,TRUE,"general";"via3",#N/A,TRUE,"general"}</definedName>
    <definedName name="__k8" hidden="1">{"via1",#N/A,TRUE,"general";"via2",#N/A,TRUE,"general";"via3",#N/A,TRUE,"general"}</definedName>
    <definedName name="__k9" localSheetId="5" hidden="1">{"TAB1",#N/A,TRUE,"GENERAL";"TAB2",#N/A,TRUE,"GENERAL";"TAB3",#N/A,TRUE,"GENERAL";"TAB4",#N/A,TRUE,"GENERAL";"TAB5",#N/A,TRUE,"GENERAL"}</definedName>
    <definedName name="__k9" hidden="1">{"TAB1",#N/A,TRUE,"GENERAL";"TAB2",#N/A,TRUE,"GENERAL";"TAB3",#N/A,TRUE,"GENERAL";"TAB4",#N/A,TRUE,"GENERAL";"TAB5",#N/A,TRUE,"GENERAL"}</definedName>
    <definedName name="__key2" localSheetId="5" hidden="1">[32]INST!#REF!</definedName>
    <definedName name="__key2" hidden="1">[33]INST!#REF!</definedName>
    <definedName name="__key21" localSheetId="5" hidden="1">[10]INST!#REF!</definedName>
    <definedName name="__key21" hidden="1">[11]INST!#REF!</definedName>
    <definedName name="__key3" localSheetId="5" hidden="1">#REF!</definedName>
    <definedName name="__key3" hidden="1">#REF!</definedName>
    <definedName name="__key31" localSheetId="5" hidden="1">#REF!</definedName>
    <definedName name="__key31" hidden="1">#REF!</definedName>
    <definedName name="__kjk6" localSheetId="5" hidden="1">{"TAB1",#N/A,TRUE,"GENERAL";"TAB2",#N/A,TRUE,"GENERAL";"TAB3",#N/A,TRUE,"GENERAL";"TAB4",#N/A,TRUE,"GENERAL";"TAB5",#N/A,TRUE,"GENERAL"}</definedName>
    <definedName name="__kjk6" hidden="1">{"TAB1",#N/A,TRUE,"GENERAL";"TAB2",#N/A,TRUE,"GENERAL";"TAB3",#N/A,TRUE,"GENERAL";"TAB4",#N/A,TRUE,"GENERAL";"TAB5",#N/A,TRUE,"GENERAL"}</definedName>
    <definedName name="__LEY80" localSheetId="5">#REF!</definedName>
    <definedName name="__LEY80">#REF!</definedName>
    <definedName name="__m3" localSheetId="5" hidden="1">{"via1",#N/A,TRUE,"general";"via2",#N/A,TRUE,"general";"via3",#N/A,TRUE,"general"}</definedName>
    <definedName name="__m3" hidden="1">{"via1",#N/A,TRUE,"general";"via2",#N/A,TRUE,"general";"via3",#N/A,TRUE,"general"}</definedName>
    <definedName name="__m4" localSheetId="5" hidden="1">{"TAB1",#N/A,TRUE,"GENERAL";"TAB2",#N/A,TRUE,"GENERAL";"TAB3",#N/A,TRUE,"GENERAL";"TAB4",#N/A,TRUE,"GENERAL";"TAB5",#N/A,TRUE,"GENERAL"}</definedName>
    <definedName name="__m4" hidden="1">{"TAB1",#N/A,TRUE,"GENERAL";"TAB2",#N/A,TRUE,"GENERAL";"TAB3",#N/A,TRUE,"GENERAL";"TAB4",#N/A,TRUE,"GENERAL";"TAB5",#N/A,TRUE,"GENERAL"}</definedName>
    <definedName name="__m5" localSheetId="5" hidden="1">{"via1",#N/A,TRUE,"general";"via2",#N/A,TRUE,"general";"via3",#N/A,TRUE,"general"}</definedName>
    <definedName name="__m5" hidden="1">{"via1",#N/A,TRUE,"general";"via2",#N/A,TRUE,"general";"via3",#N/A,TRUE,"general"}</definedName>
    <definedName name="__m6" localSheetId="5" hidden="1">{"TAB1",#N/A,TRUE,"GENERAL";"TAB2",#N/A,TRUE,"GENERAL";"TAB3",#N/A,TRUE,"GENERAL";"TAB4",#N/A,TRUE,"GENERAL";"TAB5",#N/A,TRUE,"GENERAL"}</definedName>
    <definedName name="__m6" hidden="1">{"TAB1",#N/A,TRUE,"GENERAL";"TAB2",#N/A,TRUE,"GENERAL";"TAB3",#N/A,TRUE,"GENERAL";"TAB4",#N/A,TRUE,"GENERAL";"TAB5",#N/A,TRUE,"GENERAL"}</definedName>
    <definedName name="__m7" localSheetId="5" hidden="1">{"TAB1",#N/A,TRUE,"GENERAL";"TAB2",#N/A,TRUE,"GENERAL";"TAB3",#N/A,TRUE,"GENERAL";"TAB4",#N/A,TRUE,"GENERAL";"TAB5",#N/A,TRUE,"GENERAL"}</definedName>
    <definedName name="__m7" hidden="1">{"TAB1",#N/A,TRUE,"GENERAL";"TAB2",#N/A,TRUE,"GENERAL";"TAB3",#N/A,TRUE,"GENERAL";"TAB4",#N/A,TRUE,"GENERAL";"TAB5",#N/A,TRUE,"GENERAL"}</definedName>
    <definedName name="__m8" localSheetId="5" hidden="1">{"via1",#N/A,TRUE,"general";"via2",#N/A,TRUE,"general";"via3",#N/A,TRUE,"general"}</definedName>
    <definedName name="__m8" hidden="1">{"via1",#N/A,TRUE,"general";"via2",#N/A,TRUE,"general";"via3",#N/A,TRUE,"general"}</definedName>
    <definedName name="__m9" localSheetId="5" hidden="1">{"via1",#N/A,TRUE,"general";"via2",#N/A,TRUE,"general";"via3",#N/A,TRUE,"general"}</definedName>
    <definedName name="__m9" hidden="1">{"via1",#N/A,TRUE,"general";"via2",#N/A,TRUE,"general";"via3",#N/A,TRUE,"general"}</definedName>
    <definedName name="__MA2" localSheetId="5">#REF!</definedName>
    <definedName name="__MA2">#REF!</definedName>
    <definedName name="__MB1">[23]Sábana!#REF!</definedName>
    <definedName name="__MB2">[23]Sábana!#REF!</definedName>
    <definedName name="__MB3">[23]Sábana!#REF!</definedName>
    <definedName name="__MB4">#REF!</definedName>
    <definedName name="__mun2" localSheetId="5">[34]PESOS!#REF!</definedName>
    <definedName name="__mun2">[35]PESOS!#REF!</definedName>
    <definedName name="__n3" localSheetId="5" hidden="1">{"TAB1",#N/A,TRUE,"GENERAL";"TAB2",#N/A,TRUE,"GENERAL";"TAB3",#N/A,TRUE,"GENERAL";"TAB4",#N/A,TRUE,"GENERAL";"TAB5",#N/A,TRUE,"GENERAL"}</definedName>
    <definedName name="__n3" hidden="1">{"TAB1",#N/A,TRUE,"GENERAL";"TAB2",#N/A,TRUE,"GENERAL";"TAB3",#N/A,TRUE,"GENERAL";"TAB4",#N/A,TRUE,"GENERAL";"TAB5",#N/A,TRUE,"GENERAL"}</definedName>
    <definedName name="__n4" localSheetId="5" hidden="1">{"via1",#N/A,TRUE,"general";"via2",#N/A,TRUE,"general";"via3",#N/A,TRUE,"general"}</definedName>
    <definedName name="__n4" hidden="1">{"via1",#N/A,TRUE,"general";"via2",#N/A,TRUE,"general";"via3",#N/A,TRUE,"general"}</definedName>
    <definedName name="__n5" localSheetId="5" hidden="1">{"TAB1",#N/A,TRUE,"GENERAL";"TAB2",#N/A,TRUE,"GENERAL";"TAB3",#N/A,TRUE,"GENERAL";"TAB4",#N/A,TRUE,"GENERAL";"TAB5",#N/A,TRUE,"GENERAL"}</definedName>
    <definedName name="__n5" hidden="1">{"TAB1",#N/A,TRUE,"GENERAL";"TAB2",#N/A,TRUE,"GENERAL";"TAB3",#N/A,TRUE,"GENERAL";"TAB4",#N/A,TRUE,"GENERAL";"TAB5",#N/A,TRUE,"GENERAL"}</definedName>
    <definedName name="__num10" localSheetId="5">#REF!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5" hidden="1">{"via1",#N/A,TRUE,"general";"via2",#N/A,TRUE,"general";"via3",#N/A,TRUE,"general"}</definedName>
    <definedName name="__nyn7" hidden="1">{"via1",#N/A,TRUE,"general";"via2",#N/A,TRUE,"general";"via3",#N/A,TRUE,"general"}</definedName>
    <definedName name="__o4" localSheetId="5" hidden="1">{"via1",#N/A,TRUE,"general";"via2",#N/A,TRUE,"general";"via3",#N/A,TRUE,"general"}</definedName>
    <definedName name="__o4" hidden="1">{"via1",#N/A,TRUE,"general";"via2",#N/A,TRUE,"general";"via3",#N/A,TRUE,"general"}</definedName>
    <definedName name="__o5" localSheetId="5" hidden="1">{"TAB1",#N/A,TRUE,"GENERAL";"TAB2",#N/A,TRUE,"GENERAL";"TAB3",#N/A,TRUE,"GENERAL";"TAB4",#N/A,TRUE,"GENERAL";"TAB5",#N/A,TRUE,"GENERAL"}</definedName>
    <definedName name="__o5" hidden="1">{"TAB1",#N/A,TRUE,"GENERAL";"TAB2",#N/A,TRUE,"GENERAL";"TAB3",#N/A,TRUE,"GENERAL";"TAB4",#N/A,TRUE,"GENERAL";"TAB5",#N/A,TRUE,"GENERAL"}</definedName>
    <definedName name="__o6" localSheetId="5" hidden="1">{"TAB1",#N/A,TRUE,"GENERAL";"TAB2",#N/A,TRUE,"GENERAL";"TAB3",#N/A,TRUE,"GENERAL";"TAB4",#N/A,TRUE,"GENERAL";"TAB5",#N/A,TRUE,"GENERAL"}</definedName>
    <definedName name="__o6" hidden="1">{"TAB1",#N/A,TRUE,"GENERAL";"TAB2",#N/A,TRUE,"GENERAL";"TAB3",#N/A,TRUE,"GENERAL";"TAB4",#N/A,TRUE,"GENERAL";"TAB5",#N/A,TRUE,"GENERAL"}</definedName>
    <definedName name="__o7" localSheetId="5" hidden="1">{"TAB1",#N/A,TRUE,"GENERAL";"TAB2",#N/A,TRUE,"GENERAL";"TAB3",#N/A,TRUE,"GENERAL";"TAB4",#N/A,TRUE,"GENERAL";"TAB5",#N/A,TRUE,"GENERAL"}</definedName>
    <definedName name="__o7" hidden="1">{"TAB1",#N/A,TRUE,"GENERAL";"TAB2",#N/A,TRUE,"GENERAL";"TAB3",#N/A,TRUE,"GENERAL";"TAB4",#N/A,TRUE,"GENERAL";"TAB5",#N/A,TRUE,"GENERAL"}</definedName>
    <definedName name="__o8" localSheetId="5" hidden="1">{"via1",#N/A,TRUE,"general";"via2",#N/A,TRUE,"general";"via3",#N/A,TRUE,"general"}</definedName>
    <definedName name="__o8" hidden="1">{"via1",#N/A,TRUE,"general";"via2",#N/A,TRUE,"general";"via3",#N/A,TRUE,"general"}</definedName>
    <definedName name="__o9" localSheetId="5" hidden="1">{"TAB1",#N/A,TRUE,"GENERAL";"TAB2",#N/A,TRUE,"GENERAL";"TAB3",#N/A,TRUE,"GENERAL";"TAB4",#N/A,TRUE,"GENERAL";"TAB5",#N/A,TRUE,"GENERAL"}</definedName>
    <definedName name="__o9" hidden="1">{"TAB1",#N/A,TRUE,"GENERAL";"TAB2",#N/A,TRUE,"GENERAL";"TAB3",#N/A,TRUE,"GENERAL";"TAB4",#N/A,TRUE,"GENERAL";"TAB5",#N/A,TRUE,"GENERAL"}</definedName>
    <definedName name="__OCD1" localSheetId="5">[14]Tablas!#REF!</definedName>
    <definedName name="__OCD1">[15]Tablas!#REF!</definedName>
    <definedName name="__OCI1" localSheetId="5">[14]Tablas!#REF!</definedName>
    <definedName name="__OCI1">[15]Tablas!#REF!</definedName>
    <definedName name="__p6" localSheetId="5" hidden="1">{"via1",#N/A,TRUE,"general";"via2",#N/A,TRUE,"general";"via3",#N/A,TRUE,"general"}</definedName>
    <definedName name="__p6" hidden="1">{"via1",#N/A,TRUE,"general";"via2",#N/A,TRUE,"general";"via3",#N/A,TRUE,"general"}</definedName>
    <definedName name="__p7" localSheetId="5" hidden="1">{"via1",#N/A,TRUE,"general";"via2",#N/A,TRUE,"general";"via3",#N/A,TRUE,"general"}</definedName>
    <definedName name="__p7" hidden="1">{"via1",#N/A,TRUE,"general";"via2",#N/A,TRUE,"general";"via3",#N/A,TRUE,"general"}</definedName>
    <definedName name="__p8" localSheetId="5" hidden="1">{"TAB1",#N/A,TRUE,"GENERAL";"TAB2",#N/A,TRUE,"GENERAL";"TAB3",#N/A,TRUE,"GENERAL";"TAB4",#N/A,TRUE,"GENERAL";"TAB5",#N/A,TRUE,"GENERAL"}</definedName>
    <definedName name="__p8" hidden="1">{"TAB1",#N/A,TRUE,"GENERAL";"TAB2",#N/A,TRUE,"GENERAL";"TAB3",#N/A,TRUE,"GENERAL";"TAB4",#N/A,TRUE,"GENERAL";"TAB5",#N/A,TRUE,"GENERAL"}</definedName>
    <definedName name="__Pa1" localSheetId="5">'[36]Paral. 1'!$E$1:$E$65536</definedName>
    <definedName name="__Pa1">'[26]Paral. 1'!$E:$E</definedName>
    <definedName name="__Pa2" localSheetId="5">'[36]Paral. 2'!$E$1:$E$65536</definedName>
    <definedName name="__Pa2">'[26]Paral. 2'!$E:$E</definedName>
    <definedName name="__Pa3" localSheetId="5">'[36]Paral. 3'!$E$1:$E$65536</definedName>
    <definedName name="__Pa3">'[26]Paral. 3'!$E:$E</definedName>
    <definedName name="__Pa4" localSheetId="5">[36]Paral.4!$E$1:$E$65536</definedName>
    <definedName name="__Pa4">[26]Paral.4!$E:$E</definedName>
    <definedName name="__PJ50" localSheetId="5">#REF!</definedName>
    <definedName name="__PJ50">#REF!</definedName>
    <definedName name="__pj51" localSheetId="5">#REF!</definedName>
    <definedName name="__pj51">#REF!</definedName>
    <definedName name="__Po2" localSheetId="5">[22]REAJUSTESACTA1PROVI!#REF!</definedName>
    <definedName name="__Po2">[22]REAJUSTESACTA1PROVI!#REF!</definedName>
    <definedName name="__Pon1">#REF!</definedName>
    <definedName name="__Pon2">#REF!</definedName>
    <definedName name="__Pon3">#REF!</definedName>
    <definedName name="__Pon4">#REF!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5" hidden="1">{"TAB1",#N/A,TRUE,"GENERAL";"TAB2",#N/A,TRUE,"GENERAL";"TAB3",#N/A,TRUE,"GENERAL";"TAB4",#N/A,TRUE,"GENERAL";"TAB5",#N/A,TRUE,"GENERAL"}</definedName>
    <definedName name="__r" hidden="1">{"TAB1",#N/A,TRUE,"GENERAL";"TAB2",#N/A,TRUE,"GENERAL";"TAB3",#N/A,TRUE,"GENERAL";"TAB4",#N/A,TRUE,"GENERAL";"TAB5",#N/A,TRUE,"GENERAL"}</definedName>
    <definedName name="__r4r" localSheetId="5" hidden="1">{"via1",#N/A,TRUE,"general";"via2",#N/A,TRUE,"general";"via3",#N/A,TRUE,"general"}</definedName>
    <definedName name="__r4r" hidden="1">{"via1",#N/A,TRUE,"general";"via2",#N/A,TRUE,"general";"via3",#N/A,TRUE,"general"}</definedName>
    <definedName name="__Ram1">#REF!</definedName>
    <definedName name="__Ram2">#REF!</definedName>
    <definedName name="__Ram3">#REF!</definedName>
    <definedName name="__Ram4">#REF!</definedName>
    <definedName name="__RCT1">#REF!</definedName>
    <definedName name="__RCT2">#REF!</definedName>
    <definedName name="__RCT3">#REF!</definedName>
    <definedName name="__RCT4">#REF!</definedName>
    <definedName name="__Red1">[23]Sábana!#REF!</definedName>
    <definedName name="__Red2">[23]Sábana!#REF!</definedName>
    <definedName name="__Red3">[23]Sábana!#REF!</definedName>
    <definedName name="__Red4">#REF!</definedName>
    <definedName name="__ref4">#REF!</definedName>
    <definedName name="__rtu6" localSheetId="5" hidden="1">{"via1",#N/A,TRUE,"general";"via2",#N/A,TRUE,"general";"via3",#N/A,TRUE,"general"}</definedName>
    <definedName name="__rtu6" hidden="1">{"via1",#N/A,TRUE,"general";"via2",#N/A,TRUE,"general";"via3",#N/A,TRUE,"general"}</definedName>
    <definedName name="__s1" localSheetId="5" hidden="1">{"via1",#N/A,TRUE,"general";"via2",#N/A,TRUE,"general";"via3",#N/A,TRUE,"general"}</definedName>
    <definedName name="__s1" hidden="1">{"via1",#N/A,TRUE,"general";"via2",#N/A,TRUE,"general";"via3",#N/A,TRUE,"general"}</definedName>
    <definedName name="__s2" localSheetId="5" hidden="1">{"TAB1",#N/A,TRUE,"GENERAL";"TAB2",#N/A,TRUE,"GENERAL";"TAB3",#N/A,TRUE,"GENERAL";"TAB4",#N/A,TRUE,"GENERAL";"TAB5",#N/A,TRUE,"GENERAL"}</definedName>
    <definedName name="__s2" hidden="1">{"TAB1",#N/A,TRUE,"GENERAL";"TAB2",#N/A,TRUE,"GENERAL";"TAB3",#N/A,TRUE,"GENERAL";"TAB4",#N/A,TRUE,"GENERAL";"TAB5",#N/A,TRUE,"GENERAL"}</definedName>
    <definedName name="__s3" localSheetId="5" hidden="1">{"TAB1",#N/A,TRUE,"GENERAL";"TAB2",#N/A,TRUE,"GENERAL";"TAB3",#N/A,TRUE,"GENERAL";"TAB4",#N/A,TRUE,"GENERAL";"TAB5",#N/A,TRUE,"GENERAL"}</definedName>
    <definedName name="__s3" hidden="1">{"TAB1",#N/A,TRUE,"GENERAL";"TAB2",#N/A,TRUE,"GENERAL";"TAB3",#N/A,TRUE,"GENERAL";"TAB4",#N/A,TRUE,"GENERAL";"TAB5",#N/A,TRUE,"GENERAL"}</definedName>
    <definedName name="__s4" localSheetId="5" hidden="1">{"via1",#N/A,TRUE,"general";"via2",#N/A,TRUE,"general";"via3",#N/A,TRUE,"general"}</definedName>
    <definedName name="__s4" hidden="1">{"via1",#N/A,TRUE,"general";"via2",#N/A,TRUE,"general";"via3",#N/A,TRUE,"general"}</definedName>
    <definedName name="__s5" localSheetId="5" hidden="1">{"via1",#N/A,TRUE,"general";"via2",#N/A,TRUE,"general";"via3",#N/A,TRUE,"general"}</definedName>
    <definedName name="__s5" hidden="1">{"via1",#N/A,TRUE,"general";"via2",#N/A,TRUE,"general";"via3",#N/A,TRUE,"general"}</definedName>
    <definedName name="__s6" localSheetId="5" hidden="1">{"TAB1",#N/A,TRUE,"GENERAL";"TAB2",#N/A,TRUE,"GENERAL";"TAB3",#N/A,TRUE,"GENERAL";"TAB4",#N/A,TRUE,"GENERAL";"TAB5",#N/A,TRUE,"GENERAL"}</definedName>
    <definedName name="__s6" hidden="1">{"TAB1",#N/A,TRUE,"GENERAL";"TAB2",#N/A,TRUE,"GENERAL";"TAB3",#N/A,TRUE,"GENERAL";"TAB4",#N/A,TRUE,"GENERAL";"TAB5",#N/A,TRUE,"GENERAL"}</definedName>
    <definedName name="__s7" localSheetId="5" hidden="1">{"via1",#N/A,TRUE,"general";"via2",#N/A,TRUE,"general";"via3",#N/A,TRUE,"general"}</definedName>
    <definedName name="__s7" hidden="1">{"via1",#N/A,TRUE,"general";"via2",#N/A,TRUE,"general";"via3",#N/A,TRUE,"general"}</definedName>
    <definedName name="__SBC1" localSheetId="5">[7]INV!$A$12:$D$15</definedName>
    <definedName name="__SBC1">[7]INV!$A$12:$D$15</definedName>
    <definedName name="__SBC3" localSheetId="5">[7]INV!$F$12:$I$15</definedName>
    <definedName name="__SBC3">[7]INV!$F$12:$I$15</definedName>
    <definedName name="__SBC5" localSheetId="5">[7]INV!$K$12:$N$15</definedName>
    <definedName name="__SBC5">[7]INV!$K$12:$N$15</definedName>
    <definedName name="__ST186">#REF!</definedName>
    <definedName name="__ST206">#REF!</definedName>
    <definedName name="__ST86">#REF!</definedName>
    <definedName name="__Sum1">#REF!</definedName>
    <definedName name="__Sum2">#REF!</definedName>
    <definedName name="__Sum3">[23]Sábana!#REF!</definedName>
    <definedName name="__Sum4">#REF!</definedName>
    <definedName name="__SyE1">#REF!</definedName>
    <definedName name="__SyE2">#REF!</definedName>
    <definedName name="__SyE3">#REF!</definedName>
    <definedName name="__SyE4">#REF!</definedName>
    <definedName name="__t3" localSheetId="5" hidden="1">{"TAB1",#N/A,TRUE,"GENERAL";"TAB2",#N/A,TRUE,"GENERAL";"TAB3",#N/A,TRUE,"GENERAL";"TAB4",#N/A,TRUE,"GENERAL";"TAB5",#N/A,TRUE,"GENERAL"}</definedName>
    <definedName name="__t3" hidden="1">{"TAB1",#N/A,TRUE,"GENERAL";"TAB2",#N/A,TRUE,"GENERAL";"TAB3",#N/A,TRUE,"GENERAL";"TAB4",#N/A,TRUE,"GENERAL";"TAB5",#N/A,TRUE,"GENERAL"}</definedName>
    <definedName name="__t4" localSheetId="5" hidden="1">{"via1",#N/A,TRUE,"general";"via2",#N/A,TRUE,"general";"via3",#N/A,TRUE,"general"}</definedName>
    <definedName name="__t4" hidden="1">{"via1",#N/A,TRUE,"general";"via2",#N/A,TRUE,"general";"via3",#N/A,TRUE,"general"}</definedName>
    <definedName name="__t5" localSheetId="5" hidden="1">{"TAB1",#N/A,TRUE,"GENERAL";"TAB2",#N/A,TRUE,"GENERAL";"TAB3",#N/A,TRUE,"GENERAL";"TAB4",#N/A,TRUE,"GENERAL";"TAB5",#N/A,TRUE,"GENERAL"}</definedName>
    <definedName name="__t5" hidden="1">{"TAB1",#N/A,TRUE,"GENERAL";"TAB2",#N/A,TRUE,"GENERAL";"TAB3",#N/A,TRUE,"GENERAL";"TAB4",#N/A,TRUE,"GENERAL";"TAB5",#N/A,TRUE,"GENERAL"}</definedName>
    <definedName name="__t6" localSheetId="5" hidden="1">{"via1",#N/A,TRUE,"general";"via2",#N/A,TRUE,"general";"via3",#N/A,TRUE,"general"}</definedName>
    <definedName name="__t6" hidden="1">{"via1",#N/A,TRUE,"general";"via2",#N/A,TRUE,"general";"via3",#N/A,TRUE,"general"}</definedName>
    <definedName name="__t66" localSheetId="5" hidden="1">{"TAB1",#N/A,TRUE,"GENERAL";"TAB2",#N/A,TRUE,"GENERAL";"TAB3",#N/A,TRUE,"GENERAL";"TAB4",#N/A,TRUE,"GENERAL";"TAB5",#N/A,TRUE,"GENERAL"}</definedName>
    <definedName name="__t66" hidden="1">{"TAB1",#N/A,TRUE,"GENERAL";"TAB2",#N/A,TRUE,"GENERAL";"TAB3",#N/A,TRUE,"GENERAL";"TAB4",#N/A,TRUE,"GENERAL";"TAB5",#N/A,TRUE,"GENERAL"}</definedName>
    <definedName name="__t7" localSheetId="5" hidden="1">{"via1",#N/A,TRUE,"general";"via2",#N/A,TRUE,"general";"via3",#N/A,TRUE,"general"}</definedName>
    <definedName name="__t7" hidden="1">{"via1",#N/A,TRUE,"general";"via2",#N/A,TRUE,"general";"via3",#N/A,TRUE,"general"}</definedName>
    <definedName name="__t77" localSheetId="5" hidden="1">{"TAB1",#N/A,TRUE,"GENERAL";"TAB2",#N/A,TRUE,"GENERAL";"TAB3",#N/A,TRUE,"GENERAL";"TAB4",#N/A,TRUE,"GENERAL";"TAB5",#N/A,TRUE,"GENERAL"}</definedName>
    <definedName name="__t77" hidden="1">{"TAB1",#N/A,TRUE,"GENERAL";"TAB2",#N/A,TRUE,"GENERAL";"TAB3",#N/A,TRUE,"GENERAL";"TAB4",#N/A,TRUE,"GENERAL";"TAB5",#N/A,TRUE,"GENERAL"}</definedName>
    <definedName name="__t8" localSheetId="5" hidden="1">{"TAB1",#N/A,TRUE,"GENERAL";"TAB2",#N/A,TRUE,"GENERAL";"TAB3",#N/A,TRUE,"GENERAL";"TAB4",#N/A,TRUE,"GENERAL";"TAB5",#N/A,TRUE,"GENERAL"}</definedName>
    <definedName name="__t8" hidden="1">{"TAB1",#N/A,TRUE,"GENERAL";"TAB2",#N/A,TRUE,"GENERAL";"TAB3",#N/A,TRUE,"GENERAL";"TAB4",#N/A,TRUE,"GENERAL";"TAB5",#N/A,TRUE,"GENERAL"}</definedName>
    <definedName name="__t88" localSheetId="5" hidden="1">{"via1",#N/A,TRUE,"general";"via2",#N/A,TRUE,"general";"via3",#N/A,TRUE,"general"}</definedName>
    <definedName name="__t88" hidden="1">{"via1",#N/A,TRUE,"general";"via2",#N/A,TRUE,"general";"via3",#N/A,TRUE,"general"}</definedName>
    <definedName name="__t9" localSheetId="5" hidden="1">{"TAB1",#N/A,TRUE,"GENERAL";"TAB2",#N/A,TRUE,"GENERAL";"TAB3",#N/A,TRUE,"GENERAL";"TAB4",#N/A,TRUE,"GENERAL";"TAB5",#N/A,TRUE,"GENERAL"}</definedName>
    <definedName name="__t9" hidden="1">{"TAB1",#N/A,TRUE,"GENERAL";"TAB2",#N/A,TRUE,"GENERAL";"TAB3",#N/A,TRUE,"GENERAL";"TAB4",#N/A,TRUE,"GENERAL";"TAB5",#N/A,TRUE,"GENERAL"}</definedName>
    <definedName name="__t99" localSheetId="5" hidden="1">{"via1",#N/A,TRUE,"general";"via2",#N/A,TRUE,"general";"via3",#N/A,TRUE,"general"}</definedName>
    <definedName name="__t99" hidden="1">{"via1",#N/A,TRUE,"general";"via2",#N/A,TRUE,"general";"via3",#N/A,TRUE,"general"}</definedName>
    <definedName name="__TOP1" localSheetId="5">#REF!</definedName>
    <definedName name="__TOP1">#REF!</definedName>
    <definedName name="__TOP10" localSheetId="5">#REF!</definedName>
    <definedName name="__TOP10">#REF!</definedName>
    <definedName name="__TOP2" localSheetId="5">#REF!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2">#REF!</definedName>
    <definedName name="__Tra1">[23]Sábana!#REF!</definedName>
    <definedName name="__Tra2">[23]Sábana!#REF!</definedName>
    <definedName name="__Tra3">[23]Sábana!#REF!</definedName>
    <definedName name="__TZ2616">#REF!</definedName>
    <definedName name="__u4" localSheetId="5" hidden="1">{"TAB1",#N/A,TRUE,"GENERAL";"TAB2",#N/A,TRUE,"GENERAL";"TAB3",#N/A,TRUE,"GENERAL";"TAB4",#N/A,TRUE,"GENERAL";"TAB5",#N/A,TRUE,"GENERAL"}</definedName>
    <definedName name="__u4" hidden="1">{"TAB1",#N/A,TRUE,"GENERAL";"TAB2",#N/A,TRUE,"GENERAL";"TAB3",#N/A,TRUE,"GENERAL";"TAB4",#N/A,TRUE,"GENERAL";"TAB5",#N/A,TRUE,"GENERAL"}</definedName>
    <definedName name="__u5" localSheetId="5" hidden="1">{"TAB1",#N/A,TRUE,"GENERAL";"TAB2",#N/A,TRUE,"GENERAL";"TAB3",#N/A,TRUE,"GENERAL";"TAB4",#N/A,TRUE,"GENERAL";"TAB5",#N/A,TRUE,"GENERAL"}</definedName>
    <definedName name="__u5" hidden="1">{"TAB1",#N/A,TRUE,"GENERAL";"TAB2",#N/A,TRUE,"GENERAL";"TAB3",#N/A,TRUE,"GENERAL";"TAB4",#N/A,TRUE,"GENERAL";"TAB5",#N/A,TRUE,"GENERAL"}</definedName>
    <definedName name="__u6" localSheetId="5" hidden="1">{"TAB1",#N/A,TRUE,"GENERAL";"TAB2",#N/A,TRUE,"GENERAL";"TAB3",#N/A,TRUE,"GENERAL";"TAB4",#N/A,TRUE,"GENERAL";"TAB5",#N/A,TRUE,"GENERAL"}</definedName>
    <definedName name="__u6" hidden="1">{"TAB1",#N/A,TRUE,"GENERAL";"TAB2",#N/A,TRUE,"GENERAL";"TAB3",#N/A,TRUE,"GENERAL";"TAB4",#N/A,TRUE,"GENERAL";"TAB5",#N/A,TRUE,"GENERAL"}</definedName>
    <definedName name="__u7" localSheetId="5" hidden="1">{"via1",#N/A,TRUE,"general";"via2",#N/A,TRUE,"general";"via3",#N/A,TRUE,"general"}</definedName>
    <definedName name="__u7" hidden="1">{"via1",#N/A,TRUE,"general";"via2",#N/A,TRUE,"general";"via3",#N/A,TRUE,"general"}</definedName>
    <definedName name="__u8" localSheetId="5" hidden="1">{"TAB1",#N/A,TRUE,"GENERAL";"TAB2",#N/A,TRUE,"GENERAL";"TAB3",#N/A,TRUE,"GENERAL";"TAB4",#N/A,TRUE,"GENERAL";"TAB5",#N/A,TRUE,"GENERAL"}</definedName>
    <definedName name="__u8" hidden="1">{"TAB1",#N/A,TRUE,"GENERAL";"TAB2",#N/A,TRUE,"GENERAL";"TAB3",#N/A,TRUE,"GENERAL";"TAB4",#N/A,TRUE,"GENERAL";"TAB5",#N/A,TRUE,"GENERAL"}</definedName>
    <definedName name="__u9" localSheetId="5" hidden="1">{"TAB1",#N/A,TRUE,"GENERAL";"TAB2",#N/A,TRUE,"GENERAL";"TAB3",#N/A,TRUE,"GENERAL";"TAB4",#N/A,TRUE,"GENERAL";"TAB5",#N/A,TRUE,"GENERAL"}</definedName>
    <definedName name="__u9" hidden="1">{"TAB1",#N/A,TRUE,"GENERAL";"TAB2",#N/A,TRUE,"GENERAL";"TAB3",#N/A,TRUE,"GENERAL";"TAB4",#N/A,TRUE,"GENERAL";"TAB5",#N/A,TRUE,"GENERAL"}</definedName>
    <definedName name="__ur7" localSheetId="5" hidden="1">{"TAB1",#N/A,TRUE,"GENERAL";"TAB2",#N/A,TRUE,"GENERAL";"TAB3",#N/A,TRUE,"GENERAL";"TAB4",#N/A,TRUE,"GENERAL";"TAB5",#N/A,TRUE,"GENERAL"}</definedName>
    <definedName name="__ur7" hidden="1">{"TAB1",#N/A,TRUE,"GENERAL";"TAB2",#N/A,TRUE,"GENERAL";"TAB3",#N/A,TRUE,"GENERAL";"TAB4",#N/A,TRUE,"GENERAL";"TAB5",#N/A,TRUE,"GENERAL"}</definedName>
    <definedName name="__v2" localSheetId="5" hidden="1">{"via1",#N/A,TRUE,"general";"via2",#N/A,TRUE,"general";"via3",#N/A,TRUE,"general"}</definedName>
    <definedName name="__v2" hidden="1">{"via1",#N/A,TRUE,"general";"via2",#N/A,TRUE,"general";"via3",#N/A,TRUE,"general"}</definedName>
    <definedName name="__v3" localSheetId="5" hidden="1">{"TAB1",#N/A,TRUE,"GENERAL";"TAB2",#N/A,TRUE,"GENERAL";"TAB3",#N/A,TRUE,"GENERAL";"TAB4",#N/A,TRUE,"GENERAL";"TAB5",#N/A,TRUE,"GENERAL"}</definedName>
    <definedName name="__v3" hidden="1">{"TAB1",#N/A,TRUE,"GENERAL";"TAB2",#N/A,TRUE,"GENERAL";"TAB3",#N/A,TRUE,"GENERAL";"TAB4",#N/A,TRUE,"GENERAL";"TAB5",#N/A,TRUE,"GENERAL"}</definedName>
    <definedName name="__v4" localSheetId="5" hidden="1">{"TAB1",#N/A,TRUE,"GENERAL";"TAB2",#N/A,TRUE,"GENERAL";"TAB3",#N/A,TRUE,"GENERAL";"TAB4",#N/A,TRUE,"GENERAL";"TAB5",#N/A,TRUE,"GENERAL"}</definedName>
    <definedName name="__v4" hidden="1">{"TAB1",#N/A,TRUE,"GENERAL";"TAB2",#N/A,TRUE,"GENERAL";"TAB3",#N/A,TRUE,"GENERAL";"TAB4",#N/A,TRUE,"GENERAL";"TAB5",#N/A,TRUE,"GENERAL"}</definedName>
    <definedName name="__v5" localSheetId="5" hidden="1">{"TAB1",#N/A,TRUE,"GENERAL";"TAB2",#N/A,TRUE,"GENERAL";"TAB3",#N/A,TRUE,"GENERAL";"TAB4",#N/A,TRUE,"GENERAL";"TAB5",#N/A,TRUE,"GENERAL"}</definedName>
    <definedName name="__v5" hidden="1">{"TAB1",#N/A,TRUE,"GENERAL";"TAB2",#N/A,TRUE,"GENERAL";"TAB3",#N/A,TRUE,"GENERAL";"TAB4",#N/A,TRUE,"GENERAL";"TAB5",#N/A,TRUE,"GENERAL"}</definedName>
    <definedName name="__v6" localSheetId="5" hidden="1">{"TAB1",#N/A,TRUE,"GENERAL";"TAB2",#N/A,TRUE,"GENERAL";"TAB3",#N/A,TRUE,"GENERAL";"TAB4",#N/A,TRUE,"GENERAL";"TAB5",#N/A,TRUE,"GENERAL"}</definedName>
    <definedName name="__v6" hidden="1">{"TAB1",#N/A,TRUE,"GENERAL";"TAB2",#N/A,TRUE,"GENERAL";"TAB3",#N/A,TRUE,"GENERAL";"TAB4",#N/A,TRUE,"GENERAL";"TAB5",#N/A,TRUE,"GENERAL"}</definedName>
    <definedName name="__v7" localSheetId="5" hidden="1">{"via1",#N/A,TRUE,"general";"via2",#N/A,TRUE,"general";"via3",#N/A,TRUE,"general"}</definedName>
    <definedName name="__v7" hidden="1">{"via1",#N/A,TRUE,"general";"via2",#N/A,TRUE,"general";"via3",#N/A,TRUE,"general"}</definedName>
    <definedName name="__v8" localSheetId="5" hidden="1">{"TAB1",#N/A,TRUE,"GENERAL";"TAB2",#N/A,TRUE,"GENERAL";"TAB3",#N/A,TRUE,"GENERAL";"TAB4",#N/A,TRUE,"GENERAL";"TAB5",#N/A,TRUE,"GENERAL"}</definedName>
    <definedName name="__v8" hidden="1">{"TAB1",#N/A,TRUE,"GENERAL";"TAB2",#N/A,TRUE,"GENERAL";"TAB3",#N/A,TRUE,"GENERAL";"TAB4",#N/A,TRUE,"GENERAL";"TAB5",#N/A,TRUE,"GENERAL"}</definedName>
    <definedName name="__v9" localSheetId="5" hidden="1">{"TAB1",#N/A,TRUE,"GENERAL";"TAB2",#N/A,TRUE,"GENERAL";"TAB3",#N/A,TRUE,"GENERAL";"TAB4",#N/A,TRUE,"GENERAL";"TAB5",#N/A,TRUE,"GENERAL"}</definedName>
    <definedName name="__v9" hidden="1">{"TAB1",#N/A,TRUE,"GENERAL";"TAB2",#N/A,TRUE,"GENERAL";"TAB3",#N/A,TRUE,"GENERAL";"TAB4",#N/A,TRUE,"GENERAL";"TAB5",#N/A,TRUE,"GENERAL"}</definedName>
    <definedName name="__VEX1" localSheetId="5">[14]Tablas!#REF!</definedName>
    <definedName name="__VEX1">[15]Tablas!#REF!</definedName>
    <definedName name="__VFA1" localSheetId="5">[14]Tablas!#REF!</definedName>
    <definedName name="__VFA1">[15]Tablas!#REF!</definedName>
    <definedName name="__vfv4" localSheetId="5" hidden="1">{"via1",#N/A,TRUE,"general";"via2",#N/A,TRUE,"general";"via3",#N/A,TRUE,"general"}</definedName>
    <definedName name="__vfv4" hidden="1">{"via1",#N/A,TRUE,"general";"via2",#N/A,TRUE,"general";"via3",#N/A,TRUE,"general"}</definedName>
    <definedName name="__VIT1" localSheetId="5">[14]Tablas!#REF!</definedName>
    <definedName name="__VIT1">[15]Tablas!#REF!</definedName>
    <definedName name="__VPR1" localSheetId="5">[14]Tablas!#REF!</definedName>
    <definedName name="__VPR1">[15]Tablas!#REF!</definedName>
    <definedName name="__VPR2">[16]Tablas!#REF!</definedName>
    <definedName name="__VRP1" localSheetId="5">[14]Tablas!#REF!</definedName>
    <definedName name="__VRP1">[15]Tablas!#REF!</definedName>
    <definedName name="__VSM1" localSheetId="5">[14]Tablas!#REF!</definedName>
    <definedName name="__VSM1">[15]Tablas!#REF!</definedName>
    <definedName name="__x1" localSheetId="5" hidden="1">{"TAB1",#N/A,TRUE,"GENERAL";"TAB2",#N/A,TRUE,"GENERAL";"TAB3",#N/A,TRUE,"GENERAL";"TAB4",#N/A,TRUE,"GENERAL";"TAB5",#N/A,TRUE,"GENERAL"}</definedName>
    <definedName name="__x1" hidden="1">{"TAB1",#N/A,TRUE,"GENERAL";"TAB2",#N/A,TRUE,"GENERAL";"TAB3",#N/A,TRUE,"GENERAL";"TAB4",#N/A,TRUE,"GENERAL";"TAB5",#N/A,TRUE,"GENERAL"}</definedName>
    <definedName name="__x2" localSheetId="5" hidden="1">{"via1",#N/A,TRUE,"general";"via2",#N/A,TRUE,"general";"via3",#N/A,TRUE,"general"}</definedName>
    <definedName name="__x2" hidden="1">{"via1",#N/A,TRUE,"general";"via2",#N/A,TRUE,"general";"via3",#N/A,TRUE,"general"}</definedName>
    <definedName name="__x3" localSheetId="5" hidden="1">{"via1",#N/A,TRUE,"general";"via2",#N/A,TRUE,"general";"via3",#N/A,TRUE,"general"}</definedName>
    <definedName name="__x3" hidden="1">{"via1",#N/A,TRUE,"general";"via2",#N/A,TRUE,"general";"via3",#N/A,TRUE,"general"}</definedName>
    <definedName name="__x4" localSheetId="5" hidden="1">{"via1",#N/A,TRUE,"general";"via2",#N/A,TRUE,"general";"via3",#N/A,TRUE,"general"}</definedName>
    <definedName name="__x4" hidden="1">{"via1",#N/A,TRUE,"general";"via2",#N/A,TRUE,"general";"via3",#N/A,TRUE,"general"}</definedName>
    <definedName name="__x5" localSheetId="5" hidden="1">{"TAB1",#N/A,TRUE,"GENERAL";"TAB2",#N/A,TRUE,"GENERAL";"TAB3",#N/A,TRUE,"GENERAL";"TAB4",#N/A,TRUE,"GENERAL";"TAB5",#N/A,TRUE,"GENERAL"}</definedName>
    <definedName name="__x5" hidden="1">{"TAB1",#N/A,TRUE,"GENERAL";"TAB2",#N/A,TRUE,"GENERAL";"TAB3",#N/A,TRUE,"GENERAL";"TAB4",#N/A,TRUE,"GENERAL";"TAB5",#N/A,TRUE,"GENERAL"}</definedName>
    <definedName name="__x6" localSheetId="5" hidden="1">{"TAB1",#N/A,TRUE,"GENERAL";"TAB2",#N/A,TRUE,"GENERAL";"TAB3",#N/A,TRUE,"GENERAL";"TAB4",#N/A,TRUE,"GENERAL";"TAB5",#N/A,TRUE,"GENERAL"}</definedName>
    <definedName name="__x6" hidden="1">{"TAB1",#N/A,TRUE,"GENERAL";"TAB2",#N/A,TRUE,"GENERAL";"TAB3",#N/A,TRUE,"GENERAL";"TAB4",#N/A,TRUE,"GENERAL";"TAB5",#N/A,TRUE,"GENERAL"}</definedName>
    <definedName name="__x7" localSheetId="5" hidden="1">{"TAB1",#N/A,TRUE,"GENERAL";"TAB2",#N/A,TRUE,"GENERAL";"TAB3",#N/A,TRUE,"GENERAL";"TAB4",#N/A,TRUE,"GENERAL";"TAB5",#N/A,TRUE,"GENERAL"}</definedName>
    <definedName name="__x7" hidden="1">{"TAB1",#N/A,TRUE,"GENERAL";"TAB2",#N/A,TRUE,"GENERAL";"TAB3",#N/A,TRUE,"GENERAL";"TAB4",#N/A,TRUE,"GENERAL";"TAB5",#N/A,TRUE,"GENERAL"}</definedName>
    <definedName name="__x8" localSheetId="5" hidden="1">{"via1",#N/A,TRUE,"general";"via2",#N/A,TRUE,"general";"via3",#N/A,TRUE,"general"}</definedName>
    <definedName name="__x8" hidden="1">{"via1",#N/A,TRUE,"general";"via2",#N/A,TRUE,"general";"via3",#N/A,TRUE,"general"}</definedName>
    <definedName name="__x9" localSheetId="5"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5" hidden="1">{"TAB1",#N/A,TRUE,"GENERAL";"TAB2",#N/A,TRUE,"GENERAL";"TAB3",#N/A,TRUE,"GENERAL";"TAB4",#N/A,TRUE,"GENERAL";"TAB5",#N/A,TRUE,"GENERAL"}</definedName>
    <definedName name="__y2" hidden="1">{"TAB1",#N/A,TRUE,"GENERAL";"TAB2",#N/A,TRUE,"GENERAL";"TAB3",#N/A,TRUE,"GENERAL";"TAB4",#N/A,TRUE,"GENERAL";"TAB5",#N/A,TRUE,"GENERAL"}</definedName>
    <definedName name="__y3" localSheetId="5" hidden="1">{"via1",#N/A,TRUE,"general";"via2",#N/A,TRUE,"general";"via3",#N/A,TRUE,"general"}</definedName>
    <definedName name="__y3" hidden="1">{"via1",#N/A,TRUE,"general";"via2",#N/A,TRUE,"general";"via3",#N/A,TRUE,"general"}</definedName>
    <definedName name="__y4" localSheetId="5" hidden="1">{"via1",#N/A,TRUE,"general";"via2",#N/A,TRUE,"general";"via3",#N/A,TRUE,"general"}</definedName>
    <definedName name="__y4" hidden="1">{"via1",#N/A,TRUE,"general";"via2",#N/A,TRUE,"general";"via3",#N/A,TRUE,"general"}</definedName>
    <definedName name="__y5" localSheetId="5" hidden="1">{"TAB1",#N/A,TRUE,"GENERAL";"TAB2",#N/A,TRUE,"GENERAL";"TAB3",#N/A,TRUE,"GENERAL";"TAB4",#N/A,TRUE,"GENERAL";"TAB5",#N/A,TRUE,"GENERAL"}</definedName>
    <definedName name="__y5" hidden="1">{"TAB1",#N/A,TRUE,"GENERAL";"TAB2",#N/A,TRUE,"GENERAL";"TAB3",#N/A,TRUE,"GENERAL";"TAB4",#N/A,TRUE,"GENERAL";"TAB5",#N/A,TRUE,"GENERAL"}</definedName>
    <definedName name="__y6" localSheetId="5" hidden="1">{"via1",#N/A,TRUE,"general";"via2",#N/A,TRUE,"general";"via3",#N/A,TRUE,"general"}</definedName>
    <definedName name="__y6" hidden="1">{"via1",#N/A,TRUE,"general";"via2",#N/A,TRUE,"general";"via3",#N/A,TRUE,"general"}</definedName>
    <definedName name="__y7" localSheetId="5" hidden="1">{"via1",#N/A,TRUE,"general";"via2",#N/A,TRUE,"general";"via3",#N/A,TRUE,"general"}</definedName>
    <definedName name="__y7" hidden="1">{"via1",#N/A,TRUE,"general";"via2",#N/A,TRUE,"general";"via3",#N/A,TRUE,"general"}</definedName>
    <definedName name="__y8" localSheetId="5" hidden="1">{"via1",#N/A,TRUE,"general";"via2",#N/A,TRUE,"general";"via3",#N/A,TRUE,"general"}</definedName>
    <definedName name="__y8" hidden="1">{"via1",#N/A,TRUE,"general";"via2",#N/A,TRUE,"general";"via3",#N/A,TRUE,"general"}</definedName>
    <definedName name="__y9" localSheetId="5" hidden="1">{"TAB1",#N/A,TRUE,"GENERAL";"TAB2",#N/A,TRUE,"GENERAL";"TAB3",#N/A,TRUE,"GENERAL";"TAB4",#N/A,TRUE,"GENERAL";"TAB5",#N/A,TRUE,"GENERAL"}</definedName>
    <definedName name="__y9" hidden="1">{"TAB1",#N/A,TRUE,"GENERAL";"TAB2",#N/A,TRUE,"GENERAL";"TAB3",#N/A,TRUE,"GENERAL";"TAB4",#N/A,TRUE,"GENERAL";"TAB5",#N/A,TRUE,"GENERAL"}</definedName>
    <definedName name="__z1" localSheetId="5" hidden="1">{"TAB1",#N/A,TRUE,"GENERAL";"TAB2",#N/A,TRUE,"GENERAL";"TAB3",#N/A,TRUE,"GENERAL";"TAB4",#N/A,TRUE,"GENERAL";"TAB5",#N/A,TRUE,"GENERAL"}</definedName>
    <definedName name="__z1" hidden="1">{"TAB1",#N/A,TRUE,"GENERAL";"TAB2",#N/A,TRUE,"GENERAL";"TAB3",#N/A,TRUE,"GENERAL";"TAB4",#N/A,TRUE,"GENERAL";"TAB5",#N/A,TRUE,"GENERAL"}</definedName>
    <definedName name="__z2" localSheetId="5" hidden="1">{"via1",#N/A,TRUE,"general";"via2",#N/A,TRUE,"general";"via3",#N/A,TRUE,"general"}</definedName>
    <definedName name="__z2" hidden="1">{"via1",#N/A,TRUE,"general";"via2",#N/A,TRUE,"general";"via3",#N/A,TRUE,"general"}</definedName>
    <definedName name="__z3" localSheetId="5" hidden="1">{"via1",#N/A,TRUE,"general";"via2",#N/A,TRUE,"general";"via3",#N/A,TRUE,"general"}</definedName>
    <definedName name="__z3" hidden="1">{"via1",#N/A,TRUE,"general";"via2",#N/A,TRUE,"general";"via3",#N/A,TRUE,"general"}</definedName>
    <definedName name="__z4" localSheetId="5" hidden="1">{"TAB1",#N/A,TRUE,"GENERAL";"TAB2",#N/A,TRUE,"GENERAL";"TAB3",#N/A,TRUE,"GENERAL";"TAB4",#N/A,TRUE,"GENERAL";"TAB5",#N/A,TRUE,"GENERAL"}</definedName>
    <definedName name="__z4" hidden="1">{"TAB1",#N/A,TRUE,"GENERAL";"TAB2",#N/A,TRUE,"GENERAL";"TAB3",#N/A,TRUE,"GENERAL";"TAB4",#N/A,TRUE,"GENERAL";"TAB5",#N/A,TRUE,"GENERAL"}</definedName>
    <definedName name="__z5" localSheetId="5" hidden="1">{"via1",#N/A,TRUE,"general";"via2",#N/A,TRUE,"general";"via3",#N/A,TRUE,"general"}</definedName>
    <definedName name="__z5" hidden="1">{"via1",#N/A,TRUE,"general";"via2",#N/A,TRUE,"general";"via3",#N/A,TRUE,"general"}</definedName>
    <definedName name="__z6" localSheetId="5" hidden="1">{"TAB1",#N/A,TRUE,"GENERAL";"TAB2",#N/A,TRUE,"GENERAL";"TAB3",#N/A,TRUE,"GENERAL";"TAB4",#N/A,TRUE,"GENERAL";"TAB5",#N/A,TRUE,"GENERAL"}</definedName>
    <definedName name="__z6" hidden="1">{"TAB1",#N/A,TRUE,"GENERAL";"TAB2",#N/A,TRUE,"GENERAL";"TAB3",#N/A,TRUE,"GENERAL";"TAB4",#N/A,TRUE,"GENERAL";"TAB5",#N/A,TRUE,"GENERAL"}</definedName>
    <definedName name="_1" localSheetId="5">#REF!</definedName>
    <definedName name="_1">#N/A</definedName>
    <definedName name="_1__123Graph_ACart_Utilidad" hidden="1">[28]EVA!$F$104:$I$104</definedName>
    <definedName name="_1_25">[16]Tablas!#REF!</definedName>
    <definedName name="_116B" localSheetId="5">#REF!</definedName>
    <definedName name="_116B">#REF!</definedName>
    <definedName name="_117A" localSheetId="5">#REF!</definedName>
    <definedName name="_117A">#REF!</definedName>
    <definedName name="_117B" localSheetId="5">#REF!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[27]G.G!#REF!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Sin_nombre">#REF!</definedName>
    <definedName name="_2">#N/A</definedName>
    <definedName name="_2__123Graph_BCart_Utilidad" hidden="1">[28]EVA!$F$105:$I$105</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 localSheetId="5">#REF!</definedName>
    <definedName name="_3">#REF!</definedName>
    <definedName name="_3__123Graph_CCart_Utilidad" hidden="1">[28]EVA!$F$106:$I$106</definedName>
    <definedName name="_30__AIU">#REF!</definedName>
    <definedName name="_3ane_o10">#REF!</definedName>
    <definedName name="_4__123Graph_LBL_ACart_Utilidad" hidden="1">[28]EVA!$F$109:$I$109</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 localSheetId="5">#REF!</definedName>
    <definedName name="_42C">#REF!</definedName>
    <definedName name="_42D" localSheetId="5">#REF!</definedName>
    <definedName name="_42D">#REF!</definedName>
    <definedName name="_42E" localSheetId="5">#REF!</definedName>
    <definedName name="_42E">#REF!</definedName>
    <definedName name="_44" localSheetId="5">#REF!</definedName>
    <definedName name="_44">#REF!</definedName>
    <definedName name="_5__123Graph_LBL_BCart_Utilidad" hidden="1">[28]EVA!$F$110:$I$110</definedName>
    <definedName name="_6" localSheetId="5">#REF!</definedName>
    <definedName name="_6">#REF!</definedName>
    <definedName name="_6__123Graph_LBL_CCart_Utilidad" hidden="1">[28]EVA!$F$111:$I$111</definedName>
    <definedName name="_7__123Graph_XCart_Utilidad" hidden="1">[28]EVA!$F$103:$I$103</definedName>
    <definedName name="_911A">#REF!</definedName>
    <definedName name="_912A">#REF!</definedName>
    <definedName name="_921A">#REF!</definedName>
    <definedName name="_922A">#REF!</definedName>
    <definedName name="_a1" localSheetId="5" hidden="1">{"TAB1",#N/A,TRUE,"GENERAL";"TAB2",#N/A,TRUE,"GENERAL";"TAB3",#N/A,TRUE,"GENERAL";"TAB4",#N/A,TRUE,"GENERAL";"TAB5",#N/A,TRUE,"GENERAL"}</definedName>
    <definedName name="_a1" hidden="1">{"TAB1",#N/A,TRUE,"GENERAL";"TAB2",#N/A,TRUE,"GENERAL";"TAB3",#N/A,TRUE,"GENERAL";"TAB4",#N/A,TRUE,"GENERAL";"TAB5",#N/A,TRUE,"GENERAL"}</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4" localSheetId="5"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AS1" localSheetId="5" hidden="1">{#N/A,#N/A,TRUE,"INGENIERIA";#N/A,#N/A,TRUE,"COMPRAS";#N/A,#N/A,TRUE,"DIRECCION";#N/A,#N/A,TRUE,"RESUMEN"}</definedName>
    <definedName name="_AAS1" hidden="1">{#N/A,#N/A,TRUE,"INGENIERIA";#N/A,#N/A,TRUE,"COMPRAS";#N/A,#N/A,TRUE,"DIRECCION";#N/A,#N/A,TRUE,"RESUMEN"}</definedName>
    <definedName name="_ABC1" localSheetId="5" hidden="1">{#N/A,#N/A,TRUE,"1842CWN0"}</definedName>
    <definedName name="_ABC1" hidden="1">{#N/A,#N/A,TRUE,"1842CWN0"}</definedName>
    <definedName name="_abc2" localSheetId="5" hidden="1">{#N/A,#N/A,TRUE,"1842CWN0"}</definedName>
    <definedName name="_abc2" hidden="1">{#N/A,#N/A,TRUE,"1842CWN0"}</definedName>
    <definedName name="_ADH12" localSheetId="5">[37]BASE!$D$218</definedName>
    <definedName name="_ADH12">#REF!</definedName>
    <definedName name="_Adi2">[23]Sábana!#REF!</definedName>
    <definedName name="_Adi3">[23]Sábana!#REF!</definedName>
    <definedName name="_ADM12" localSheetId="5">[37]BASE!$D$219</definedName>
    <definedName name="_ADM12">#REF!</definedName>
    <definedName name="_ADM2" localSheetId="5">#REF!</definedName>
    <definedName name="_ADM2">#REF!</definedName>
    <definedName name="_ADM4" localSheetId="5">[37]BASE!$D$120</definedName>
    <definedName name="_ADM4">#REF!</definedName>
    <definedName name="_Ady1">#REF!</definedName>
    <definedName name="_Ady2">#REF!</definedName>
    <definedName name="_Ady3">#REF!</definedName>
    <definedName name="_Ady4">#REF!</definedName>
    <definedName name="_AFC1" localSheetId="5">[7]INV!$A$25:$D$28</definedName>
    <definedName name="_AFC1">[7]INV!$A$25:$D$28</definedName>
    <definedName name="_AFC3" localSheetId="5">[7]INV!$F$25:$I$28</definedName>
    <definedName name="_AFC3">[7]INV!$F$25:$I$28</definedName>
    <definedName name="_AFC5" localSheetId="5">[7]INV!$K$25:$N$28</definedName>
    <definedName name="_AFC5">[7]INV!$K$25:$N$28</definedName>
    <definedName name="_AIU1" localSheetId="5">#REF!</definedName>
    <definedName name="_AIU1">#REF!</definedName>
    <definedName name="_AIU2">[38]BASE!$C$5</definedName>
    <definedName name="_ALM1" localSheetId="5">#REF!</definedName>
    <definedName name="_ALM1">#REF!</definedName>
    <definedName name="_Alt1" localSheetId="5">[23]Sábana!#REF!</definedName>
    <definedName name="_Alt1">[23]Sábana!#REF!</definedName>
    <definedName name="_Alt2" localSheetId="5">[23]Sábana!#REF!</definedName>
    <definedName name="_Alt2">[23]Sábana!#REF!</definedName>
    <definedName name="_Alt3" localSheetId="5">[23]Sábana!#REF!</definedName>
    <definedName name="_Alt3">[23]Sábana!#REF!</definedName>
    <definedName name="_AND1" localSheetId="5">#REF!</definedName>
    <definedName name="_And1">#REF!</definedName>
    <definedName name="_And2">#REF!</definedName>
    <definedName name="_And3">#REF!</definedName>
    <definedName name="_And4">#REF!</definedName>
    <definedName name="_ane7" localSheetId="5">[17]!_xlbgnm.ane7</definedName>
    <definedName name="_ane7">[18]!_xlbgnm.ane7</definedName>
    <definedName name="_ane8" localSheetId="5">[17]!_xlbgnm.ane8</definedName>
    <definedName name="_ane8">[18]!_xlbgnm.ane8</definedName>
    <definedName name="_APU221" localSheetId="5">#REF!</definedName>
    <definedName name="_APU221">#REF!</definedName>
    <definedName name="_APU465">[39]!absc</definedName>
    <definedName name="_Atp2" localSheetId="5">[30]EMPRESA!$F$22</definedName>
    <definedName name="_Atp2">[31]EMPRESA!$F$22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AZ10">[37]BASE!$D$270</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BGC1" localSheetId="5">[7]INV!$A$5:$D$8</definedName>
    <definedName name="_BGC1">[7]INV!$A$5:$D$8</definedName>
    <definedName name="_BGC3" localSheetId="5">[7]INV!$F$5:$I$8</definedName>
    <definedName name="_BGC3">[7]INV!$F$5:$I$8</definedName>
    <definedName name="_BGC5" localSheetId="5">[7]INV!$K$5:$N$8</definedName>
    <definedName name="_BGC5">[7]INV!$K$5:$N$8</definedName>
    <definedName name="_BLO20" localSheetId="5">[37]BASE!$D$56</definedName>
    <definedName name="_BLO20">#REF!</definedName>
    <definedName name="_C2254JH" localSheetId="5">#REF!</definedName>
    <definedName name="_C2254JH">#REF!</definedName>
    <definedName name="_C2256JH" localSheetId="5">#REF!</definedName>
    <definedName name="_C2256JH">#REF!</definedName>
    <definedName name="_C452JH" localSheetId="5">#REF!</definedName>
    <definedName name="_C452JH">#REF!</definedName>
    <definedName name="_C903L" localSheetId="5">#REF!</definedName>
    <definedName name="_C903L">#REF!</definedName>
    <definedName name="_C908J" localSheetId="5">#REF!</definedName>
    <definedName name="_C908J">#REF!</definedName>
    <definedName name="_CAC1" localSheetId="5">[7]INV!$A$19:$D$22</definedName>
    <definedName name="_CAC1">[7]INV!$A$19:$D$22</definedName>
    <definedName name="_CAC3" localSheetId="5">[7]INV!$F$19:$I$22</definedName>
    <definedName name="_CAC3">[7]INV!$F$19:$I$22</definedName>
    <definedName name="_CAC5" localSheetId="5">[7]INV!$K$19:$N$22</definedName>
    <definedName name="_CAC5">[7]INV!$K$19:$N$22</definedName>
    <definedName name="_CAN28" localSheetId="5">[37]BASE!$D$315</definedName>
    <definedName name="_CAN28">#REF!</definedName>
    <definedName name="_cap2">#REF!</definedName>
    <definedName name="_CMU005" localSheetId="5" hidden="1">#REF!</definedName>
    <definedName name="_CMU005" hidden="1">#REF!</definedName>
    <definedName name="_Cod1" localSheetId="5">#REF!</definedName>
    <definedName name="_Cod1">#REF!</definedName>
    <definedName name="_COM1" localSheetId="5">#REF!</definedName>
    <definedName name="_COM1">#REF!</definedName>
    <definedName name="_COM10" localSheetId="5">#REF!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99">'[40]Causas No Cumpl.'!$AF$19</definedName>
    <definedName name="_CUA44" localSheetId="5">[37]BASE!$D$253</definedName>
    <definedName name="_CUA44">#REF!</definedName>
    <definedName name="_dasd" hidden="1">'[41]46W9'!#REF!</definedName>
    <definedName name="_DCI1" localSheetId="5">[14]Tablas!#REF!</definedName>
    <definedName name="_DCI1">[15]Tablas!#REF!</definedName>
    <definedName name="_DDS1" localSheetId="5">[14]Tablas!#REF!</definedName>
    <definedName name="_DDS1">[15]Tablas!#REF!</definedName>
    <definedName name="_DGO1" localSheetId="5">[14]Tablas!#REF!</definedName>
    <definedName name="_DGO1">[15]Tablas!#REF!</definedName>
    <definedName name="_DGP1" localSheetId="5">[14]Tablas!#REF!</definedName>
    <definedName name="_DGP1">[15]Tablas!#REF!</definedName>
    <definedName name="_dhc1">[42]Dimensiones!$B$13</definedName>
    <definedName name="_dhc2">[42]Dimensiones!$B$17</definedName>
    <definedName name="_dhc3">[42]Dimensiones!$B$21</definedName>
    <definedName name="_dhc4">[42]Dimensiones!$B$25</definedName>
    <definedName name="_dhc5">[42]Dimensiones!$B$29</definedName>
    <definedName name="_DIJ1" localSheetId="5">[14]Tablas!#REF!</definedName>
    <definedName name="_DIJ1">[15]Tablas!#REF!</definedName>
    <definedName name="_Dist_Bin" hidden="1">[43]MPC3I4!$A$2040:$DD$3161</definedName>
    <definedName name="_Dist_Values" hidden="1">[43]MPC3I4!$2552:$3906</definedName>
    <definedName name="_DPI1" localSheetId="5">[14]Tablas!#REF!</definedName>
    <definedName name="_DPI1">[15]Tablas!#REF!</definedName>
    <definedName name="_DPY1" localSheetId="5">[14]Tablas!#REF!</definedName>
    <definedName name="_DPY1">[15]Tablas!#REF!</definedName>
    <definedName name="_DRI1" localSheetId="5">[14]Tablas!#REF!</definedName>
    <definedName name="_DRI1">[15]Tablas!#REF!</definedName>
    <definedName name="_DRL1" localSheetId="5">[14]Tablas!#REF!</definedName>
    <definedName name="_DRL1">[15]Tablas!#REF!</definedName>
    <definedName name="_DSP1" localSheetId="5">[14]Tablas!#REF!</definedName>
    <definedName name="_DSP1">[15]Tablas!#REF!</definedName>
    <definedName name="_dvc1">[42]Dimensiones!$B$12</definedName>
    <definedName name="_dvc2">[42]Dimensiones!$B$16</definedName>
    <definedName name="_dvc3">[42]Dimensiones!$B$20</definedName>
    <definedName name="_dvc4">[42]Dimensiones!$B$24</definedName>
    <definedName name="_dvc5">[42]Dimensiones!$B$28</definedName>
    <definedName name="_eac1">[42]Dimensiones!$F$10</definedName>
    <definedName name="_eac2">[42]Dimensiones!$F$13</definedName>
    <definedName name="_eac3">[42]Dimensiones!$F$16</definedName>
    <definedName name="_eac4">[42]Dimensiones!$F$19</definedName>
    <definedName name="_eac5">[42]Dimensiones!$F$22</definedName>
    <definedName name="_ECP1" localSheetId="5">[14]Tablas!#REF!</definedName>
    <definedName name="_ECP1">[15]Tablas!#REF!</definedName>
    <definedName name="_Epm1">#REF!</definedName>
    <definedName name="_Epm2" localSheetId="5">[23]Sábana!#REF!</definedName>
    <definedName name="_Epm2">#REF!</definedName>
    <definedName name="_Epm3" localSheetId="5">[23]Sábana!#REF!</definedName>
    <definedName name="_Epm3">#REF!</definedName>
    <definedName name="_Epm4">#REF!</definedName>
    <definedName name="_EST1" localSheetId="5">#REF!</definedName>
    <definedName name="_EST1">#REF!</definedName>
    <definedName name="_EST10" localSheetId="5">#REF!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 localSheetId="5">#REF!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5">'A.U % '!ERR</definedName>
    <definedName name="_f">[44]D_AWG!$E$22</definedName>
    <definedName name="_F10" localSheetId="5">#REF!</definedName>
    <definedName name="_F10">#REF!</definedName>
    <definedName name="_FC" localSheetId="5">#REF!</definedName>
    <definedName name="_fc">[42]Dimensiones!$B$9</definedName>
    <definedName name="_Fill" localSheetId="5" hidden="1">#REF!</definedName>
    <definedName name="_Fill" hidden="1">#REF!</definedName>
    <definedName name="_xlnm._FilterDatabase" localSheetId="5" hidden="1">[45]Presupuesto_Via_distribuidora!$A$9:$H$344</definedName>
    <definedName name="_xlnm._FilterDatabase" hidden="1">#REF!</definedName>
    <definedName name="_FOR1" localSheetId="5">#REF!</definedName>
    <definedName name="_FOR1">#REF!</definedName>
    <definedName name="_FS01" localSheetId="5">'A.U % '!ERR</definedName>
    <definedName name="_FS01">[6]!ERR</definedName>
    <definedName name="_FYB02" localSheetId="5">#REF!</definedName>
    <definedName name="_FYB02">#REF!</definedName>
    <definedName name="_FYB03" localSheetId="5">#REF!</definedName>
    <definedName name="_FYB03">#REF!</definedName>
    <definedName name="_FYB04" localSheetId="5">#REF!</definedName>
    <definedName name="_FYB04">#REF!</definedName>
    <definedName name="_FYB08" localSheetId="5">#REF!</definedName>
    <definedName name="_FYB08">#REF!</definedName>
    <definedName name="_FYB10" localSheetId="5">#REF!</definedName>
    <definedName name="_FYB10">#REF!</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hidden="1">{"via1",#N/A,TRUE,"general";"via2",#N/A,TRUE,"general";"via3",#N/A,TRUE,"general"}</definedName>
    <definedName name="_hac1">[42]Dimensiones!$F$8</definedName>
    <definedName name="_hac2">[42]Dimensiones!$F$11</definedName>
    <definedName name="_hac3">[42]Dimensiones!$F$14</definedName>
    <definedName name="_hac4">[42]Dimensiones!$F$17</definedName>
    <definedName name="_hac5">[42]Dimensiones!$F$20</definedName>
    <definedName name="_hfh7" localSheetId="5" hidden="1">{"via1",#N/A,TRUE,"general";"via2",#N/A,TRUE,"general";"via3",#N/A,TRUE,"general"}</definedName>
    <definedName name="_hfh7" hidden="1">{"via1",#N/A,TRUE,"general";"via2",#N/A,TRUE,"general";"via3",#N/A,TRUE,"general"}</definedName>
    <definedName name="_hhg1" localSheetId="5" hidden="1">{#N/A,#N/A,TRUE,"1842CWN0"}</definedName>
    <definedName name="_hhg1" hidden="1">{#N/A,#N/A,TRUE,"1842CWN0"}</definedName>
    <definedName name="_i1">#REF!</definedName>
    <definedName name="_i4" localSheetId="5"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ICP1" localSheetId="5">[14]Tablas!#REF!</definedName>
    <definedName name="_ICP1">[15]Tablas!#REF!</definedName>
    <definedName name="_IMP1" localSheetId="5">#REF!</definedName>
    <definedName name="_IMP1">#REF!</definedName>
    <definedName name="_INF1">#REF!</definedName>
    <definedName name="_IPC2002" localSheetId="5">#REF!</definedName>
    <definedName name="_IPC2002">#REF!</definedName>
    <definedName name="_IVA1">#REF!</definedName>
    <definedName name="_IyC1" localSheetId="5">[23]Sábana!#REF!</definedName>
    <definedName name="_IyC1">#REF!</definedName>
    <definedName name="_IyC2">#REF!</definedName>
    <definedName name="_IyC3">#REF!</definedName>
    <definedName name="_IyC4">#REF!</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ey1" localSheetId="5" hidden="1">#REF!</definedName>
    <definedName name="_Key1" hidden="1">#REF!</definedName>
    <definedName name="_Key11" localSheetId="5" hidden="1">[46]INST!#REF!</definedName>
    <definedName name="_Key11" hidden="1">[47]INST!#REF!</definedName>
    <definedName name="_Key2" localSheetId="5" hidden="1">#REF!</definedName>
    <definedName name="_Key2" hidden="1">#REF!</definedName>
    <definedName name="_Key21" localSheetId="5" hidden="1">#REF!</definedName>
    <definedName name="_Key21" hidden="1">#REF!</definedName>
    <definedName name="_key3" localSheetId="5" hidden="1">#REF!</definedName>
    <definedName name="_key3" hidden="1">#REF!</definedName>
    <definedName name="_key31" hidden="1">#REF!</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LA124" localSheetId="5">[37]BASE!$D$64</definedName>
    <definedName name="_LA124">#REF!</definedName>
    <definedName name="_LA1524">[48]BASE!$D$71</definedName>
    <definedName name="_lac1">[42]Dimensiones!$F$9</definedName>
    <definedName name="_LAC18" localSheetId="5">#REF!</definedName>
    <definedName name="_LAC18">#REF!</definedName>
    <definedName name="_lac2">[42]Dimensiones!$F$12</definedName>
    <definedName name="_lac3">[42]Dimensiones!$F$15</definedName>
    <definedName name="_lac4">[42]Dimensiones!$F$18</definedName>
    <definedName name="_lac5">[42]Dimensiones!$F$21</definedName>
    <definedName name="_lar03" localSheetId="5">#REF!</definedName>
    <definedName name="_lar03">#REF!</definedName>
    <definedName name="_LEY80" localSheetId="5">#REF!</definedName>
    <definedName name="_LEY80">#REF!</definedName>
    <definedName name="_m3" localSheetId="5"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MA2" localSheetId="5">#REF!</definedName>
    <definedName name="_MA2">#REF!</definedName>
    <definedName name="_MAT1" localSheetId="5">#REF!</definedName>
    <definedName name="_MAT1">#REF!</definedName>
    <definedName name="_MB1" localSheetId="5">[23]Sábana!#REF!</definedName>
    <definedName name="_MB1">#REF!</definedName>
    <definedName name="_MB2" localSheetId="5">[23]Sábana!#REF!</definedName>
    <definedName name="_MB2">#REF!</definedName>
    <definedName name="_MB3" localSheetId="5">[23]Sábana!#REF!</definedName>
    <definedName name="_MB3">#REF!</definedName>
    <definedName name="_MB4">#REF!</definedName>
    <definedName name="_MOD1">#REF!</definedName>
    <definedName name="_mun2" localSheetId="5">[34]PESOS!#REF!</definedName>
    <definedName name="_mun2">[35]PESOS!#REF!</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5">#REF!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5"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CD1" localSheetId="5">[14]Tablas!#REF!</definedName>
    <definedName name="_OCD1">[15]Tablas!#REF!</definedName>
    <definedName name="_OCI1" localSheetId="5">[14]Tablas!#REF!</definedName>
    <definedName name="_OCI1">[15]Tablas!#REF!</definedName>
    <definedName name="_Order1" hidden="1">0</definedName>
    <definedName name="_Order2" hidden="1">255</definedName>
    <definedName name="_p6" localSheetId="5"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a1" localSheetId="5">'[36]Paral. 1'!$E$1:$E$65536</definedName>
    <definedName name="_Pa1">'[26]Paral. 1'!$E:$E</definedName>
    <definedName name="_Pa2" localSheetId="5">'[36]Paral. 2'!$E$1:$E$65536</definedName>
    <definedName name="_Pa2">'[26]Paral. 2'!$E:$E</definedName>
    <definedName name="_Pa3" localSheetId="5">'[36]Paral. 3'!$E$1:$E$65536</definedName>
    <definedName name="_Pa3">'[26]Paral. 3'!$E:$E</definedName>
    <definedName name="_Pa4" localSheetId="5">[36]Paral.4!$E$1:$E$65536</definedName>
    <definedName name="_Pa4">[26]Paral.4!$E:$E</definedName>
    <definedName name="_Parse_Out" localSheetId="5" hidden="1">'[3]7422CW00'!#REF!</definedName>
    <definedName name="_Parse_Out" hidden="1">#REF!</definedName>
    <definedName name="_PJ50" localSheetId="5">#REF!</definedName>
    <definedName name="_PJ50">#REF!</definedName>
    <definedName name="_pj51" localSheetId="5">#REF!</definedName>
    <definedName name="_pj51">#REF!</definedName>
    <definedName name="_pl1" localSheetId="5">'[49]Gabinetes ctrol, prot. y med. '!#REF!</definedName>
    <definedName name="_pl1">'[49]Gabinetes ctrol, prot. y med. '!#REF!</definedName>
    <definedName name="_pl2" localSheetId="5">'[49]Gabinetes ctrol, prot. y med. '!#REF!</definedName>
    <definedName name="_pl2">'[49]Gabinetes ctrol, prot. y med. '!#REF!</definedName>
    <definedName name="_Po2" localSheetId="5">[22]REAJUSTESACTA1PROVI!#REF!</definedName>
    <definedName name="_Po2">[22]REAJUSTESACTA1PROVI!#REF!</definedName>
    <definedName name="_Pon1">#REF!</definedName>
    <definedName name="_Pon2">#REF!</definedName>
    <definedName name="_Pon3">#REF!</definedName>
    <definedName name="_Pon4">#REF!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5">#REF!</definedName>
    <definedName name="_PRE1">#REF!</definedName>
    <definedName name="_PTO97">#REF!</definedName>
    <definedName name="_PW2">#REF!</definedName>
    <definedName name="_QTY1">#REF!</definedName>
    <definedName name="_r" localSheetId="5" hidden="1">{"TAB1",#N/A,TRUE,"GENERAL";"TAB2",#N/A,TRUE,"GENERAL";"TAB3",#N/A,TRUE,"GENERAL";"TAB4",#N/A,TRUE,"GENERAL";"TAB5",#N/A,TRUE,"GENERAL"}</definedName>
    <definedName name="_r" hidden="1">{"TAB1",#N/A,TRUE,"GENERAL";"TAB2",#N/A,TRUE,"GENERAL";"TAB3",#N/A,TRUE,"GENERAL";"TAB4",#N/A,TRUE,"GENERAL";"TAB5",#N/A,TRUE,"GENERAL"}</definedName>
    <definedName name="_R1210JH" localSheetId="5">#REF!</definedName>
    <definedName name="_R1210JH">#REF!</definedName>
    <definedName name="_R32EL" localSheetId="5">#REF!</definedName>
    <definedName name="_R32EL">#REF!</definedName>
    <definedName name="_R32JH" localSheetId="5">#REF!</definedName>
    <definedName name="_R32JH">#REF!</definedName>
    <definedName name="_R42JH">#REF!</definedName>
    <definedName name="_R43JH">#REF!</definedName>
    <definedName name="_r4r" localSheetId="5" hidden="1">{"via1",#N/A,TRUE,"general";"via2",#N/A,TRUE,"general";"via3",#N/A,TRUE,"general"}</definedName>
    <definedName name="_r4r" hidden="1">{"via1",#N/A,TRUE,"general";"via2",#N/A,TRUE,"general";"via3",#N/A,TRUE,"general"}</definedName>
    <definedName name="_R63BB" localSheetId="5">#REF!</definedName>
    <definedName name="_R63BB">#REF!</definedName>
    <definedName name="_R63JH" localSheetId="5">#REF!</definedName>
    <definedName name="_R63JH">#REF!</definedName>
    <definedName name="_R64BB" localSheetId="5">#REF!</definedName>
    <definedName name="_R64BB">#REF!</definedName>
    <definedName name="_R64JH" localSheetId="5">#REF!</definedName>
    <definedName name="_R64JH">#REF!</definedName>
    <definedName name="_R83JH" localSheetId="5">#REF!</definedName>
    <definedName name="_R83JH">#REF!</definedName>
    <definedName name="_R84JH" localSheetId="5">#REF!</definedName>
    <definedName name="_R84JH">#REF!</definedName>
    <definedName name="_R86JH" localSheetId="5">#REF!</definedName>
    <definedName name="_R86JH">#REF!</definedName>
    <definedName name="_Ram1">#REF!</definedName>
    <definedName name="_Ram2">#REF!</definedName>
    <definedName name="_Ram3">#REF!</definedName>
    <definedName name="_Ram4">#REF!</definedName>
    <definedName name="_Rc" localSheetId="5">#REF!</definedName>
    <definedName name="_Rc">#REF!</definedName>
    <definedName name="_RCT1">#REF!</definedName>
    <definedName name="_RCT2">#REF!</definedName>
    <definedName name="_RCT3">#REF!</definedName>
    <definedName name="_RCT4">#REF!</definedName>
    <definedName name="_REC1">"Rectángulo 31"</definedName>
    <definedName name="_Red1" localSheetId="5">[23]Sábana!#REF!</definedName>
    <definedName name="_Red1">#REF!</definedName>
    <definedName name="_Red2" localSheetId="5">[23]Sábana!#REF!</definedName>
    <definedName name="_Red2">#REF!</definedName>
    <definedName name="_Red3" localSheetId="5">[23]Sábana!#REF!</definedName>
    <definedName name="_Red3">#REF!</definedName>
    <definedName name="_Red4">#REF!</definedName>
    <definedName name="_ref4" localSheetId="5">#REF!</definedName>
    <definedName name="_ref4">#REF!</definedName>
    <definedName name="_REP21" localSheetId="5">#REF!</definedName>
    <definedName name="_REP21">#REF!</definedName>
    <definedName name="_REP42" localSheetId="5">#REF!</definedName>
    <definedName name="_REP42">#REF!</definedName>
    <definedName name="_REP43">[50]BASE!$D$136</definedName>
    <definedName name="_RES64" localSheetId="5">#REF!</definedName>
    <definedName name="_RES64">#REF!</definedName>
    <definedName name="_RET1" localSheetId="5">'[3]7422CW00'!#REF!</definedName>
    <definedName name="_RET1">'[3]7422CW00'!#REF!</definedName>
    <definedName name="_RET2" localSheetId="5">'[3]7422CW00'!#REF!</definedName>
    <definedName name="_RET2">'[3]7422CW00'!#REF!</definedName>
    <definedName name="_RET3" localSheetId="5">'[3]7422CW00'!#REF!</definedName>
    <definedName name="_RET3">'[3]7422CW00'!#REF!</definedName>
    <definedName name="_RET4" localSheetId="5">'[3]7422CW00'!#REF!</definedName>
    <definedName name="_RET4">'[3]7422CW00'!#REF!</definedName>
    <definedName name="_RET5">'[3]7422CW00'!#REF!</definedName>
    <definedName name="_RET6">'[3]7422CW00'!#REF!</definedName>
    <definedName name="_rtu6" localSheetId="5"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hidden="1">{"via1",#N/A,TRUE,"general";"via2",#N/A,TRUE,"general";"via3",#N/A,TRUE,"general"}</definedName>
    <definedName name="_SBC1" localSheetId="5">[7]INV!$A$12:$D$15</definedName>
    <definedName name="_SBC1">[7]INV!$A$12:$D$15</definedName>
    <definedName name="_SBC3" localSheetId="5">[7]INV!$F$12:$I$15</definedName>
    <definedName name="_SBC3">[7]INV!$F$12:$I$15</definedName>
    <definedName name="_SBC5" localSheetId="5">[7]INV!$K$12:$N$15</definedName>
    <definedName name="_SBC5">[7]INV!$K$12:$N$15</definedName>
    <definedName name="_Sort" localSheetId="5" hidden="1">#REF!</definedName>
    <definedName name="_Sort" hidden="1">#REF!</definedName>
    <definedName name="_srn001">#REF!</definedName>
    <definedName name="_ST106" localSheetId="5">#REF!</definedName>
    <definedName name="_ST106">#REF!</definedName>
    <definedName name="_ST126" localSheetId="5">#REF!</definedName>
    <definedName name="_ST126">#REF!</definedName>
    <definedName name="_ST146" localSheetId="5">#REF!</definedName>
    <definedName name="_ST146">#REF!</definedName>
    <definedName name="_ST186" localSheetId="5">#REF!</definedName>
    <definedName name="_ST186">#REF!</definedName>
    <definedName name="_ST206">#REF!</definedName>
    <definedName name="_ST86" localSheetId="5">#REF!</definedName>
    <definedName name="_ST86">#REF!</definedName>
    <definedName name="_Sum1">#REF!</definedName>
    <definedName name="_Sum2">#REF!</definedName>
    <definedName name="_Sum3" localSheetId="5">[23]Sábana!#REF!</definedName>
    <definedName name="_Sum3">#REF!</definedName>
    <definedName name="_Sum4">#REF!</definedName>
    <definedName name="_SY106">#REF!</definedName>
    <definedName name="_SY126">#REF!</definedName>
    <definedName name="_SY186">#REF!</definedName>
    <definedName name="_SyE1">#REF!</definedName>
    <definedName name="_SyE2">#REF!</definedName>
    <definedName name="_SyE3">#REF!</definedName>
    <definedName name="_SyE4">#REF!</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hidden="1">{"via1",#N/A,TRUE,"general";"via2",#N/A,TRUE,"general";"via3",#N/A,TRUE,"general"}</definedName>
    <definedName name="_Table2_Out" localSheetId="5" hidden="1">#REF!</definedName>
    <definedName name="_Table2_Out" hidden="1">#REF!</definedName>
    <definedName name="_TAP2">#REF!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EE32">#REF!</definedName>
    <definedName name="_TEP22">#REF!</definedName>
    <definedName name="_TEP44" localSheetId="5">[37]BASE!$D$103</definedName>
    <definedName name="_TEP44">#REF!</definedName>
    <definedName name="_TES44" localSheetId="5">#REF!</definedName>
    <definedName name="_TES44">#REF!</definedName>
    <definedName name="_TES64" localSheetId="5">#REF!</definedName>
    <definedName name="_TES64">#REF!</definedName>
    <definedName name="_TES66" localSheetId="5">#REF!</definedName>
    <definedName name="_TES66">#REF!</definedName>
    <definedName name="_THF12" localSheetId="5">#REF!</definedName>
    <definedName name="_THF12">#REF!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[51]BASE!#REF!</definedName>
    <definedName name="_TPE12" localSheetId="5">#REF!</definedName>
    <definedName name="_TPE12">#REF!</definedName>
    <definedName name="_TPE1331">[51]BASE!#REF!</definedName>
    <definedName name="_TPE1701" localSheetId="5">#REF!</definedName>
    <definedName name="_TPE1701">#REF!</definedName>
    <definedName name="_TPE1702">[51]BASE!#REF!</definedName>
    <definedName name="_TPE1703">[51]BASE!#REF!</definedName>
    <definedName name="_TPE1704">[51]BASE!#REF!</definedName>
    <definedName name="_TPE1706">[51]BASE!#REF!</definedName>
    <definedName name="_TPE1708">[51]BASE!#REF!</definedName>
    <definedName name="_TPE1710">[51]BASE!#REF!</definedName>
    <definedName name="_TPE1735">[51]BASE!#REF!</definedName>
    <definedName name="_TPE1763">[51]BASE!#REF!</definedName>
    <definedName name="_TPE1790">[51]BASE!#REF!</definedName>
    <definedName name="_TPF12" localSheetId="5">[37]BASE!$D$217</definedName>
    <definedName name="_TPF12">[52]RECURSOS!#REF!</definedName>
    <definedName name="_TR114" localSheetId="5">#REF!</definedName>
    <definedName name="_TR114">#REF!</definedName>
    <definedName name="_Tra1">[23]Sábana!#REF!</definedName>
    <definedName name="_Tra2">[23]Sábana!#REF!</definedName>
    <definedName name="_Tra3">[23]Sábana!#REF!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3">#REF!</definedName>
    <definedName name="_TRI25">#REF!</definedName>
    <definedName name="_TRI26">#REF!</definedName>
    <definedName name="_TRI27">#REF!</definedName>
    <definedName name="_TRI29">#REF!</definedName>
    <definedName name="_TRI30">#REF!</definedName>
    <definedName name="_TRI31">#REF!</definedName>
    <definedName name="_TRI33">#REF!</definedName>
    <definedName name="_TUZ22">[37]BASE!#REF!</definedName>
    <definedName name="_TUZ36">[37]BASE!#REF!</definedName>
    <definedName name="_TZ2110">[37]BASE!$D$79</definedName>
    <definedName name="_TZ2112" localSheetId="5">#REF!</definedName>
    <definedName name="_TZ2112">#REF!</definedName>
    <definedName name="_TZ212" localSheetId="5">#REF!</definedName>
    <definedName name="_TZ212">#REF!</definedName>
    <definedName name="_TZ213" localSheetId="5">#REF!</definedName>
    <definedName name="_TZ213">#REF!</definedName>
    <definedName name="_TZ214" localSheetId="5">[37]BASE!$D$76</definedName>
    <definedName name="_TZ214">#REF!</definedName>
    <definedName name="_TZ216">[37]BASE!$D$77</definedName>
    <definedName name="_TZ218" localSheetId="5">#REF!</definedName>
    <definedName name="_TZ218">#REF!</definedName>
    <definedName name="_TZ2610" localSheetId="5">#REF!</definedName>
    <definedName name="_TZ2610">#REF!</definedName>
    <definedName name="_TZ2612" localSheetId="5">#REF!</definedName>
    <definedName name="_TZ2612">#REF!</definedName>
    <definedName name="_TZ2616">#REF!</definedName>
    <definedName name="_TZ262" localSheetId="5">#REF!</definedName>
    <definedName name="_TZ262">#REF!</definedName>
    <definedName name="_TZ263" localSheetId="5">#REF!</definedName>
    <definedName name="_TZ263">#REF!</definedName>
    <definedName name="_TZ264" localSheetId="5">#REF!</definedName>
    <definedName name="_TZ264">#REF!</definedName>
    <definedName name="_TZ266" localSheetId="5">#REF!</definedName>
    <definedName name="_TZ266">#REF!</definedName>
    <definedName name="_TZ268" localSheetId="5">#REF!</definedName>
    <definedName name="_TZ268">#REF!</definedName>
    <definedName name="_TZ323">[37]BASE!#REF!</definedName>
    <definedName name="_TZ324">[37]BASE!#REF!</definedName>
    <definedName name="_TZ32510" localSheetId="5">#REF!</definedName>
    <definedName name="_TZ32510">#REF!</definedName>
    <definedName name="_TZ32512" localSheetId="5">#REF!</definedName>
    <definedName name="_TZ32512">#REF!</definedName>
    <definedName name="_TZ3253" localSheetId="5">#REF!</definedName>
    <definedName name="_TZ3253">#REF!</definedName>
    <definedName name="_TZ3254">#REF!</definedName>
    <definedName name="_TZ3256">#REF!</definedName>
    <definedName name="_TZ3258" localSheetId="5">#REF!</definedName>
    <definedName name="_TZ3258">#REF!</definedName>
    <definedName name="_TZ4110" localSheetId="5">#REF!</definedName>
    <definedName name="_TZ4110">#REF!</definedName>
    <definedName name="_TZ4112" localSheetId="5">#REF!</definedName>
    <definedName name="_TZ4112">#REF!</definedName>
    <definedName name="_TZ414" localSheetId="5">#REF!</definedName>
    <definedName name="_TZ414">#REF!</definedName>
    <definedName name="_TZ416">#REF!</definedName>
    <definedName name="_TZ418" localSheetId="5">#REF!</definedName>
    <definedName name="_TZ418">#REF!</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DD06" localSheetId="5">#REF!</definedName>
    <definedName name="_UDD06">#REF!</definedName>
    <definedName name="_UDD08" localSheetId="5">#REF!</definedName>
    <definedName name="_UDD08">#REF!</definedName>
    <definedName name="_unj1" localSheetId="5" hidden="1">[10]INST!#REF!</definedName>
    <definedName name="_unj1" hidden="1">[11]INST!#REF!</definedName>
    <definedName name="_UNL24">#REF!</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URAP10">[52]RECURSOS!#REF!</definedName>
    <definedName name="_v2" localSheetId="5"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EX1" localSheetId="5">[14]Tablas!#REF!</definedName>
    <definedName name="_VEX1">[15]Tablas!#REF!</definedName>
    <definedName name="_VFA1" localSheetId="5">[14]Tablas!#REF!</definedName>
    <definedName name="_VFA1">[15]Tablas!#REF!</definedName>
    <definedName name="_vfv4" localSheetId="5" hidden="1">{"via1",#N/A,TRUE,"general";"via2",#N/A,TRUE,"general";"via3",#N/A,TRUE,"general"}</definedName>
    <definedName name="_vfv4" hidden="1">{"via1",#N/A,TRUE,"general";"via2",#N/A,TRUE,"general";"via3",#N/A,TRUE,"general"}</definedName>
    <definedName name="_VIT1" localSheetId="5">[14]Tablas!#REF!</definedName>
    <definedName name="_VIT1">[15]Tablas!#REF!</definedName>
    <definedName name="_VPR1" localSheetId="5">[14]Tablas!#REF!</definedName>
    <definedName name="_VPR1">[15]Tablas!#REF!</definedName>
    <definedName name="_VPR2">[16]Tablas!#REF!</definedName>
    <definedName name="_VRP1" localSheetId="5">[14]Tablas!#REF!</definedName>
    <definedName name="_VRP1">[15]Tablas!#REF!</definedName>
    <definedName name="_VSM1" localSheetId="5">[14]Tablas!#REF!</definedName>
    <definedName name="_VSM1">[15]Tablas!#REF!</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a" localSheetId="5">'[53]DUB-823'!#REF!</definedName>
    <definedName name="a">#REF!</definedName>
    <definedName name="A.PVC">'[54]factores A.N.'!$M$7:$M$33</definedName>
    <definedName name="A_1" localSheetId="5">#REF!</definedName>
    <definedName name="A_1">#REF!</definedName>
    <definedName name="A_impresión_IM" localSheetId="5">#REF!</definedName>
    <definedName name="A_impresión_IM">#REF!</definedName>
    <definedName name="A_IMPRESIÚN_IM" localSheetId="5">#REF!</definedName>
    <definedName name="A_IMPRESIÚN_IM">#REF!</definedName>
    <definedName name="A0" localSheetId="5">#REF!</definedName>
    <definedName name="A0">#REF!</definedName>
    <definedName name="a1..056" localSheetId="5">#REF!</definedName>
    <definedName name="a1..056">#REF!</definedName>
    <definedName name="A18A200" localSheetId="5">[55]ESPEC!#REF!</definedName>
    <definedName name="A18A200">[55]ESPEC!#REF!</definedName>
    <definedName name="A1S" localSheetId="5">#REF!</definedName>
    <definedName name="A1S">#REF!</definedName>
    <definedName name="A1XO56" localSheetId="5">#REF!</definedName>
    <definedName name="A1XO56">#REF!</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2S" localSheetId="5">#REF!</definedName>
    <definedName name="A2S">#REF!</definedName>
    <definedName name="A40FI">#REF!</definedName>
    <definedName name="A40LI" localSheetId="5">[37]BASE!$D$22</definedName>
    <definedName name="A40LI">#REF!</definedName>
    <definedName name="A60FI" localSheetId="5">[37]BASE!$D$21</definedName>
    <definedName name="A60FI">#REF!</definedName>
    <definedName name="Aa" localSheetId="5">#REF!</definedName>
    <definedName name="aa">[6]!ERR</definedName>
    <definedName name="AAA" localSheetId="5">'A.U % '!ERR</definedName>
    <definedName name="aaa">#REF!</definedName>
    <definedName name="aaaa" localSheetId="5" hidden="1">{#N/A,#N/A,FALSE,"GRAFICO";#N/A,#N/A,FALSE,"CAJA (2)";#N/A,#N/A,FALSE,"TERCEROS-PROMEDIO";#N/A,#N/A,FALSE,"CAJA";#N/A,#N/A,FALSE,"INGRESOS1995-2003";#N/A,#N/A,FALSE,"GASTOS1995-2003"}</definedName>
    <definedName name="aaaa">#REF!</definedName>
    <definedName name="aaaaa">'[56]AC2-AG96'!#REF!</definedName>
    <definedName name="aaaaaa">[57]otros!$C$5</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C" localSheetId="5">[7]AASHTO!$A$14:$F$17</definedName>
    <definedName name="AAC">[7]AASHTO!$A$14:$F$17</definedName>
    <definedName name="aas" localSheetId="5" hidden="1">{"TAB1",#N/A,TRUE,"GENERAL";"TAB2",#N/A,TRUE,"GENERAL";"TAB3",#N/A,TRUE,"GENERAL";"TAB4",#N/A,TRUE,"GENERAL";"TAB5",#N/A,TRUE,"GENERAL"}</definedName>
    <definedName name="AAS">#REF!</definedName>
    <definedName name="Ab" localSheetId="5">#REF!</definedName>
    <definedName name="ab">#REF!</definedName>
    <definedName name="aba_1" localSheetId="5">#REF!</definedName>
    <definedName name="aba_1">#REF!</definedName>
    <definedName name="aba_2" localSheetId="5">#REF!</definedName>
    <definedName name="aba_2">#REF!</definedName>
    <definedName name="ABC">#REF!</definedName>
    <definedName name="ABCD" hidden="1">#REF!</definedName>
    <definedName name="ABCDE" hidden="1">#REF!</definedName>
    <definedName name="ABG" localSheetId="5">[7]AASHTO!$A$2:$F$5</definedName>
    <definedName name="ABG">[7]AASHTO!$A$2:$F$5</definedName>
    <definedName name="absc1" localSheetId="5">[58]!absc</definedName>
    <definedName name="absc1">[59]!absc</definedName>
    <definedName name="Ac" localSheetId="5">#REF!</definedName>
    <definedName name="ac">[42]Dimensiones!$B$8</definedName>
    <definedName name="ACARREO">#REF!</definedName>
    <definedName name="AccessDatabase" hidden="1">"C:\C-314\VOLUMENES\volfin4.mdb"</definedName>
    <definedName name="acci">#REF!</definedName>
    <definedName name="ACER" localSheetId="5">#REF!</definedName>
    <definedName name="ACER">#REF!</definedName>
    <definedName name="Acero_pdr60">'[60]LISTADO '!$F$7</definedName>
    <definedName name="ACOM" localSheetId="5">#REF!</definedName>
    <definedName name="ACOM">#REF!</definedName>
    <definedName name="ACOND" localSheetId="5">[37]BASE!$D$215</definedName>
    <definedName name="ACOND">#REF!</definedName>
    <definedName name="acpm">5000</definedName>
    <definedName name="ACT" localSheetId="5">#REF!</definedName>
    <definedName name="ACT">#REF!</definedName>
    <definedName name="ACT_COMP" localSheetId="5">#REF!</definedName>
    <definedName name="ACT_COMP">#REF!</definedName>
    <definedName name="ACT_COMP2">#REF!</definedName>
    <definedName name="ACT_CONT">#REF!</definedName>
    <definedName name="ACT_CONT2">#REF!</definedName>
    <definedName name="Acta">#REF!</definedName>
    <definedName name="Acta1">#REF!</definedName>
    <definedName name="ACTAAJUSTE3" localSheetId="5" hidden="1">{"via1",#N/A,TRUE,"general";"via2",#N/A,TRUE,"general";"via3",#N/A,TRUE,"general"}</definedName>
    <definedName name="ACTAAJUSTE3" hidden="1">{"via1",#N/A,TRUE,"general";"via2",#N/A,TRUE,"general";"via3",#N/A,TRUE,"general"}</definedName>
    <definedName name="Actas">#REF!</definedName>
    <definedName name="Actividades">#REF!</definedName>
    <definedName name="actuar">#REF!</definedName>
    <definedName name="ACTV">#REF!</definedName>
    <definedName name="acumulado" localSheetId="5">'[61]Reservas de Petróleo'!$A$2,'[61]Reservas de Petróleo'!$A$1,'[61]Reservas de Petróleo'!$D$4,'[61]Reservas de Petróleo'!$E$1:$E$65536</definedName>
    <definedName name="Acumulado">#REF!</definedName>
    <definedName name="Acumulados">#REF!</definedName>
    <definedName name="ACwvu.TAB1." localSheetId="5" hidden="1">[45]Presupuesto_Via_distribuidora!#REF!</definedName>
    <definedName name="ACwvu.TAB1." hidden="1">#REF!</definedName>
    <definedName name="ACwvu.TAB10." hidden="1">#REF!</definedName>
    <definedName name="ACwvu.TAB2." localSheetId="5" hidden="1">[45]Presupuesto_Via_distribuidora!#REF!</definedName>
    <definedName name="ACwvu.TAB2." hidden="1">#REF!</definedName>
    <definedName name="ACwvu.TAB3." localSheetId="5" hidden="1">[45]Presupuesto_Via_distribuidora!#REF!</definedName>
    <definedName name="ACwvu.TAB3." hidden="1">#REF!</definedName>
    <definedName name="ACwvu.TAB4." localSheetId="5" hidden="1">[45]Presupuesto_Via_distribuidora!#REF!</definedName>
    <definedName name="ACwvu.TAB4." hidden="1">#REF!</definedName>
    <definedName name="ACwvu.TAB5." localSheetId="5" hidden="1">[45]Presupuesto_Via_distribuidora!#REF!</definedName>
    <definedName name="ACwvu.TAB5." hidden="1">#REF!</definedName>
    <definedName name="Ad" localSheetId="5">#REF!</definedName>
    <definedName name="Ad">#REF!</definedName>
    <definedName name="Adaptador_pvc_1">'[60]LISTADO '!$F$56</definedName>
    <definedName name="Adaptador_pvc_1_2">'[60]LISTADO '!$F$54</definedName>
    <definedName name="Adaptador_pvc_2">'[60]LISTADO '!$F$49</definedName>
    <definedName name="adasd" localSheetId="5">#REF!</definedName>
    <definedName name="adasd">#REF!</definedName>
    <definedName name="ADECUA">#REF!</definedName>
    <definedName name="Adecuaciones">#REF!</definedName>
    <definedName name="ADFE">[6]!ERR</definedName>
    <definedName name="ADFGSDB" localSheetId="5" hidden="1">{"via1",#N/A,TRUE,"general";"via2",#N/A,TRUE,"general";"via3",#N/A,TRUE,"general"}</definedName>
    <definedName name="ADFGSDB" hidden="1">{"via1",#N/A,TRUE,"general";"via2",#N/A,TRUE,"general";"via3",#N/A,TRUE,"general"}</definedName>
    <definedName name="ADGGG">#REF!</definedName>
    <definedName name="ADM">[57]otros!$C$2</definedName>
    <definedName name="ADMIN">#REF!</definedName>
    <definedName name="ADMINISTRACION">#REF!</definedName>
    <definedName name="administrador" localSheetId="5">[62]Informacion!$B$15</definedName>
    <definedName name="administrador">[63]Informacion!$B$15</definedName>
    <definedName name="admins">#REF!</definedName>
    <definedName name="ADMM" localSheetId="5">#REF!</definedName>
    <definedName name="ADMM">#REF!</definedName>
    <definedName name="ADMON" localSheetId="5">#REF!</definedName>
    <definedName name="admon">#REF!</definedName>
    <definedName name="ADMON1" localSheetId="5">#REF!</definedName>
    <definedName name="ADMON1">#REF!</definedName>
    <definedName name="adoc1" localSheetId="5">[58]!absc</definedName>
    <definedName name="adoc1">[59]!absc</definedName>
    <definedName name="ADOC125">[64]!absc</definedName>
    <definedName name="adoq">[65]!absc</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e" localSheetId="5">#REF!</definedName>
    <definedName name="AE">#REF!</definedName>
    <definedName name="aefa" localSheetId="5" hidden="1">{"via1",#N/A,TRUE,"general";"via2",#N/A,TRUE,"general";"via3",#N/A,TRUE,"general"}</definedName>
    <definedName name="aefa" hidden="1">{"via1",#N/A,TRUE,"general";"via2",#N/A,TRUE,"general";"via3",#N/A,TRUE,"general"}</definedName>
    <definedName name="AER">[6]!ERR</definedName>
    <definedName name="aeses">#REF!</definedName>
    <definedName name="Af" localSheetId="5">#REF!</definedName>
    <definedName name="Af">#REF!</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franio">#REF!</definedName>
    <definedName name="Ag" localSheetId="5">#REF!</definedName>
    <definedName name="Ag">#REF!</definedName>
    <definedName name="agdsgg" localSheetId="5" hidden="1">{"via1",#N/A,TRUE,"general";"via2",#N/A,TRUE,"general";"via3",#N/A,TRUE,"general"}</definedName>
    <definedName name="agdsgg" hidden="1">{"via1",#N/A,TRUE,"general";"via2",#N/A,TRUE,"general";"via3",#N/A,TRUE,"general"}</definedName>
    <definedName name="AGRICOLA">[66]PRES.AGRI!$B$1:$N$35</definedName>
    <definedName name="AGUA">[37]BASE!$D$340</definedName>
    <definedName name="Ah" localSheetId="5">#REF!</definedName>
    <definedName name="Ah">#REF!</definedName>
    <definedName name="Ai" localSheetId="5">#REF!</definedName>
    <definedName name="Ai">#REF!</definedName>
    <definedName name="aida" localSheetId="5">#REF!</definedName>
    <definedName name="aida">#REF!</definedName>
    <definedName name="aida1" localSheetId="5">#REF!</definedName>
    <definedName name="aida1">#REF!</definedName>
    <definedName name="AIU" localSheetId="5">#REF!</definedName>
    <definedName name="AIU">[37]BASE!$C$3</definedName>
    <definedName name="AIU_">#REF!</definedName>
    <definedName name="AIU_01">#REF!</definedName>
    <definedName name="AIU_1">#REF!</definedName>
    <definedName name="AIU_2">#REF!</definedName>
    <definedName name="AIUA">#REF!</definedName>
    <definedName name="AJHGDFS">#REF!</definedName>
    <definedName name="Ajizal">'[67]AJIZAL 3335'!$A$7:$J$142</definedName>
    <definedName name="Ajustar">[68]Emboquillar!$A$1:$F$36</definedName>
    <definedName name="AjustDelAIU" localSheetId="5">#REF!</definedName>
    <definedName name="AjustDelAIU">#REF!</definedName>
    <definedName name="Ak" localSheetId="5">#REF!</definedName>
    <definedName name="Ak">#REF!</definedName>
    <definedName name="alam">#REF!</definedName>
    <definedName name="Alambre_N_12">'[60]LISTADO '!$F$61</definedName>
    <definedName name="Alambre_N_14">'[60]LISTADO '!$F$62</definedName>
    <definedName name="ALANR" localSheetId="5">[37]BASE!$D$20</definedName>
    <definedName name="ALANR">#REF!</definedName>
    <definedName name="alc">[69]!absc</definedName>
    <definedName name="AlcanceProyecto" localSheetId="5">#REF!</definedName>
    <definedName name="AlcanceProyecto">#REF!</definedName>
    <definedName name="ALIV487">#REF!</definedName>
    <definedName name="ALM" localSheetId="5">#REF!</definedName>
    <definedName name="ALM">#REF!</definedName>
    <definedName name="Almacenista">#REF!</definedName>
    <definedName name="ALPUA" localSheetId="5">[37]BASE!$D$244</definedName>
    <definedName name="ALPUA">#REF!</definedName>
    <definedName name="ALTO">[70]Tabla!$A$1:$A$5</definedName>
    <definedName name="Am" localSheetId="5">#REF!</definedName>
    <definedName name="Am">#REF!</definedName>
    <definedName name="Amount" localSheetId="5">#REF!</definedName>
    <definedName name="Amount">#REF!</definedName>
    <definedName name="An" localSheetId="5">#REF!</definedName>
    <definedName name="An">#REF!</definedName>
    <definedName name="ANALISIS">#REF!</definedName>
    <definedName name="Analyst" localSheetId="5" hidden="1">#REF!</definedName>
    <definedName name="Analyst" hidden="1">#REF!</definedName>
    <definedName name="ANCLAJE" localSheetId="5">'[71]MC SF GAVIONES'!#REF!</definedName>
    <definedName name="ANCLAJE">'[72]MC SF GAVIONES'!#REF!</definedName>
    <definedName name="AND" localSheetId="5">#REF!</definedName>
    <definedName name="AND">#REF!</definedName>
    <definedName name="ANDAM" localSheetId="5">[37]BASE!$D$320</definedName>
    <definedName name="ANDAM">#REF!</definedName>
    <definedName name="Andamios">'[60]LISTADO '!$L$7</definedName>
    <definedName name="anex7" localSheetId="5">#REF!</definedName>
    <definedName name="anex7">#REF!</definedName>
    <definedName name="anex8" localSheetId="5">#REF!</definedName>
    <definedName name="anex8">#REF!</definedName>
    <definedName name="anexo1" localSheetId="5">#REF!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 localSheetId="5">#REF!</definedName>
    <definedName name="anexo2">#REF!</definedName>
    <definedName name="anexo3" localSheetId="5">#REF!</definedName>
    <definedName name="Anexo3">#REF!</definedName>
    <definedName name="anexo4">#REF!</definedName>
    <definedName name="anexo5">#REF!</definedName>
    <definedName name="anexo6">#REF!</definedName>
    <definedName name="anexo7">[73]COMPARATIVO!#REF!</definedName>
    <definedName name="anexo8" localSheetId="5">#REF!</definedName>
    <definedName name="anexo8">#REF!</definedName>
    <definedName name="anexo9" localSheetId="5">#REF!</definedName>
    <definedName name="anexo9">#REF!</definedName>
    <definedName name="anexů7" localSheetId="5">#REF!</definedName>
    <definedName name="anexů7">#REF!</definedName>
    <definedName name="anscount" localSheetId="5" hidden="1">10</definedName>
    <definedName name="anscount" hidden="1">1</definedName>
    <definedName name="Antic" localSheetId="5">[74]BASES!$B$33</definedName>
    <definedName name="Antic">[74]BASES!$B$33</definedName>
    <definedName name="ANTICIPO" localSheetId="5">[75]BASES!$B$33</definedName>
    <definedName name="ANTICIPO">[75]BASES!$B$33</definedName>
    <definedName name="Anticorrosivo">'[60]LISTADO '!$F$96</definedName>
    <definedName name="ANTRA" localSheetId="5">#REF!</definedName>
    <definedName name="ANTRA">#REF!</definedName>
    <definedName name="Añ" localSheetId="5">#REF!</definedName>
    <definedName name="Añ">#REF!</definedName>
    <definedName name="AÑO">[57]PRESUPUESTO!$D$13</definedName>
    <definedName name="AÑOWUIE" localSheetId="5">'[76]Res-Accide-10'!$R$2:$R$7</definedName>
    <definedName name="AÑOWUIE">'[77]Res-Accide-10'!$R$2:$R$7</definedName>
    <definedName name="Ao" localSheetId="5">#REF!</definedName>
    <definedName name="Ao">#REF!</definedName>
    <definedName name="Ap" localSheetId="5">#REF!</definedName>
    <definedName name="Ap">#REF!</definedName>
    <definedName name="apaiy" localSheetId="5">#REF!</definedName>
    <definedName name="apaiy">#REF!</definedName>
    <definedName name="APELLIDOS" localSheetId="5">#REF!</definedName>
    <definedName name="APELLIDOS">#REF!</definedName>
    <definedName name="API" localSheetId="5">#REF!</definedName>
    <definedName name="API">#REF!</definedName>
    <definedName name="APU" localSheetId="5">[78]!absc</definedName>
    <definedName name="APU">[79]APU!$A:$G</definedName>
    <definedName name="APU_AUX" localSheetId="5">#REF!</definedName>
    <definedName name="APU_AUX">#REF!</definedName>
    <definedName name="APU_AUXILIARES">'[79]APU AUXILIARES'!$A:$G</definedName>
    <definedName name="APU_directos" localSheetId="5">#REF!</definedName>
    <definedName name="APU_directos">#REF!</definedName>
    <definedName name="APU221.1" localSheetId="5">#REF!</definedName>
    <definedName name="APU221.1">#REF!</definedName>
    <definedName name="APU221.2">#REF!</definedName>
    <definedName name="APUS" localSheetId="5">#REF!</definedName>
    <definedName name="APUS">#REF!</definedName>
    <definedName name="APUSENDEROSVILLALILIAM">#REF!</definedName>
    <definedName name="Aq" localSheetId="5">#REF!</definedName>
    <definedName name="aq">[6]!ERR</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 localSheetId="5">#REF!</definedName>
    <definedName name="AR">#REF!</definedName>
    <definedName name="ARANA" localSheetId="5">#REF!</definedName>
    <definedName name="ARANA">#REF!</definedName>
    <definedName name="ARANCEL" localSheetId="5">#REF!</definedName>
    <definedName name="ARANCEL">#REF!</definedName>
    <definedName name="arbolunmetro">#REF!</definedName>
    <definedName name="arc">#REF!</definedName>
    <definedName name="arcvhic" hidden="1">{#N/A,#N/A,FALSE,"Anexfut"}</definedName>
    <definedName name="AREA" localSheetId="5">#REF!</definedName>
    <definedName name="area">#REF!</definedName>
    <definedName name="Area_canal">[42]Dimensiones!$B$36</definedName>
    <definedName name="Área_de_Cantidades" localSheetId="5">#REF!</definedName>
    <definedName name="Área_de_Cantidades">#REF!</definedName>
    <definedName name="_xlnm.Extract" localSheetId="5">#REF!</definedName>
    <definedName name="_xlnm.Extract">'[56]AC2-AG96'!#REF!</definedName>
    <definedName name="_xlnm.Print_Area" localSheetId="5">'A.U % '!$A$1:$F$52</definedName>
    <definedName name="_xlnm.Print_Area" localSheetId="4">'FM INTERVENTORÍA No 1.2'!$A$1:$E$47</definedName>
    <definedName name="_xlnm.Print_Area" localSheetId="3">'INTERVENTORÍA No 1'!$A$1:$F$58</definedName>
    <definedName name="_xlnm.Print_Area">#REF!</definedName>
    <definedName name="AreaLimpiar">'[80]Info-Portaf'!$N$4,'[80]Info-Portaf'!$C$10:$AE$24,'[80]Info-Portaf'!$C$26:$AE$28,'[80]Info-Portaf'!$C$31:$AE$40,'[80]Info-Portaf'!$C$41:$H$41,'[80]Info-Portaf'!$C$42:$AE$51,'[80]Info-Portaf'!$C$53:$AE$54,'[80]Info-Portaf'!$C$57:$AE$57,'[80]Info-Portaf'!$C$59:$AE$59,'[80]Info-Portaf'!$B$10:$B$61</definedName>
    <definedName name="Areatotal" localSheetId="5">#REF!</definedName>
    <definedName name="Areatotal">#REF!</definedName>
    <definedName name="Aref" localSheetId="5">#REF!</definedName>
    <definedName name="Aref">#REF!</definedName>
    <definedName name="ARELC">[81]BASE!$D$68</definedName>
    <definedName name="ARELF" localSheetId="5">#REF!</definedName>
    <definedName name="ARELF">#REF!</definedName>
    <definedName name="ARENA">[82]MATERIALES!$D$2</definedName>
    <definedName name="ARENC">[37]BASE!$D$53</definedName>
    <definedName name="ARENI" localSheetId="5">#REF!</definedName>
    <definedName name="ARENI">#REF!</definedName>
    <definedName name="ARENP">[37]BASE!$D$51</definedName>
    <definedName name="arg" localSheetId="5" hidden="1">[83]MI!#REF!</definedName>
    <definedName name="arg" hidden="1">[83]MI!#REF!</definedName>
    <definedName name="armuve" localSheetId="5">'A.U % '!ERR</definedName>
    <definedName name="armuve">[0]!err</definedName>
    <definedName name="ARP" localSheetId="5">#REF!</definedName>
    <definedName name="ARP">#REF!</definedName>
    <definedName name="ARRENDAM1" localSheetId="5"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5" hidden="1">{#N/A,#N/A,FALSE,"Aging Summary";#N/A,#N/A,FALSE,"Ratio Analysis";#N/A,#N/A,FALSE,"Test 120 Day Accts";#N/A,#N/A,FALSE,"Tickmarks"}</definedName>
    <definedName name="ARRENDAMIENTO" hidden="1">{#N/A,#N/A,FALSE,"Aging Summary";#N/A,#N/A,FALSE,"Ratio Analysis";#N/A,#N/A,FALSE,"Test 120 Day Accts";#N/A,#N/A,FALSE,"Tickmarks"}</definedName>
    <definedName name="ARS" localSheetId="5">#REF!</definedName>
    <definedName name="ARS">#REF!</definedName>
    <definedName name="ARTURO">#REF!</definedName>
    <definedName name="As" localSheetId="5">#REF!</definedName>
    <definedName name="As">#REF!</definedName>
    <definedName name="AS2DocOpenMode" hidden="1">"AS2DocumentEdit"</definedName>
    <definedName name="ASB" localSheetId="5">[7]AASHTO!$A$8:$F$11</definedName>
    <definedName name="ASB">[7]AASHTO!$A$8:$F$11</definedName>
    <definedName name="ASD" localSheetId="5" hidden="1">{"via1",#N/A,TRUE,"general";"via2",#N/A,TRUE,"general";"via3",#N/A,TRUE,"general"}</definedName>
    <definedName name="ASD" hidden="1">{"via1",#N/A,TRUE,"general";"via2",#N/A,TRUE,"general";"via3",#N/A,TRUE,"general"}</definedName>
    <definedName name="ASDA" localSheetId="5" hidden="1">{"via1",#N/A,TRUE,"general";"via2",#N/A,TRUE,"general";"via3",#N/A,TRUE,"general"}</definedName>
    <definedName name="ASDA" hidden="1">{"via1",#N/A,TRUE,"general";"via2",#N/A,TRUE,"general";"via3",#N/A,TRUE,"general"}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EF">#REF!</definedName>
    <definedName name="asdf" localSheetId="5" hidden="1">{"via1",#N/A,TRUE,"general";"via2",#N/A,TRUE,"general";"via3",#N/A,TRUE,"general"}</definedName>
    <definedName name="asdf"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DFGHGH">#REF!</definedName>
    <definedName name="ASDFGHJ">#REF!</definedName>
    <definedName name="ASDFGHJKLÑ" localSheetId="5">'A.U % '!ERR</definedName>
    <definedName name="ASDFGHJKLÑ">[0]!err</definedName>
    <definedName name="asdfñk">#N/A</definedName>
    <definedName name="asfasd" localSheetId="5"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dfe" localSheetId="5" hidden="1">{#N/A,#N/A,TRUE,"INGENIERIA";#N/A,#N/A,TRUE,"COMPRAS";#N/A,#N/A,TRUE,"DIRECCION";#N/A,#N/A,TRUE,"RESUMEN"}</definedName>
    <definedName name="asfdfe" hidden="1">{#N/A,#N/A,TRUE,"INGENIERIA";#N/A,#N/A,TRUE,"COMPRAS";#N/A,#N/A,TRUE,"DIRECCION";#N/A,#N/A,TRUE,"RESUMEN"}</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hidden="1">{"via1",#N/A,TRUE,"general";"via2",#N/A,TRUE,"general";"via3",#N/A,TRUE,"general"}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SZXC">#REF!</definedName>
    <definedName name="At" localSheetId="5">#REF!</definedName>
    <definedName name="at">[42]Dimensiones!$D$10</definedName>
    <definedName name="Atp">[13]EMPRESA!$F$20</definedName>
    <definedName name="Au" localSheetId="5">#REF!</definedName>
    <definedName name="Au">#REF!</definedName>
    <definedName name="_xlnm.Auto_Open" localSheetId="5">MODULO10.auto_abrir</definedName>
    <definedName name="_xlnm.Auto_Open">MODULO10.auto_abrir</definedName>
    <definedName name="auto1" localSheetId="5">#REF!</definedName>
    <definedName name="auto1">#REF!</definedName>
    <definedName name="auto123">#REF!</definedName>
    <definedName name="auto2">#REF!</definedName>
    <definedName name="AUTOMOTOR">#REF!</definedName>
    <definedName name="AUTOMOTOR1">#REF!</definedName>
    <definedName name="AUX_TRANSP" localSheetId="5">#REF!</definedName>
    <definedName name="AUX_TRANSP">#REF!</definedName>
    <definedName name="AuxAlim">'[13]DATOS CONTRATO'!$E$18</definedName>
    <definedName name="auxalimentacion">[84]CONTRATO!$E$18</definedName>
    <definedName name="AuxCom">'[13]DATOS CONTRATO'!$I$16</definedName>
    <definedName name="auxcomisariato">[84]CONTRATO!$I$16</definedName>
    <definedName name="AuxDot">'[13]DATOS CONTRATO'!$I$17</definedName>
    <definedName name="auxdotacion">[84]CONTRATO!$I$17</definedName>
    <definedName name="AuxHab">'[13]DATOS CONTRATO'!$E$17</definedName>
    <definedName name="auxhabi">[85]CONTRATO!$E$17</definedName>
    <definedName name="auxhabitacion">[84]CONTRATO!$E$17</definedName>
    <definedName name="auxtransporte">[84]CONTRATO!$E$16</definedName>
    <definedName name="aVANCE___0">#N/A</definedName>
    <definedName name="Avance_por_item" localSheetId="5">#REF!,#REF!,#REF!,#REF!,#REF!,#REF!,#REF!,#REF!,#REF!,#REF!,#REF!,#REF!,#REF!,#REF!,#REF!,#REF!,#REF!,#REF!</definedName>
    <definedName name="Avance_por_item">#REF!,#REF!,#REF!,#REF!,#REF!,#REF!,#REF!,#REF!,#REF!,#REF!,#REF!,#REF!,#REF!,#REF!,#REF!,#REF!,#REF!,#REF!</definedName>
    <definedName name="Avances_Totales" localSheetId="5">#REF!,#REF!,#REF!,#REF!,#REF!,#REF!,#REF!,#REF!,#REF!,#REF!,#REF!,#REF!,#REF!,#REF!,#REF!,#REF!,#REF!,#REF!</definedName>
    <definedName name="Avances_Totales">#REF!,#REF!,#REF!,#REF!,#REF!,#REF!,#REF!,#REF!,#REF!,#REF!,#REF!,#REF!,#REF!,#REF!,#REF!,#REF!,#REF!,#REF!</definedName>
    <definedName name="AW" localSheetId="5">#REF!</definedName>
    <definedName name="AW">#REF!</definedName>
    <definedName name="Ax" localSheetId="5">#REF!</definedName>
    <definedName name="Ax">#REF!</definedName>
    <definedName name="Ay" localSheetId="5">#REF!</definedName>
    <definedName name="Ay">#REF!</definedName>
    <definedName name="ayu" localSheetId="5">#REF!</definedName>
    <definedName name="ayu">#REF!</definedName>
    <definedName name="AYUDA">[37]BASE!$D$10</definedName>
    <definedName name="ayudante">'[60]M.O.'!$F$18</definedName>
    <definedName name="AYUDR">[37]BASE!$D$11</definedName>
    <definedName name="AZ">#REF!</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B" localSheetId="5" hidden="1">{"via1",#N/A,TRUE,"general";"via2",#N/A,TRUE,"general";"via3",#N/A,TRUE,"general"}</definedName>
    <definedName name="b">#REF!</definedName>
    <definedName name="B.T1" localSheetId="5">#REF!</definedName>
    <definedName name="B.T1">#REF!</definedName>
    <definedName name="B_T1" localSheetId="5">#REF!</definedName>
    <definedName name="B_T1">#REF!</definedName>
    <definedName name="Ba" localSheetId="5">#REF!</definedName>
    <definedName name="Ba">#REF!</definedName>
    <definedName name="Bajo_L">[70]Tabla!$A$1:$A$5</definedName>
    <definedName name="bandera">#REF!</definedName>
    <definedName name="Base" localSheetId="5">#REF!</definedName>
    <definedName name="Base">#REF!</definedName>
    <definedName name="Base_datos_IM" localSheetId="5">#REF!</definedName>
    <definedName name="Base_datos_IM">#REF!</definedName>
    <definedName name="base1">#REF!</definedName>
    <definedName name="base2">#REF!</definedName>
    <definedName name="basedatos" localSheetId="5">[86]Hoja1!$A$4:$BZ$55</definedName>
    <definedName name="basedatos">[87]Hoja1!$A$4:$BZ$55</definedName>
    <definedName name="_xlnm.Database" localSheetId="5">#REF!</definedName>
    <definedName name="_xlnm.Database">#REF!</definedName>
    <definedName name="BaseDeDatos1" localSheetId="5">#REF!</definedName>
    <definedName name="BaseDeDatos1">#REF!</definedName>
    <definedName name="BASEG">#REF!</definedName>
    <definedName name="basep">[88]PRESUPUESTAL!$A$4:$P$190</definedName>
    <definedName name="Basica_Centro_costo_2001" localSheetId="5">#REF!</definedName>
    <definedName name="Basica_Centro_costo_2001">#REF!</definedName>
    <definedName name="Basica_Facturacion_2001" localSheetId="5">#REF!</definedName>
    <definedName name="Basica_Facturacion_2001">#REF!</definedName>
    <definedName name="Basica_Reserva_2001" localSheetId="5">#REF!</definedName>
    <definedName name="Basica_Reserva_2001">#REF!</definedName>
    <definedName name="Básico">#REF!</definedName>
    <definedName name="Bb" localSheetId="5">#REF!</definedName>
    <definedName name="Bb">#REF!</definedName>
    <definedName name="bbbbbb" localSheetId="5"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 localSheetId="5">#REF!</definedName>
    <definedName name="Bc">#REF!</definedName>
    <definedName name="BCBCBC">#REF!</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 localSheetId="5">#REF!</definedName>
    <definedName name="Bd">#REF!</definedName>
    <definedName name="Bd__2" localSheetId="5">#REF!</definedName>
    <definedName name="Bd__2">#REF!</definedName>
    <definedName name="Bd_2">[89]FACTORES!#REF!</definedName>
    <definedName name="BDD" localSheetId="5">#REF!</definedName>
    <definedName name="BDD">#REF!</definedName>
    <definedName name="BDFB" localSheetId="5"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e" localSheetId="5">#REF!</definedName>
    <definedName name="be" hidden="1">{"TAB1",#N/A,TRUE,"GENERAL";"TAB2",#N/A,TRUE,"GENERAL";"TAB3",#N/A,TRUE,"GENERAL";"TAB4",#N/A,TRUE,"GENERAL";"TAB5",#N/A,TRUE,"GENERAL"}</definedName>
    <definedName name="Beg_Bal" localSheetId="5">#REF!</definedName>
    <definedName name="Beg_Bal">#REF!</definedName>
    <definedName name="BENEF.UNIT.">#REF!</definedName>
    <definedName name="Bf" localSheetId="5">#REF!</definedName>
    <definedName name="Bf">#REF!</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 localSheetId="5">#REF!</definedName>
    <definedName name="Bg">#REF!</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T">#REF!</definedName>
    <definedName name="bgvfcdx" localSheetId="5" hidden="1">{"via1",#N/A,TRUE,"general";"via2",#N/A,TRUE,"general";"via3",#N/A,TRUE,"general"}</definedName>
    <definedName name="bgvfcdx" hidden="1">{"via1",#N/A,TRUE,"general";"via2",#N/A,TRUE,"general";"via3",#N/A,TRUE,"general"}</definedName>
    <definedName name="Bh" localSheetId="5">#REF!</definedName>
    <definedName name="Bh">#REF!</definedName>
    <definedName name="BHT_F" localSheetId="5">#REF!</definedName>
    <definedName name="BHT_F">#REF!</definedName>
    <definedName name="Bi" localSheetId="5">#REF!</definedName>
    <definedName name="Bi">#REF!</definedName>
    <definedName name="BISCO" localSheetId="5">#REF!</definedName>
    <definedName name="BISCO">#REF!</definedName>
    <definedName name="Bk" localSheetId="5">#REF!</definedName>
    <definedName name="Bk">#REF!</definedName>
    <definedName name="blActividadesDiarias" localSheetId="5">#REF!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'[90]Ejecutado%'!#REF!</definedName>
    <definedName name="blEjecutadoPorcen">'[90]Ejecutado$'!$D$1:$CE$45</definedName>
    <definedName name="blEqCantiInf1" localSheetId="5">#REF!</definedName>
    <definedName name="blEqCantiInf1">#REF!</definedName>
    <definedName name="blEqCantiInf2" localSheetId="5">#REF!</definedName>
    <definedName name="blEqCantiInf2">#REF!</definedName>
    <definedName name="blEqClaseInf1" localSheetId="5">#REF!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#REF!</definedName>
    <definedName name="Bloque_N4">'[60]LISTADO '!$F$10</definedName>
    <definedName name="blPDT" localSheetId="5">#REF!</definedName>
    <definedName name="blPDT">#REF!</definedName>
    <definedName name="blPerAdmiCantInf" localSheetId="5">#REF!</definedName>
    <definedName name="blPerAdmiCantInf">#REF!</definedName>
    <definedName name="blPerAdmiTiemInf" localSheetId="5">#REF!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'[90]Programado$'!$I$1:$CK$45</definedName>
    <definedName name="blReferenciaInforme" localSheetId="5">#REF!</definedName>
    <definedName name="blReferenciaInforme">#REF!</definedName>
    <definedName name="Bm" localSheetId="5">#REF!</definedName>
    <definedName name="Bm">#REF!</definedName>
    <definedName name="Bn" localSheetId="5">#REF!</definedName>
    <definedName name="Bn">#REF!</definedName>
    <definedName name="BOBCAT">#REF!</definedName>
    <definedName name="BOMBA" localSheetId="5">[37]BASE!$D$323</definedName>
    <definedName name="BOMBA">#REF!</definedName>
    <definedName name="Bombas">#REF!</definedName>
    <definedName name="BONO">#REF!</definedName>
    <definedName name="BORDE3">#REF!</definedName>
    <definedName name="BORDER1">[91]steel!#REF!</definedName>
    <definedName name="BORDET" localSheetId="5">#REF!</definedName>
    <definedName name="BORDET">#REF!</definedName>
    <definedName name="Bordevia">#REF!</definedName>
    <definedName name="BORSHE">'[3]7422CW00'!#REF!</definedName>
    <definedName name="BORSUM">'[3]7422CW00'!#REF!</definedName>
    <definedName name="BOTAD" localSheetId="5">[37]BASE!$D$331</definedName>
    <definedName name="BOTAD">#REF!</definedName>
    <definedName name="BOTADA" localSheetId="5">#REF!</definedName>
    <definedName name="BOTADA">#REF!</definedName>
    <definedName name="BOTES" localSheetId="5">[37]BASE!$D$335</definedName>
    <definedName name="BOTES">#REF!</definedName>
    <definedName name="boxes">#REF!</definedName>
    <definedName name="BQ">#REF!</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20_amp">'[60]LISTADO '!$F$67</definedName>
    <definedName name="BREAKERS" localSheetId="5">#REF!</definedName>
    <definedName name="BREAKERS">#REF!</definedName>
    <definedName name="Breakers_Switches" localSheetId="5">#REF!</definedName>
    <definedName name="Breakers_Switches">#REF!</definedName>
    <definedName name="Breakers_y_Switches" localSheetId="5">#REF!</definedName>
    <definedName name="Breakers_y_Switches">#REF!</definedName>
    <definedName name="Brida">#REF!</definedName>
    <definedName name="BROCH">#REF!</definedName>
    <definedName name="BS_Data_Col" localSheetId="5" hidden="1">#REF!</definedName>
    <definedName name="BS_Data_Col" hidden="1">#REF!</definedName>
    <definedName name="bsb" localSheetId="5" hidden="1">{"via1",#N/A,TRUE,"general";"via2",#N/A,TRUE,"general";"via3",#N/A,TRUE,"general"}</definedName>
    <definedName name="bsb" hidden="1">{"via1",#N/A,TRUE,"general";"via2",#N/A,TRUE,"general";"via3",#N/A,TRUE,"general"}</definedName>
    <definedName name="BSOL64">[37]BASE!$D$122</definedName>
    <definedName name="BSpb" localSheetId="5" hidden="1">#REF!</definedName>
    <definedName name="BSpb" hidden="1">#REF!</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SW">[92]medelo!$D$37</definedName>
    <definedName name="bt" localSheetId="5" hidden="1">{"via1",#N/A,TRUE,"general";"via2",#N/A,TRUE,"general";"via3",#N/A,TRUE,"general"}</definedName>
    <definedName name="bt" hidden="1">{"via1",#N/A,TRUE,"general";"via2",#N/A,TRUE,"general";"via3",#N/A,TRUE,"general"}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5">'[93]Form5 _Pág_ 1'!#REF!</definedName>
    <definedName name="BuiltIn_Print_Area">#REF!</definedName>
    <definedName name="BuiltIn_Print_Area___0" localSheetId="5">'[93]Form5 _Pág_ 2'!#REF!</definedName>
    <definedName name="BuiltIn_Print_Area___0">#REF!</definedName>
    <definedName name="BuiltIn_Print_Area___0___0" localSheetId="5">#REF!</definedName>
    <definedName name="BuiltIn_Print_Area___0___0">#REF!</definedName>
    <definedName name="BuiltIn_Print_Area___0___0___0" localSheetId="5">#REF!</definedName>
    <definedName name="BuiltIn_Print_Area___0___0___0">#REF!</definedName>
    <definedName name="BuiltIn_Print_Titles" localSheetId="5">#REF!</definedName>
    <definedName name="BuiltIn_Print_Titles">#REF!</definedName>
    <definedName name="BULL">#REF!</definedName>
    <definedName name="BULLDOZ" localSheetId="5">#REF!</definedName>
    <definedName name="BULLDOZ">#REF!</definedName>
    <definedName name="Buscar" localSheetId="5">#REF!</definedName>
    <definedName name="Buscar">#REF!</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y" localSheetId="5" hidden="1">{"via1",#N/A,TRUE,"general";"via2",#N/A,TRUE,"general";"via3",#N/A,TRUE,"general"}</definedName>
    <definedName name="by" hidden="1">{"via1",#N/A,TRUE,"general";"via2",#N/A,TRUE,"general";"via3",#N/A,TRUE,"general"}</definedName>
    <definedName name="C._C.">#REF!</definedName>
    <definedName name="C.1" localSheetId="5">#REF!</definedName>
    <definedName name="C.1">#REF!</definedName>
    <definedName name="C.10" localSheetId="5">#REF!</definedName>
    <definedName name="C.10">#REF!</definedName>
    <definedName name="C.11" localSheetId="5">#REF!</definedName>
    <definedName name="C.11">#REF!</definedName>
    <definedName name="C.2" localSheetId="5">#REF!</definedName>
    <definedName name="C.2">#REF!</definedName>
    <definedName name="C.3" localSheetId="5">#REF!</definedName>
    <definedName name="C.3">#REF!</definedName>
    <definedName name="C.4" localSheetId="5">#REF!</definedName>
    <definedName name="C.4">#REF!</definedName>
    <definedName name="C.5" localSheetId="5">#REF!</definedName>
    <definedName name="C.5">#REF!</definedName>
    <definedName name="C.6" localSheetId="5">#REF!</definedName>
    <definedName name="C.6">#REF!</definedName>
    <definedName name="C.7" localSheetId="5">#REF!</definedName>
    <definedName name="C.7">#REF!</definedName>
    <definedName name="C.8" localSheetId="5">#REF!</definedName>
    <definedName name="C.8">#REF!</definedName>
    <definedName name="C.9" localSheetId="5">#REF!</definedName>
    <definedName name="C.9">#REF!</definedName>
    <definedName name="C.CLAV" localSheetId="5">#REF!</definedName>
    <definedName name="C.CLAV">#REF!</definedName>
    <definedName name="C.FON" localSheetId="5">#REF!</definedName>
    <definedName name="C.FON">#REF!</definedName>
    <definedName name="C.LOM" localSheetId="5">#REF!</definedName>
    <definedName name="C.LOM">#REF!</definedName>
    <definedName name="C.RAS" localSheetId="5">#REF!</definedName>
    <definedName name="C.RAS">#REF!</definedName>
    <definedName name="C.TERR" localSheetId="5">#REF!</definedName>
    <definedName name="C.TERR">#REF!</definedName>
    <definedName name="C_" localSheetId="5">#REF!</definedName>
    <definedName name="C_">#REF!</definedName>
    <definedName name="C_LOM" localSheetId="5">#REF!</definedName>
    <definedName name="C_LOM">#REF!</definedName>
    <definedName name="C_min">[44]D_AWG!$H$40</definedName>
    <definedName name="Ca" localSheetId="5">#REF!</definedName>
    <definedName name="Ca">#REF!</definedName>
    <definedName name="caa" localSheetId="5">#REF!</definedName>
    <definedName name="caa">#REF!</definedName>
    <definedName name="CAB">[94]Cab!$E$4:$X$28</definedName>
    <definedName name="CABAL" localSheetId="5">[37]BASE!$D$257</definedName>
    <definedName name="CABAL">#REF!</definedName>
    <definedName name="Caballete_thermo">'[60]LISTADO '!$F$103</definedName>
    <definedName name="Cable_cobre_N_2_thwn">'[60]LISTADO '!$F$57</definedName>
    <definedName name="Cable_cobre_N_6">'[60]LISTADO '!$F$59</definedName>
    <definedName name="Cable_N_2_desnudo">'[60]LISTADO '!$F$41</definedName>
    <definedName name="Cable_n_8">'[60]LISTADO '!$F$109</definedName>
    <definedName name="Cableado" localSheetId="5">#REF!</definedName>
    <definedName name="Cableado">#REF!</definedName>
    <definedName name="CADENA" localSheetId="5">#REF!</definedName>
    <definedName name="CADENA">#REF!</definedName>
    <definedName name="Caja" localSheetId="5">#REF!</definedName>
    <definedName name="Caja">#REF!</definedName>
    <definedName name="CAJAC" localSheetId="5">#REF!</definedName>
    <definedName name="CAJAC">#REF!</definedName>
    <definedName name="Cajas_2_4">'[60]LISTADO '!$F$79</definedName>
    <definedName name="Cajas_octogonales">'[60]LISTADO '!$F$78</definedName>
    <definedName name="CAJAV">[37]BASE!$D$296</definedName>
    <definedName name="CajDol1" localSheetId="5">#REF!</definedName>
    <definedName name="CajDol1">#REF!</definedName>
    <definedName name="CajDol10" localSheetId="5">#REF!</definedName>
    <definedName name="CajDol10">#REF!</definedName>
    <definedName name="CajDol11" localSheetId="5">#REF!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 localSheetId="5">#REF!</definedName>
    <definedName name="CAJMI">#REF!</definedName>
    <definedName name="CAM_CAIDA" localSheetId="5">#REF!</definedName>
    <definedName name="CAM_CAIDA">#REF!</definedName>
    <definedName name="Camion_600">'[60]LISTADO '!$L$13</definedName>
    <definedName name="CAMPO" localSheetId="5">#REF!</definedName>
    <definedName name="CAMPO">#REF!</definedName>
    <definedName name="CANAL" localSheetId="5">#REF!</definedName>
    <definedName name="CANAL">#REF!</definedName>
    <definedName name="CANAL6">[37]BASE!$D$264</definedName>
    <definedName name="CANGU" localSheetId="5">[37]BASE!$D$308</definedName>
    <definedName name="CANGU">#REF!</definedName>
    <definedName name="CANGURO">#REF!</definedName>
    <definedName name="CANT" localSheetId="5">#REF!</definedName>
    <definedName name="CANT">#REF!</definedName>
    <definedName name="Cant.20deJulio">'[95]20 de Julio'!$E$11:$E$148</definedName>
    <definedName name="Cant.Casaloma">[95]Casaloma!$G$13:$G$208</definedName>
    <definedName name="Cant.Huertas">[95]Huertas!$E$5:$E$200</definedName>
    <definedName name="Cant.LosPinos">'[95]Pinos 4-8 '!$G$13:$G$208</definedName>
    <definedName name="Cant.LosPinos4.7">'[95]Pinos 4-7'!$E$5:$E$200</definedName>
    <definedName name="Cant.MiradorPrim">'[95]Mirad. de la Prim.'!$G$13:$G$208</definedName>
    <definedName name="Cant.Paraiso">[95]Paraiso!$G$8:$G$203</definedName>
    <definedName name="Cant.PorvenirEstancia">'[95]Porv. de la Est.'!$E$5:$E$200</definedName>
    <definedName name="Cant.RinconPorvenir">'[95]Rincon Porv.'!$E$5:$E$200</definedName>
    <definedName name="Cant.SanIsidro">'[95]San Isidro'!$G$13:$G$208</definedName>
    <definedName name="Cant.SantaInes">'[95]Sta Ines'!$D$6:$D$201</definedName>
    <definedName name="Cant.SanVicente">'[95]San Vicente'!$G$13:$G$208</definedName>
    <definedName name="Cant.Uval">[95]Uval!$D$4:$D$199</definedName>
    <definedName name="cantidad" localSheetId="5">'[96]TRAMO 03'!$F:$F,'[96]TRAMO 03'!$I:$I,'[96]TRAMO 03'!$K:$K,'[96]TRAMO 03'!#REF!,'[96]TRAMO 03'!#REF!,'[96]TRAMO 03'!#REF!,'[96]TRAMO 03'!#REF!,'[96]TRAMO 03'!#REF!,'[96]TRAMO 03'!#REF!,'[96]TRAMO 03'!#REF!,'[96]TRAMO 03'!#REF!,'[96]TRAMO 03'!#REF!,'[96]TRAMO 03'!#REF!,'[96]TRAMO 03'!#REF!,'[96]TRAMO 03'!#REF!,'[96]TRAMO 03'!#REF!</definedName>
    <definedName name="Cantidad">#REF!</definedName>
    <definedName name="Cantidades" localSheetId="5">#REF!</definedName>
    <definedName name="Cantidades">[97]Cantidadesválvulas!$A$1:$F$58</definedName>
    <definedName name="CAP" localSheetId="5">#REF!</definedName>
    <definedName name="CAP">#REF!</definedName>
    <definedName name="CAPAC._HSE" localSheetId="5">#REF!</definedName>
    <definedName name="CAPAC._HSE">#REF!</definedName>
    <definedName name="Capacete_2">'[60]LISTADO '!$F$80</definedName>
    <definedName name="Capitalpb" localSheetId="5" hidden="1">#REF!</definedName>
    <definedName name="Capitalpb" hidden="1">#REF!</definedName>
    <definedName name="CapitalStructure" localSheetId="5" hidden="1">#REF!</definedName>
    <definedName name="CapitalStructure" hidden="1">#REF!</definedName>
    <definedName name="CARGA" localSheetId="5">#REF!</definedName>
    <definedName name="CARGA">#REF!</definedName>
    <definedName name="CARGAD" localSheetId="5">#REF!</definedName>
    <definedName name="CARGAD">#REF!</definedName>
    <definedName name="CARGADOR">[82]EQUIPO!$D$10</definedName>
    <definedName name="CARGOS" localSheetId="5">#REF!</definedName>
    <definedName name="CARGOS">#REF!</definedName>
    <definedName name="CARGUER">[98]BASE!$D$392</definedName>
    <definedName name="carlos" localSheetId="5">MODULO10.auto_abrir</definedName>
    <definedName name="carlos">MODULO10.auto_abrir</definedName>
    <definedName name="CARRETERA">#REF!</definedName>
    <definedName name="CARRO">#REF!</definedName>
    <definedName name="CARRTA" localSheetId="5">#REF!</definedName>
    <definedName name="CARRTA">#REF!</definedName>
    <definedName name="Cart2" hidden="1">{#N/A,#N/A,TRUE,"Vent$";#N/A,#N/A,TRUE,"Fut";#N/A,#N/A,TRUE,"Anali"}</definedName>
    <definedName name="Casa">[99]Hoja1!$A$4:$F$211</definedName>
    <definedName name="Cashpb" localSheetId="5" hidden="1">#REF!</definedName>
    <definedName name="Cashpb" hidden="1">#REF!</definedName>
    <definedName name="CASQ" localSheetId="5">[100]FACTORES!#REF!</definedName>
    <definedName name="CASQ">[100]FACTORES!#REF!</definedName>
    <definedName name="CB" localSheetId="5">#REF!</definedName>
    <definedName name="CB">#REF!</definedName>
    <definedName name="CBLES" localSheetId="5">#REF!</definedName>
    <definedName name="CBLES">#REF!</definedName>
    <definedName name="CBLES1" localSheetId="5">#REF!</definedName>
    <definedName name="CBLES1">#REF!</definedName>
    <definedName name="CBRDISEÑO" localSheetId="5">[101]SECTORIZACIÓN!$A$12:$G$20</definedName>
    <definedName name="CBRDISEÑO">[102]SECTORIZACIÓN!$A$12:$G$20</definedName>
    <definedName name="CBWorkbookPriority" hidden="1">-1602700874</definedName>
    <definedName name="Cc" localSheetId="5">#REF!</definedName>
    <definedName name="Cc">#REF!</definedName>
    <definedName name="ccc">[103]BASE!#REF!</definedName>
    <definedName name="cccc" localSheetId="5">#REF!</definedName>
    <definedName name="CCCC">#REF!</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CCCCC" localSheetId="5">'[104]A. P. U.'!#REF!</definedName>
    <definedName name="CCCCCC">'[105]A. P. U.'!#REF!</definedName>
    <definedName name="CCT" localSheetId="5">#REF!</definedName>
    <definedName name="CCT">#REF!</definedName>
    <definedName name="ccto210" localSheetId="5">#REF!</definedName>
    <definedName name="ccto210">#REF!</definedName>
    <definedName name="Cd" localSheetId="5">#REF!</definedName>
    <definedName name="cd">[106]Hoja1!$C$81</definedName>
    <definedName name="cd___0">#N/A</definedName>
    <definedName name="CD454JH">[37]BASE!$D$201</definedName>
    <definedName name="cdcdc" localSheetId="5" hidden="1">{"via1",#N/A,TRUE,"general";"via2",#N/A,TRUE,"general";"via3",#N/A,TRUE,"general"}</definedName>
    <definedName name="cdcdc" hidden="1">{"via1",#N/A,TRUE,"general";"via2",#N/A,TRUE,"general";"via3",#N/A,TRUE,"general"}</definedName>
    <definedName name="CDctrl" localSheetId="5">[74]CDItem!$G$8</definedName>
    <definedName name="CDctrl">[74]CDItem!$G$8</definedName>
    <definedName name="CDE" localSheetId="5">#REF!</definedName>
    <definedName name="CDE">#REF!</definedName>
    <definedName name="cdfgrtfd" localSheetId="5" hidden="1">#REF!</definedName>
    <definedName name="cdfgrtfd" hidden="1">#REF!</definedName>
    <definedName name="Ce" localSheetId="5">#REF!</definedName>
    <definedName name="Ce">#REF!</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lador" localSheetId="5">#REF!</definedName>
    <definedName name="Celador">#REF!</definedName>
    <definedName name="CEMEG">[37]BASE!$D$55</definedName>
    <definedName name="CEMENTO" localSheetId="5">[107]Insum!$A$3:$H$63</definedName>
    <definedName name="CEMENTO">[108]Insum!$A$3:$H$63</definedName>
    <definedName name="centro" localSheetId="5"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f" localSheetId="5">#REF!</definedName>
    <definedName name="Cf">#REF!</definedName>
    <definedName name="Cg" localSheetId="5">#REF!</definedName>
    <definedName name="Cg">#REF!</definedName>
    <definedName name="CGDI01" localSheetId="5">[14]Tablas!#REF!</definedName>
    <definedName name="CGDI01">[15]Tablas!#REF!</definedName>
    <definedName name="CGDI02" localSheetId="5">[14]Tablas!#REF!</definedName>
    <definedName name="CGDI02">[15]Tablas!#REF!</definedName>
    <definedName name="CGDI03" localSheetId="5">[14]Tablas!#REF!</definedName>
    <definedName name="CGDI03">[15]Tablas!#REF!</definedName>
    <definedName name="CGDI04" localSheetId="5">[14]Tablas!#REF!</definedName>
    <definedName name="CGDI04">[15]Tablas!#REF!</definedName>
    <definedName name="CGDI05" localSheetId="5">[14]Tablas!#REF!</definedName>
    <definedName name="CGDI05">[15]Tablas!#REF!</definedName>
    <definedName name="CGDI06" localSheetId="5">[14]Tablas!#REF!</definedName>
    <definedName name="CGDI06">[15]Tablas!#REF!</definedName>
    <definedName name="CGDI07" localSheetId="5">[14]Tablas!#REF!</definedName>
    <definedName name="CGDI07">[15]Tablas!#REF!</definedName>
    <definedName name="CGDI08" localSheetId="5">[14]Tablas!#REF!</definedName>
    <definedName name="CGDI08">[15]Tablas!#REF!</definedName>
    <definedName name="CGEX01" localSheetId="5">[14]Tablas!#REF!</definedName>
    <definedName name="CGEX01">[15]Tablas!#REF!</definedName>
    <definedName name="CGEX02" localSheetId="5">[14]Tablas!#REF!</definedName>
    <definedName name="CGEX02">[15]Tablas!#REF!</definedName>
    <definedName name="CGEX031" localSheetId="5">[14]Tablas!#REF!</definedName>
    <definedName name="CGEX031">[15]Tablas!#REF!</definedName>
    <definedName name="CGEX04" localSheetId="5">[14]Tablas!#REF!</definedName>
    <definedName name="CGEX04">[15]Tablas!#REF!</definedName>
    <definedName name="CGFI011" localSheetId="5">[14]Tablas!#REF!</definedName>
    <definedName name="CGFI011">[15]Tablas!#REF!</definedName>
    <definedName name="CGFI012" localSheetId="5">[14]Tablas!#REF!</definedName>
    <definedName name="CGFI012">[15]Tablas!#REF!</definedName>
    <definedName name="CGFI021" localSheetId="5">[14]Tablas!#REF!</definedName>
    <definedName name="CGFI021">[15]Tablas!#REF!</definedName>
    <definedName name="CGFI022" localSheetId="5">[14]Tablas!#REF!</definedName>
    <definedName name="CGFI022">[15]Tablas!#REF!</definedName>
    <definedName name="CGFI023" localSheetId="5">[14]Tablas!#REF!</definedName>
    <definedName name="CGFI023">[15]Tablas!#REF!</definedName>
    <definedName name="CGFI024" localSheetId="5">[14]Tablas!#REF!</definedName>
    <definedName name="CGFI024">[15]Tablas!#REF!</definedName>
    <definedName name="CGFI031" localSheetId="5">[14]Tablas!#REF!</definedName>
    <definedName name="CGFI031">[15]Tablas!#REF!</definedName>
    <definedName name="CGFI032" localSheetId="5">[14]Tablas!#REF!</definedName>
    <definedName name="CGFI032">[15]Tablas!#REF!</definedName>
    <definedName name="CGFI0331" localSheetId="5">[14]Tablas!#REF!</definedName>
    <definedName name="CGFI0331">[15]Tablas!#REF!</definedName>
    <definedName name="CGFI0332" localSheetId="5">[14]Tablas!#REF!</definedName>
    <definedName name="CGFI0332">[15]Tablas!#REF!</definedName>
    <definedName name="CGFI0333" localSheetId="5">[14]Tablas!#REF!</definedName>
    <definedName name="CGFI0333">[15]Tablas!#REF!</definedName>
    <definedName name="CGFI0334" localSheetId="5">[14]Tablas!#REF!</definedName>
    <definedName name="CGFI0334">[15]Tablas!#REF!</definedName>
    <definedName name="CGFI0335" localSheetId="5">[14]Tablas!#REF!</definedName>
    <definedName name="CGFI0335">[15]Tablas!#REF!</definedName>
    <definedName name="CGFI0341" localSheetId="5">[14]Tablas!#REF!</definedName>
    <definedName name="CGFI0341">[15]Tablas!#REF!</definedName>
    <definedName name="CGFI0343" localSheetId="5">[14]Tablas!#REF!</definedName>
    <definedName name="CGFI0343">[15]Tablas!#REF!</definedName>
    <definedName name="CGFI0344" localSheetId="5">[14]Tablas!#REF!</definedName>
    <definedName name="CGFI0344">[15]Tablas!#REF!</definedName>
    <definedName name="CGPR01" localSheetId="5">[14]Tablas!#REF!</definedName>
    <definedName name="CGPR01">[15]Tablas!#REF!</definedName>
    <definedName name="CGPR021" localSheetId="5">[14]Tablas!#REF!</definedName>
    <definedName name="CGPR021">[15]Tablas!#REF!</definedName>
    <definedName name="CGPR022" localSheetId="5">[14]Tablas!#REF!</definedName>
    <definedName name="CGPR022">[15]Tablas!#REF!</definedName>
    <definedName name="CGPR023" localSheetId="5">[14]Tablas!#REF!</definedName>
    <definedName name="CGPR023">[15]Tablas!#REF!</definedName>
    <definedName name="CGPR024" localSheetId="5">[14]Tablas!#REF!</definedName>
    <definedName name="CGPR024">[15]Tablas!#REF!</definedName>
    <definedName name="CGPR031" localSheetId="5">[14]Tablas!#REF!</definedName>
    <definedName name="CGPR031">[15]Tablas!#REF!</definedName>
    <definedName name="CGPR032" localSheetId="5">[14]Tablas!#REF!</definedName>
    <definedName name="CGPR032">[15]Tablas!#REF!</definedName>
    <definedName name="CGPR0331" localSheetId="5">[14]Tablas!#REF!</definedName>
    <definedName name="CGPR0331">[15]Tablas!#REF!</definedName>
    <definedName name="CGPR0332" localSheetId="5">[14]Tablas!#REF!</definedName>
    <definedName name="CGPR0332">[15]Tablas!#REF!</definedName>
    <definedName name="CGPR0333" localSheetId="5">[14]Tablas!#REF!</definedName>
    <definedName name="CGPR0333">[15]Tablas!#REF!</definedName>
    <definedName name="CGPR041" localSheetId="5">[14]Tablas!#REF!</definedName>
    <definedName name="CGPR041">[15]Tablas!#REF!</definedName>
    <definedName name="CGPR042" localSheetId="5">[14]Tablas!#REF!</definedName>
    <definedName name="CGPR042">[15]Tablas!#REF!</definedName>
    <definedName name="CGPR043" localSheetId="5">[14]Tablas!#REF!</definedName>
    <definedName name="CGPR043">[15]Tablas!#REF!</definedName>
    <definedName name="CGPR051" localSheetId="5">[14]Tablas!#REF!</definedName>
    <definedName name="CGPR051">[15]Tablas!#REF!</definedName>
    <definedName name="CGPR052" localSheetId="5">[14]Tablas!#REF!</definedName>
    <definedName name="CGPR052">[15]Tablas!#REF!</definedName>
    <definedName name="CGPR0531" localSheetId="5">[14]Tablas!#REF!</definedName>
    <definedName name="CGPR0531">[15]Tablas!#REF!</definedName>
    <definedName name="CGPR0532" localSheetId="5">[14]Tablas!#REF!</definedName>
    <definedName name="CGPR0532">[15]Tablas!#REF!</definedName>
    <definedName name="CGPR0533" localSheetId="5">[14]Tablas!#REF!</definedName>
    <definedName name="CGPR0533">[15]Tablas!#REF!</definedName>
    <definedName name="CGPR0534" localSheetId="5">[14]Tablas!#REF!</definedName>
    <definedName name="CGPR0534">[15]Tablas!#REF!</definedName>
    <definedName name="CGPR0541" localSheetId="5">[14]Tablas!#REF!</definedName>
    <definedName name="CGPR0541">[15]Tablas!#REF!</definedName>
    <definedName name="CGPR0542" localSheetId="5">[14]Tablas!#REF!</definedName>
    <definedName name="CGPR0542">[15]Tablas!#REF!</definedName>
    <definedName name="CGPR0543" localSheetId="5">[14]Tablas!#REF!</definedName>
    <definedName name="CGPR0543">[15]Tablas!#REF!</definedName>
    <definedName name="CGPR061" localSheetId="5">[14]Tablas!#REF!</definedName>
    <definedName name="CGPR061">[15]Tablas!#REF!</definedName>
    <definedName name="CGPR062" localSheetId="5">[14]Tablas!#REF!</definedName>
    <definedName name="CGPR062">[15]Tablas!#REF!</definedName>
    <definedName name="CGPR0621" localSheetId="5">[14]Tablas!#REF!</definedName>
    <definedName name="CGPR0621">[15]Tablas!#REF!</definedName>
    <definedName name="CGPR0622" localSheetId="5">[14]Tablas!#REF!</definedName>
    <definedName name="CGPR0622">[15]Tablas!#REF!</definedName>
    <definedName name="CGPR0631" localSheetId="5">[14]Tablas!#REF!</definedName>
    <definedName name="CGPR0631">[15]Tablas!#REF!</definedName>
    <definedName name="CGPR0632" localSheetId="5">[14]Tablas!#REF!</definedName>
    <definedName name="CGPR0632">[15]Tablas!#REF!</definedName>
    <definedName name="CGPR0633" localSheetId="5">[14]Tablas!#REF!</definedName>
    <definedName name="CGPR0633">[15]Tablas!#REF!</definedName>
    <definedName name="CGPR0641" localSheetId="5">[14]Tablas!#REF!</definedName>
    <definedName name="CGPR0641">[15]Tablas!#REF!</definedName>
    <definedName name="CGPR0642" localSheetId="5">[14]Tablas!#REF!</definedName>
    <definedName name="CGPR0642">[15]Tablas!#REF!</definedName>
    <definedName name="CGPR0643" localSheetId="5">[14]Tablas!#REF!</definedName>
    <definedName name="CGPR0643">[15]Tablas!#REF!</definedName>
    <definedName name="CGRF01" localSheetId="5">[14]Tablas!#REF!</definedName>
    <definedName name="CGRF01">[15]Tablas!#REF!</definedName>
    <definedName name="CGRF02" localSheetId="5">[14]Tablas!#REF!</definedName>
    <definedName name="CGRF02">[15]Tablas!#REF!</definedName>
    <definedName name="CGRF031" localSheetId="5">[14]Tablas!#REF!</definedName>
    <definedName name="CGRF031">[15]Tablas!#REF!</definedName>
    <definedName name="CGRF032" localSheetId="5">[14]Tablas!#REF!</definedName>
    <definedName name="CGRF032">[15]Tablas!#REF!</definedName>
    <definedName name="CGRF0331" localSheetId="5">[14]Tablas!#REF!</definedName>
    <definedName name="CGRF0331">[15]Tablas!#REF!</definedName>
    <definedName name="CGRF0332" localSheetId="5">[14]Tablas!#REF!</definedName>
    <definedName name="CGRF0332">[15]Tablas!#REF!</definedName>
    <definedName name="CGRF0333" localSheetId="5">[14]Tablas!#REF!</definedName>
    <definedName name="CGRF0333">[15]Tablas!#REF!</definedName>
    <definedName name="CGRF0334" localSheetId="5">[14]Tablas!#REF!</definedName>
    <definedName name="CGRF0334">[15]Tablas!#REF!</definedName>
    <definedName name="CGRF0335" localSheetId="5">[14]Tablas!#REF!</definedName>
    <definedName name="CGRF0335">[15]Tablas!#REF!</definedName>
    <definedName name="CGRF0336" localSheetId="5">[14]Tablas!#REF!</definedName>
    <definedName name="CGRF0336">[15]Tablas!#REF!</definedName>
    <definedName name="CGRF0337" localSheetId="5">[14]Tablas!#REF!</definedName>
    <definedName name="CGRF0337">[15]Tablas!#REF!</definedName>
    <definedName name="CGRF0338" localSheetId="5">[14]Tablas!#REF!</definedName>
    <definedName name="CGRF0338">[15]Tablas!#REF!</definedName>
    <definedName name="CGRF0341" localSheetId="5">[14]Tablas!#REF!</definedName>
    <definedName name="CGRF0341">[15]Tablas!#REF!</definedName>
    <definedName name="CGRF0342" localSheetId="5">[14]Tablas!#REF!</definedName>
    <definedName name="CGRF0342">[15]Tablas!#REF!</definedName>
    <definedName name="CGRF0343" localSheetId="5">[14]Tablas!#REF!</definedName>
    <definedName name="CGRF0343">[15]Tablas!#REF!</definedName>
    <definedName name="CGRF041" localSheetId="5">[14]Tablas!#REF!</definedName>
    <definedName name="CGRF041">[15]Tablas!#REF!</definedName>
    <definedName name="CGRF042" localSheetId="5">[14]Tablas!#REF!</definedName>
    <definedName name="CGRF042">[15]Tablas!#REF!</definedName>
    <definedName name="CGRF0431" localSheetId="5">[14]Tablas!#REF!</definedName>
    <definedName name="CGRF0431">[15]Tablas!#REF!</definedName>
    <definedName name="CGRF0432" localSheetId="5">[14]Tablas!#REF!</definedName>
    <definedName name="CGRF0432">[15]Tablas!#REF!</definedName>
    <definedName name="CGRF0433" localSheetId="5">[14]Tablas!#REF!</definedName>
    <definedName name="CGRF0433">[15]Tablas!#REF!</definedName>
    <definedName name="CGRF0441" localSheetId="5">[14]Tablas!#REF!</definedName>
    <definedName name="CGRF0441">[15]Tablas!#REF!</definedName>
    <definedName name="CGRF0442" localSheetId="5">[14]Tablas!#REF!</definedName>
    <definedName name="CGRF0442">[15]Tablas!#REF!</definedName>
    <definedName name="CGRF0443" localSheetId="5">[14]Tablas!#REF!</definedName>
    <definedName name="CGRF0443">[15]Tablas!#REF!</definedName>
    <definedName name="CGSM01" localSheetId="5">[14]Tablas!#REF!</definedName>
    <definedName name="CGSM01">[15]Tablas!#REF!</definedName>
    <definedName name="CGSM02" localSheetId="5">[14]Tablas!#REF!</definedName>
    <definedName name="CGSM02">[15]Tablas!#REF!</definedName>
    <definedName name="CGSM03" localSheetId="5">[14]Tablas!#REF!</definedName>
    <definedName name="CGSM03">[15]Tablas!#REF!</definedName>
    <definedName name="CGSM04" localSheetId="5">[14]Tablas!#REF!</definedName>
    <definedName name="CGSM04">[15]Tablas!#REF!</definedName>
    <definedName name="CGSM05" localSheetId="5">[14]Tablas!#REF!</definedName>
    <definedName name="CGSM05">[15]Tablas!#REF!</definedName>
    <definedName name="CGSO011" localSheetId="5">[14]Tablas!#REF!</definedName>
    <definedName name="CGSO011">[15]Tablas!#REF!</definedName>
    <definedName name="CGSO012" localSheetId="5">[14]Tablas!#REF!</definedName>
    <definedName name="CGSO012">[15]Tablas!#REF!</definedName>
    <definedName name="CGSO013" localSheetId="5">[14]Tablas!#REF!</definedName>
    <definedName name="CGSO013">[15]Tablas!#REF!</definedName>
    <definedName name="CGSO014" localSheetId="5">[14]Tablas!#REF!</definedName>
    <definedName name="CGSO014">[15]Tablas!#REF!</definedName>
    <definedName name="CGSO02" localSheetId="5">[14]Tablas!#REF!</definedName>
    <definedName name="CGSO02">[15]Tablas!#REF!</definedName>
    <definedName name="CGSO031" localSheetId="5">[14]Tablas!#REF!</definedName>
    <definedName name="CGSO031">[15]Tablas!#REF!</definedName>
    <definedName name="CGSO032" localSheetId="5">[14]Tablas!#REF!</definedName>
    <definedName name="CGSO032">[15]Tablas!#REF!</definedName>
    <definedName name="CGSO033" localSheetId="5">[14]Tablas!#REF!</definedName>
    <definedName name="CGSO033">[15]Tablas!#REF!</definedName>
    <definedName name="CGSO034" localSheetId="5">[14]Tablas!#REF!</definedName>
    <definedName name="CGSO034">[15]Tablas!#REF!</definedName>
    <definedName name="CGSO041" localSheetId="5">[14]Tablas!#REF!</definedName>
    <definedName name="CGSO041">[15]Tablas!#REF!</definedName>
    <definedName name="CGSO042" localSheetId="5">[14]Tablas!#REF!</definedName>
    <definedName name="CGSO042">[15]Tablas!#REF!</definedName>
    <definedName name="CGSO043" localSheetId="5">[14]Tablas!#REF!</definedName>
    <definedName name="CGSO043">[15]Tablas!#REF!</definedName>
    <definedName name="CGSO044" localSheetId="5">[14]Tablas!#REF!</definedName>
    <definedName name="CGSO044">[15]Tablas!#REF!</definedName>
    <definedName name="CGSO051" localSheetId="5">[14]Tablas!#REF!</definedName>
    <definedName name="CGSO051">[15]Tablas!#REF!</definedName>
    <definedName name="CGSO052" localSheetId="5">[14]Tablas!#REF!</definedName>
    <definedName name="CGSO052">[15]Tablas!#REF!</definedName>
    <definedName name="CGSO053" localSheetId="5">[14]Tablas!#REF!</definedName>
    <definedName name="CGSO053">[15]Tablas!#REF!</definedName>
    <definedName name="CGSO054" localSheetId="5">[14]Tablas!#REF!</definedName>
    <definedName name="CGSO054">[15]Tablas!#REF!</definedName>
    <definedName name="CGSO055" localSheetId="5">[14]Tablas!#REF!</definedName>
    <definedName name="CGSO055">[15]Tablas!#REF!</definedName>
    <definedName name="CGSO061" localSheetId="5">[14]Tablas!#REF!</definedName>
    <definedName name="CGSO061">[15]Tablas!#REF!</definedName>
    <definedName name="CGSO062" localSheetId="5">[14]Tablas!#REF!</definedName>
    <definedName name="CGSO062">[15]Tablas!#REF!</definedName>
    <definedName name="CGSO063" localSheetId="5">[14]Tablas!#REF!</definedName>
    <definedName name="CGSO063">[15]Tablas!#REF!</definedName>
    <definedName name="CGSO064" localSheetId="5">[14]Tablas!#REF!</definedName>
    <definedName name="CGSO064">[15]Tablas!#REF!</definedName>
    <definedName name="CGTR011" localSheetId="5">[14]Tablas!#REF!</definedName>
    <definedName name="CGTR011">[15]Tablas!#REF!</definedName>
    <definedName name="CGTR012" localSheetId="5">[14]Tablas!#REF!</definedName>
    <definedName name="CGTR012">[15]Tablas!#REF!</definedName>
    <definedName name="CGTR021" localSheetId="5">[14]Tablas!#REF!</definedName>
    <definedName name="CGTR021">[15]Tablas!#REF!</definedName>
    <definedName name="CGTR022" localSheetId="5">[14]Tablas!#REF!</definedName>
    <definedName name="CGTR022">[15]Tablas!#REF!</definedName>
    <definedName name="CGTR023" localSheetId="5">[14]Tablas!#REF!</definedName>
    <definedName name="CGTR023">[15]Tablas!#REF!</definedName>
    <definedName name="CGTR031" localSheetId="5">[14]Tablas!#REF!</definedName>
    <definedName name="CGTR031">[15]Tablas!#REF!</definedName>
    <definedName name="CGTR032" localSheetId="5">[14]Tablas!#REF!</definedName>
    <definedName name="CGTR032">[15]Tablas!#REF!</definedName>
    <definedName name="CGTR033" localSheetId="5">[14]Tablas!#REF!</definedName>
    <definedName name="CGTR033">[15]Tablas!#REF!</definedName>
    <definedName name="CGTR034" localSheetId="5">[14]Tablas!#REF!</definedName>
    <definedName name="CGTR034">[15]Tablas!#REF!</definedName>
    <definedName name="CGTR035" localSheetId="5">[14]Tablas!#REF!</definedName>
    <definedName name="CGTR035">[15]Tablas!#REF!</definedName>
    <definedName name="CGTR036" localSheetId="5">[14]Tablas!#REF!</definedName>
    <definedName name="CGTR036">[15]Tablas!#REF!</definedName>
    <definedName name="CGTR037" localSheetId="5">[14]Tablas!#REF!</definedName>
    <definedName name="CGTR037">[15]Tablas!#REF!</definedName>
    <definedName name="CGTR038" localSheetId="5">[14]Tablas!#REF!</definedName>
    <definedName name="CGTR038">[15]Tablas!#REF!</definedName>
    <definedName name="CGTR039" localSheetId="5">[14]Tablas!#REF!</definedName>
    <definedName name="CGTR039">[15]Tablas!#REF!</definedName>
    <definedName name="CGTR041" localSheetId="5">[14]Tablas!#REF!</definedName>
    <definedName name="CGTR041">[15]Tablas!#REF!</definedName>
    <definedName name="CGTR042" localSheetId="5">[14]Tablas!#REF!</definedName>
    <definedName name="CGTR042">[15]Tablas!#REF!</definedName>
    <definedName name="CGTR043" localSheetId="5">[14]Tablas!#REF!</definedName>
    <definedName name="CGTR043">[15]Tablas!#REF!</definedName>
    <definedName name="CGTR044" localSheetId="5">[14]Tablas!#REF!</definedName>
    <definedName name="CGTR044">[15]Tablas!#REF!</definedName>
    <definedName name="CGTR051" localSheetId="5">[14]Tablas!#REF!</definedName>
    <definedName name="CGTR051">[15]Tablas!#REF!</definedName>
    <definedName name="Ch" localSheetId="5">#REF!</definedName>
    <definedName name="Ch">#REF!</definedName>
    <definedName name="Change_in_Cash" localSheetId="5" hidden="1">#REF!</definedName>
    <definedName name="Change_in_Cash" hidden="1">#REF!</definedName>
    <definedName name="CHAPA" localSheetId="5">[37]BASE!$D$249</definedName>
    <definedName name="CHAPA">#REF!</definedName>
    <definedName name="Check_to_Cash" localSheetId="5" hidden="1">#REF!</definedName>
    <definedName name="Check_to_Cash" hidden="1">#REF!</definedName>
    <definedName name="CHK_PU" localSheetId="5">'[3]7422CW00'!#REF!</definedName>
    <definedName name="CHK_PU">'[3]7422CW00'!#REF!</definedName>
    <definedName name="CHP" localSheetId="5">#REF!</definedName>
    <definedName name="CHP">#REF!</definedName>
    <definedName name="Ci" localSheetId="5">#REF!</definedName>
    <definedName name="Ci">#REF!</definedName>
    <definedName name="CILIND">[109]TUBERIA!$AE$10:$AE$14</definedName>
    <definedName name="Cinta_Schotch_super_33">'[60]LISTADO '!$F$64</definedName>
    <definedName name="Cinta_scotch_23">'[60]LISTADO '!$F$65</definedName>
    <definedName name="CIRCUITOS">[110]Circuitos!$C$2:$C$891</definedName>
    <definedName name="CISNEROS" localSheetId="5">#REF!</definedName>
    <definedName name="CISNEROS">#REF!</definedName>
    <definedName name="Ciudad">'[111]FIRMAS y DATOS'!$F:$F</definedName>
    <definedName name="Cj" localSheetId="5">#REF!</definedName>
    <definedName name="Cj">#REF!</definedName>
    <definedName name="cjsa" localSheetId="5" hidden="1">#REF!</definedName>
    <definedName name="cjsa" hidden="1">#REF!</definedName>
    <definedName name="Ck" localSheetId="5">#REF!</definedName>
    <definedName name="Ck">#REF!</definedName>
    <definedName name="CL" localSheetId="5">#REF!</definedName>
    <definedName name="CL">#REF!</definedName>
    <definedName name="CLAVO" localSheetId="5">[37]BASE!$D$69</definedName>
    <definedName name="CLAVO">#REF!</definedName>
    <definedName name="Cll" localSheetId="5">#REF!</definedName>
    <definedName name="Cll">#REF!</definedName>
    <definedName name="Cm" localSheetId="5">#REF!</definedName>
    <definedName name="Cm">#REF!</definedName>
    <definedName name="cmf" localSheetId="5">[112]Hoja1!$C$27</definedName>
    <definedName name="cmf">[113]Hoja1!$C$27</definedName>
    <definedName name="CMIBLE" localSheetId="5">#REF!</definedName>
    <definedName name="CMIBLE">#REF!</definedName>
    <definedName name="CMIBLE1" localSheetId="5">#REF!</definedName>
    <definedName name="CMIBLE1">#REF!</definedName>
    <definedName name="CMMO">#REF!</definedName>
    <definedName name="CMMOA">[114]BASE!$D$455</definedName>
    <definedName name="Cn" localSheetId="5">#REF!</definedName>
    <definedName name="CN">#REF!</definedName>
    <definedName name="Cñ" localSheetId="5">#REF!</definedName>
    <definedName name="Cñ">#REF!</definedName>
    <definedName name="Co" localSheetId="5">#REF!</definedName>
    <definedName name="Co">#REF!</definedName>
    <definedName name="CO22JH" localSheetId="5">#REF!</definedName>
    <definedName name="CO22JH">#REF!</definedName>
    <definedName name="CO23JH" localSheetId="5">#REF!</definedName>
    <definedName name="CO23JH">#REF!</definedName>
    <definedName name="CO456JH">[37]BASE!$D$203</definedName>
    <definedName name="CO458JH">[81]BASE!$D$329</definedName>
    <definedName name="CO45S2" localSheetId="5">#REF!</definedName>
    <definedName name="CO45S2">#REF!</definedName>
    <definedName name="CO45S3" localSheetId="5">#REF!</definedName>
    <definedName name="CO45S3">#REF!</definedName>
    <definedName name="CO45S4" localSheetId="5">#REF!</definedName>
    <definedName name="CO45S4">#REF!</definedName>
    <definedName name="CO45S6" localSheetId="5">#REF!</definedName>
    <definedName name="CO45S6">#REF!</definedName>
    <definedName name="CO902JH" localSheetId="5">#REF!</definedName>
    <definedName name="CO902JH">#REF!</definedName>
    <definedName name="CO903JH" localSheetId="5">#REF!</definedName>
    <definedName name="CO903JH">#REF!</definedName>
    <definedName name="CO904JH">[37]BASE!$D$196</definedName>
    <definedName name="CO906JH" localSheetId="5">[37]BASE!$D$197</definedName>
    <definedName name="CO906JH">#REF!</definedName>
    <definedName name="CO908JH">[81]BASE!$D$328</definedName>
    <definedName name="CO90P4">#REF!</definedName>
    <definedName name="CO90S2" localSheetId="5">#REF!</definedName>
    <definedName name="CO90S2">#REF!</definedName>
    <definedName name="CO90S3" localSheetId="5">#REF!</definedName>
    <definedName name="CO90S3">#REF!</definedName>
    <definedName name="CO90S4">[37]BASE!$D$130</definedName>
    <definedName name="CO90S6" localSheetId="5">#REF!</definedName>
    <definedName name="CO90S6">#REF!</definedName>
    <definedName name="CO910JH" localSheetId="5">#REF!</definedName>
    <definedName name="CO910JH">#REF!</definedName>
    <definedName name="CobroSuspencion">"Elipse 8"</definedName>
    <definedName name="Cod" localSheetId="5">#REF!</definedName>
    <definedName name="Cod">#REF!</definedName>
    <definedName name="Cod._SDS">#REF!</definedName>
    <definedName name="CodActEco">[13]EMPRESA!$F$10</definedName>
    <definedName name="codigo" localSheetId="5">#REF!,#REF!</definedName>
    <definedName name="codigo">#REF!,#REF!</definedName>
    <definedName name="CodigoInversion" localSheetId="5">#REF!</definedName>
    <definedName name="CodigoInversion">#REF!</definedName>
    <definedName name="CodigoProyecto">#REF!</definedName>
    <definedName name="Codigos">#REF!</definedName>
    <definedName name="CÓDIGOS_EQUIPOS" localSheetId="5">'[79]INSUMOS EQUIPOS'!$A$8:$A$107</definedName>
    <definedName name="CÓDIGOS_EQUIPOS">'[115]INSUMOS EQUIPOS'!$A$8:$A$105</definedName>
    <definedName name="CÓDIGOS_MANO_DE_OBRA" localSheetId="5">'[79]INSUMOS MANO DE OBRA'!$A$8:$A$63</definedName>
    <definedName name="CÓDIGOS_MANO_DE_OBRA">'[115]INSUMOS MANO DE OBRA'!$A$8:$A$63</definedName>
    <definedName name="CÓDIGOS_SERVICIOS" localSheetId="5">'[79]INSUMOS SERVICIOS'!$A$12:$A$53</definedName>
    <definedName name="CÓDIGOS_SERVICIOS">'[115]INSUMOS SERVICIOS'!$A$8:$A$51</definedName>
    <definedName name="CÓDIGOS_TRANSPORTES">'[79]INSUMOS TRANSPORTES'!$A$8:$A$47</definedName>
    <definedName name="CODOS" localSheetId="5">#REF!</definedName>
    <definedName name="CODOS">#REF!</definedName>
    <definedName name="CODOS1">#REF!</definedName>
    <definedName name="cogvsiruj">[73]COMPARATIVO!#REF!</definedName>
    <definedName name="COLON" localSheetId="5">#REF!</definedName>
    <definedName name="COLON">#REF!</definedName>
    <definedName name="ColTap" localSheetId="5">'[36]Coloc. e Interc. Tapones'!$E$1:$E$65536</definedName>
    <definedName name="ColTap">'[26]Coloc. e Interc. Tapones'!$E:$E</definedName>
    <definedName name="Com">'[84]LIQUIDA-NOMINA'!$AL$4</definedName>
    <definedName name="COM.LIM" localSheetId="5">#REF!</definedName>
    <definedName name="COM.LIM">#REF!</definedName>
    <definedName name="Comb">#REF!</definedName>
    <definedName name="COMIDA" localSheetId="5">#REF!</definedName>
    <definedName name="COMIDA">#REF!</definedName>
    <definedName name="COMN1" localSheetId="5">[116]BASE!#REF!</definedName>
    <definedName name="COMN1">[116]BASE!#REF!</definedName>
    <definedName name="COMP" localSheetId="5">#REF!</definedName>
    <definedName name="COMP">#REF!</definedName>
    <definedName name="COMPR" localSheetId="5">#REF!</definedName>
    <definedName name="COMPR">#REF!</definedName>
    <definedName name="COMPRE">#REF!</definedName>
    <definedName name="COMPRESOR">[82]EQUIPO!$D$5</definedName>
    <definedName name="Compresores" localSheetId="5">#REF!</definedName>
    <definedName name="Compresores">#REF!</definedName>
    <definedName name="CON.FUN" localSheetId="5">#REF!</definedName>
    <definedName name="CON.FUN">#REF!</definedName>
    <definedName name="CON.LIM" localSheetId="5">#REF!</definedName>
    <definedName name="CON.LIM">#REF!</definedName>
    <definedName name="CON.POZ" localSheetId="5">#REF!</definedName>
    <definedName name="CON.POZ">#REF!</definedName>
    <definedName name="CON.TUB" localSheetId="5">[89]TUBERIA!#REF!</definedName>
    <definedName name="CON.TUB">[89]TUBERIA!#REF!</definedName>
    <definedName name="CONC" localSheetId="5">#REF!</definedName>
    <definedName name="CONC">#REF!</definedName>
    <definedName name="Conc1">#REF!</definedName>
    <definedName name="Conc2">#REF!</definedName>
    <definedName name="Conc3" localSheetId="5">[23]Sábana!#REF!</definedName>
    <definedName name="Conc3">#REF!</definedName>
    <definedName name="Conc4">#REF!</definedName>
    <definedName name="Concor1" localSheetId="5">[23]Sábana!#REF!</definedName>
    <definedName name="Concor1">[23]Sábana!#REF!</definedName>
    <definedName name="CONCRETO" localSheetId="5">#REF!</definedName>
    <definedName name="CONCRETO">#REF!</definedName>
    <definedName name="Concreto_3000_PSI">'[60]Apu Basicos'!$F$40</definedName>
    <definedName name="CONCRETO_F.C_4" localSheetId="5">#REF!</definedName>
    <definedName name="CONCRETO_F.C_4">#REF!</definedName>
    <definedName name="concreto_FC_2.2" localSheetId="5">#REF!</definedName>
    <definedName name="concreto_FC_2.2">#REF!</definedName>
    <definedName name="Concreto1_m">[42]Dimensiones!$F$36</definedName>
    <definedName name="Concreto2_m">[42]Dimensiones!$F$38</definedName>
    <definedName name="Concreto3_m">[42]Dimensiones!$F$40</definedName>
    <definedName name="Concreto4_m">[42]Dimensiones!$F$42</definedName>
    <definedName name="Concreto5_m">[42]Dimensiones!$F$44</definedName>
    <definedName name="Conexion">#REF!</definedName>
    <definedName name="ConJ1">#REF!</definedName>
    <definedName name="ConJ2">#REF!</definedName>
    <definedName name="ConJ3">#REF!</definedName>
    <definedName name="ConJ4">#REF!</definedName>
    <definedName name="CONM1">[37]BASE!$D$309</definedName>
    <definedName name="CONM2" localSheetId="5">[37]BASE!$D$310</definedName>
    <definedName name="CONM2">#REF!</definedName>
    <definedName name="CONMI">[116]BASE!#REF!</definedName>
    <definedName name="CONMX" localSheetId="5">#REF!</definedName>
    <definedName name="CONMX">#REF!</definedName>
    <definedName name="conred">#REF!</definedName>
    <definedName name="ConseqCat">0</definedName>
    <definedName name="ConseqForMitRisk">3</definedName>
    <definedName name="Consolidado">#REF!</definedName>
    <definedName name="Consultor">'[117]Datos básicos'!$B$2</definedName>
    <definedName name="CONT">'[118]DATOS CONTRATO'!$G$13</definedName>
    <definedName name="contra">#REF!</definedName>
    <definedName name="Contratante" localSheetId="5">'[13]DATOS CONTRATO'!$E$6</definedName>
    <definedName name="Contratante">'[117]Datos básicos'!$B$1</definedName>
    <definedName name="Contratista">#REF!</definedName>
    <definedName name="CONTRATO" localSheetId="5">[84]CONTRATO!$E$8</definedName>
    <definedName name="Contrato">'[117]Datos básicos'!$B$3</definedName>
    <definedName name="coordinar">#REF!</definedName>
    <definedName name="COPIA" localSheetId="5">'A.U % '!ERR</definedName>
    <definedName name="copia">#REF!</definedName>
    <definedName name="COPIA1" localSheetId="5">#REF!</definedName>
    <definedName name="COPIA1">#REF!</definedName>
    <definedName name="COPIA2" localSheetId="5">#REF!</definedName>
    <definedName name="COPIA2">#REF!</definedName>
    <definedName name="copiao4" localSheetId="5">'A.U % '!ERR</definedName>
    <definedName name="copiao4">[0]!err</definedName>
    <definedName name="copiar">[119]Sheet1!$AC$68</definedName>
    <definedName name="corri" localSheetId="5">'A.U % '!ERR</definedName>
    <definedName name="corri">[0]!err</definedName>
    <definedName name="Corriente">[94]AMPACITY!$B$6:$I$28</definedName>
    <definedName name="CORTA" localSheetId="5">[37]BASE!$D$319</definedName>
    <definedName name="CORTA">#REF!</definedName>
    <definedName name="COSTO_FRENTE">[120]BITACORA!$E$1:$E$65536</definedName>
    <definedName name="costo2" localSheetId="5" hidden="1">#REF!</definedName>
    <definedName name="costo2" hidden="1">#REF!</definedName>
    <definedName name="COSTODIRECTO" localSheetId="5">#REF!</definedName>
    <definedName name="COSTODIRECTO">#REF!</definedName>
    <definedName name="COSTOS" localSheetId="5">[121]TARIFAS!$A$1:$F$52</definedName>
    <definedName name="COSTOS">[122]TARIFAS!$A$1:$F$52</definedName>
    <definedName name="cota" localSheetId="5">'[123]Base de Diseño'!$A$1:$D$290</definedName>
    <definedName name="cota">'[36]Base de Diseño'!$A$1:$D$290</definedName>
    <definedName name="COTAS" localSheetId="5">[124]Hoja3!$A$5:$B$154</definedName>
    <definedName name="COTAS">[125]Hoja3!$A$5:$B$154</definedName>
    <definedName name="COYLL">[37]BASE!#REF!</definedName>
    <definedName name="CP452L">#REF!</definedName>
    <definedName name="CP453L" localSheetId="5">#REF!</definedName>
    <definedName name="CP453L">#REF!</definedName>
    <definedName name="CP902L">#REF!</definedName>
    <definedName name="CP903L" localSheetId="5">#REF!</definedName>
    <definedName name="CP903L">#REF!</definedName>
    <definedName name="CP904L" localSheetId="5">[126]BASE!$D$421</definedName>
    <definedName name="CP904L">#REF!</definedName>
    <definedName name="Cq" localSheetId="5">#REF!</definedName>
    <definedName name="Cq">#REF!</definedName>
    <definedName name="Cr" localSheetId="5">#REF!</definedName>
    <definedName name="Cr">#REF!</definedName>
    <definedName name="CR22JH" localSheetId="5">#REF!</definedName>
    <definedName name="CR22JH">#REF!</definedName>
    <definedName name="CR42JH" localSheetId="5">#REF!</definedName>
    <definedName name="CR42JH">#REF!</definedName>
    <definedName name="CR44JH" localSheetId="5">#REF!</definedName>
    <definedName name="CR44JH">#REF!</definedName>
    <definedName name="CR66JH">[37]BASE!$D$178</definedName>
    <definedName name="CRIT" localSheetId="5">#REF!</definedName>
    <definedName name="CRIT">#REF!</definedName>
    <definedName name="CRIT_APIAY" localSheetId="5">#REF!</definedName>
    <definedName name="CRIT_APIAY">#REF!</definedName>
    <definedName name="CRIT_CHICHI" localSheetId="5">#REF!</definedName>
    <definedName name="CRIT_CHICHI">#REF!</definedName>
    <definedName name="CRIT_CHICHI1">#REF!</definedName>
    <definedName name="CRIT_DOL">#REF!</definedName>
    <definedName name="CRIT_DOL1">#REF!</definedName>
    <definedName name="CRIT1">#REF!</definedName>
    <definedName name="Criteria_MI">[127]civ_roma!$C$803:$G$804</definedName>
    <definedName name="_xlnm.Criteria" localSheetId="5">'[128]Cuadro6. Cump'!#REF!</definedName>
    <definedName name="_xlnm.Criteria">'[128]Cuadro6. Cump'!#REF!</definedName>
    <definedName name="Criterios_IM">'[3]7422CW00'!#REF!</definedName>
    <definedName name="Criticidad">[129]Tabla!$A$1:$A$5</definedName>
    <definedName name="crt" localSheetId="5"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RUCE_200_CANAL_S1" localSheetId="5">#REF!</definedName>
    <definedName name="CRUCE_200_CANAL_S1">#REF!</definedName>
    <definedName name="CRUCE_200_CANAL_S2" localSheetId="5">#REF!</definedName>
    <definedName name="CRUCE_200_CANAL_S2">#REF!</definedName>
    <definedName name="CRUCE_200_CANAL_S3" localSheetId="5">#REF!</definedName>
    <definedName name="CRUCE_200_CANAL_S3">#REF!</definedName>
    <definedName name="CRUCE_200_CANAL_S4" localSheetId="5">#REF!</definedName>
    <definedName name="CRUCE_200_CANAL_S4">#REF!</definedName>
    <definedName name="CRUCE_200_CANAL_S5" localSheetId="5">#REF!</definedName>
    <definedName name="CRUCE_200_CANAL_S5">#REF!</definedName>
    <definedName name="CRUCE_200_CANAL_S6" localSheetId="5">#REF!</definedName>
    <definedName name="CRUCE_200_CANAL_S6">#REF!</definedName>
    <definedName name="CRUCE_8__A_S1" localSheetId="5">#REF!</definedName>
    <definedName name="CRUCE_8__A_S1">#REF!</definedName>
    <definedName name="CRUCE_8__A_S2" localSheetId="5">#REF!</definedName>
    <definedName name="CRUCE_8__A_S2">#REF!</definedName>
    <definedName name="CRUCE_8__A_S3" localSheetId="5">#REF!</definedName>
    <definedName name="CRUCE_8__A_S3">#REF!</definedName>
    <definedName name="CRUCE_8__A_S4" localSheetId="5">#REF!</definedName>
    <definedName name="CRUCE_8__A_S4">#REF!</definedName>
    <definedName name="CRUCE_8__A_S5" localSheetId="5">#REF!</definedName>
    <definedName name="CRUCE_8__A_S5">#REF!</definedName>
    <definedName name="CRUCE_8__A_S6" localSheetId="5">#REF!</definedName>
    <definedName name="CRUCE_8__A_S6">#REF!</definedName>
    <definedName name="CRUCE12__A_S1" localSheetId="5">#REF!</definedName>
    <definedName name="CRUCE12__A_S1">#REF!</definedName>
    <definedName name="CRUCE12__A_S2" localSheetId="5">#REF!</definedName>
    <definedName name="CRUCE12__A_S2">#REF!</definedName>
    <definedName name="CRUCE12__A_S3" localSheetId="5">#REF!</definedName>
    <definedName name="CRUCE12__A_S3">#REF!</definedName>
    <definedName name="CRUCE12__A_S4" localSheetId="5">#REF!</definedName>
    <definedName name="CRUCE12__A_S4">#REF!</definedName>
    <definedName name="CRUCE12__A_S5" localSheetId="5">#REF!</definedName>
    <definedName name="CRUCE12__A_S5">#REF!</definedName>
    <definedName name="CRUCE12__A_S6" localSheetId="5">#REF!</definedName>
    <definedName name="CRUCE12__A_S6">#REF!</definedName>
    <definedName name="CRUCE12_B_S1" localSheetId="5">#REF!</definedName>
    <definedName name="CRUCE12_B_S1">#REF!</definedName>
    <definedName name="CRUCE12_B_S2" localSheetId="5">#REF!</definedName>
    <definedName name="CRUCE12_B_S2">#REF!</definedName>
    <definedName name="CRUCE12_B_S3" localSheetId="5">#REF!</definedName>
    <definedName name="CRUCE12_B_S3">#REF!</definedName>
    <definedName name="CRUCE12_B_S4" localSheetId="5">#REF!</definedName>
    <definedName name="CRUCE12_B_S4">#REF!</definedName>
    <definedName name="CRUCE12_B_S5" localSheetId="5">#REF!</definedName>
    <definedName name="CRUCE12_B_S5">#REF!</definedName>
    <definedName name="CRUCE12_B_S6" localSheetId="5">#REF!</definedName>
    <definedName name="CRUCE12_B_S6">#REF!</definedName>
    <definedName name="CRUCE160_CANAL_S1" localSheetId="5">#REF!</definedName>
    <definedName name="CRUCE160_CANAL_S1">#REF!</definedName>
    <definedName name="CRUCE160_CANAL_S2" localSheetId="5">#REF!</definedName>
    <definedName name="CRUCE160_CANAL_S2">#REF!</definedName>
    <definedName name="CRUCE160_CANAL_S3" localSheetId="5">#REF!</definedName>
    <definedName name="CRUCE160_CANAL_S3">#REF!</definedName>
    <definedName name="CRUCE160_CANAL_S4" localSheetId="5">#REF!</definedName>
    <definedName name="CRUCE160_CANAL_S4">#REF!</definedName>
    <definedName name="CRUCE160_CANAL_S5" localSheetId="5">#REF!</definedName>
    <definedName name="CRUCE160_CANAL_S5">#REF!</definedName>
    <definedName name="CRUCE160_CANAL_S6" localSheetId="5">#REF!</definedName>
    <definedName name="CRUCE160_CANAL_S6">#REF!</definedName>
    <definedName name="CRUCE90_CANAL_S1" localSheetId="5">#REF!</definedName>
    <definedName name="CRUCE90_CANAL_S1">#REF!</definedName>
    <definedName name="CRUCE90_CANAL_S2" localSheetId="5">#REF!</definedName>
    <definedName name="CRUCE90_CANAL_S2">#REF!</definedName>
    <definedName name="CRUCE90_CANAL_S3" localSheetId="5">#REF!</definedName>
    <definedName name="CRUCE90_CANAL_S3">#REF!</definedName>
    <definedName name="CRUCE90_CANAL_S4" localSheetId="5">#REF!</definedName>
    <definedName name="CRUCE90_CANAL_S4">#REF!</definedName>
    <definedName name="CRUCE90_CANAL_S5" localSheetId="5">#REF!</definedName>
    <definedName name="CRUCE90_CANAL_S5">#REF!</definedName>
    <definedName name="CRUCE90_CANAL_S6" localSheetId="5">#REF!</definedName>
    <definedName name="CRUCE90_CANAL_S6">#REF!</definedName>
    <definedName name="CRUCE90_S1" localSheetId="5">#REF!</definedName>
    <definedName name="CRUCE90_S1">#REF!</definedName>
    <definedName name="CRUCE90_S2" localSheetId="5">#REF!</definedName>
    <definedName name="CRUCE90_S2">#REF!</definedName>
    <definedName name="CRUCE90_S3" localSheetId="5">#REF!</definedName>
    <definedName name="CRUCE90_S3">#REF!</definedName>
    <definedName name="CRUCE90_S4" localSheetId="5">#REF!</definedName>
    <definedName name="CRUCE90_S4">#REF!</definedName>
    <definedName name="CRUCE90_S5" localSheetId="5">#REF!</definedName>
    <definedName name="CRUCE90_S5">#REF!</definedName>
    <definedName name="CRUCE90_S6" localSheetId="5">#REF!</definedName>
    <definedName name="CRUCE90_S6">#REF!</definedName>
    <definedName name="Cs" localSheetId="5">#REF!</definedName>
    <definedName name="Cs">#REF!</definedName>
    <definedName name="CS_AVG_SIZE" localSheetId="5">#REF!</definedName>
    <definedName name="CS_AVG_SIZE">#REF!</definedName>
    <definedName name="CS_WELDING" localSheetId="5">#REF!</definedName>
    <definedName name="CS_WELDING">#REF!</definedName>
    <definedName name="CSIKA" localSheetId="5">[37]BASE!$D$231</definedName>
    <definedName name="CSIKA">#REF!</definedName>
    <definedName name="Ct" localSheetId="5">#REF!</definedName>
    <definedName name="ct">[44]D_AWG!$P$25</definedName>
    <definedName name="CT070KG">[52]RECURSOS!#REF!</definedName>
    <definedName name="CT080KG">[52]RECURSOS!#REF!</definedName>
    <definedName name="CT110K">[130]PRELIM!$B$311</definedName>
    <definedName name="CT110KG" localSheetId="5">[37]BASE!$D$36</definedName>
    <definedName name="CT110KG">[52]RECURSOS!#REF!</definedName>
    <definedName name="CT140K">[130]PRELIM!$B$329</definedName>
    <definedName name="CT140KG" localSheetId="5">[37]BASE!$D$35</definedName>
    <definedName name="CT140KG">#REF!</definedName>
    <definedName name="CT170KG">#REF!</definedName>
    <definedName name="CT180K">[130]PRELIM!$B$346</definedName>
    <definedName name="CT180KG" localSheetId="5">#REF!</definedName>
    <definedName name="CT180KG">[52]RECURSOS!#REF!</definedName>
    <definedName name="CT210K">[130]PRELIM!$B$363</definedName>
    <definedName name="CT210KG" localSheetId="5">[37]BASE!$D$33</definedName>
    <definedName name="CT210KG">#REF!</definedName>
    <definedName name="CT245K">[130]PRELIM!$B$380</definedName>
    <definedName name="CT245KG" localSheetId="5">[37]BASE!$D$32</definedName>
    <definedName name="CT245KG">#REF!</definedName>
    <definedName name="CT280KG">#REF!</definedName>
    <definedName name="CTA">#REF!</definedName>
    <definedName name="CTC140KG">[37]BASE!$D$37</definedName>
    <definedName name="CTE">#REF!</definedName>
    <definedName name="CTR">'[3]7422CW00'!#REF!</definedName>
    <definedName name="CTRPAG">'[3]7422CW00'!#REF!</definedName>
    <definedName name="Cu" localSheetId="5">#REF!</definedName>
    <definedName name="Cu">#REF!</definedName>
    <definedName name="cuadrilla2">[131]Equ!$A$16:$A$59</definedName>
    <definedName name="cuadrilla3">[131]Trans!$A$16:$A$63</definedName>
    <definedName name="cuadrilla4">[131]Mat!$A$12:$A$568</definedName>
    <definedName name="cuadrilla5">[131]Equ!$A$12:$G$59</definedName>
    <definedName name="Cuadro" localSheetId="5">#REF!</definedName>
    <definedName name="Cuadro">#REF!</definedName>
    <definedName name="CUAL" localSheetId="5">'A.U % '!ERR</definedName>
    <definedName name="CUAL">[6]!ERR</definedName>
    <definedName name="CUBS" localSheetId="5">#REF!</definedName>
    <definedName name="CUBS">#REF!</definedName>
    <definedName name="cUCA" localSheetId="5">#REF!</definedName>
    <definedName name="cUCA">#REF!</definedName>
    <definedName name="CUE" localSheetId="5">#REF!</definedName>
    <definedName name="CUE">#REF!</definedName>
    <definedName name="CUER" localSheetId="5">#REF!</definedName>
    <definedName name="CUER">#REF!</definedName>
    <definedName name="CUERDA" localSheetId="5">#REF!</definedName>
    <definedName name="CUERDA">#REF!</definedName>
    <definedName name="CUNET" localSheetId="5" hidden="1">{"via1",#N/A,TRUE,"general";"via2",#N/A,TRUE,"general";"via3",#N/A,TRUE,"general"}</definedName>
    <definedName name="CUNET" hidden="1">{"via1",#N/A,TRUE,"general";"via2",#N/A,TRUE,"general";"via3",#N/A,TRUE,"general"}</definedName>
    <definedName name="Cunetavia">#REF!</definedName>
    <definedName name="Curvas_1_2">'[60]LISTADO '!$F$88</definedName>
    <definedName name="Curvas_2">'[60]LISTADO '!$F$91</definedName>
    <definedName name="Customize">[132]!Customize</definedName>
    <definedName name="Cv" localSheetId="5">#REF!</definedName>
    <definedName name="cv" hidden="1">{"TAB1",#N/A,TRUE,"GENERAL";"TAB2",#N/A,TRUE,"GENERAL";"TAB3",#N/A,TRUE,"GENERAL";"TAB4",#N/A,TRUE,"GENERAL";"TAB5",#N/A,TRUE,"GENERAL"}</definedName>
    <definedName name="CVa" localSheetId="5">'[36]Cambio de Valv.'!$E$1:$E$65536</definedName>
    <definedName name="CVa">'[26]Cambio de Valv.'!$E:$E</definedName>
    <definedName name="cvbcvbf" localSheetId="5" hidden="1">{#N/A,#N/A,TRUE,"INGENIERIA";#N/A,#N/A,TRUE,"COMPRAS";#N/A,#N/A,TRUE,"DIRECCION";#N/A,#N/A,TRUE,"RESUMEN"}</definedName>
    <definedName name="cvbcvbf" hidden="1">{#N/A,#N/A,TRUE,"INGENIERIA";#N/A,#N/A,TRUE,"COMPRAS";#N/A,#N/A,TRUE,"DIRECCION";#N/A,#N/A,TRUE,"RESUMEN"}</definedName>
    <definedName name="cvfvd" localSheetId="5"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5" hidden="1">{"via1",#N/A,TRUE,"general";"via2",#N/A,TRUE,"general";"via3",#N/A,TRUE,"general"}</definedName>
    <definedName name="CVXC" hidden="1">{"via1",#N/A,TRUE,"general";"via2",#N/A,TRUE,"general";"via3",#N/A,TRUE,"general"}</definedName>
    <definedName name="Cw" localSheetId="5">#REF!</definedName>
    <definedName name="Cw">#REF!</definedName>
    <definedName name="Cx" localSheetId="5">#REF!</definedName>
    <definedName name="Cx">#REF!</definedName>
    <definedName name="Cy" localSheetId="5">#REF!</definedName>
    <definedName name="Cy">#REF!</definedName>
    <definedName name="CYLL2" localSheetId="5">[37]BASE!$D$220</definedName>
    <definedName name="CYLL2">#REF!</definedName>
    <definedName name="CYLL3" localSheetId="5">#REF!</definedName>
    <definedName name="CYLL3">#REF!</definedName>
    <definedName name="CYLL4" localSheetId="5">#REF!</definedName>
    <definedName name="CYLL4">#REF!</definedName>
    <definedName name="CYLL6" localSheetId="5">#REF!</definedName>
    <definedName name="CYLL6">#REF!</definedName>
    <definedName name="d" localSheetId="5" hidden="1">{"TAB1",#N/A,TRUE,"GENERAL";"TAB2",#N/A,TRUE,"GENERAL";"TAB3",#N/A,TRUE,"GENERAL";"TAB4",#N/A,TRUE,"GENERAL";"TAB5",#N/A,TRUE,"GENERAL"}</definedName>
    <definedName name="d" hidden="1">{"TAB1",#N/A,TRUE,"GENERAL";"TAB2",#N/A,TRUE,"GENERAL";"TAB3",#N/A,TRUE,"GENERAL";"TAB4",#N/A,TRUE,"GENERAL";"TAB5",#N/A,TRUE,"GENERAL"}</definedName>
    <definedName name="D_1">#REF!</definedName>
    <definedName name="D_EXT" localSheetId="5">#REF!</definedName>
    <definedName name="D_EXT">#REF!</definedName>
    <definedName name="D_INT" localSheetId="5">#REF!</definedName>
    <definedName name="D_INT">#REF!</definedName>
    <definedName name="d_PH">[44]D_AWG!$V$37</definedName>
    <definedName name="D1S" localSheetId="5">#REF!</definedName>
    <definedName name="D1S">#REF!</definedName>
    <definedName name="D2S" localSheetId="5">#REF!</definedName>
    <definedName name="D2S">#REF!</definedName>
    <definedName name="D6.PVC">'[54]factores A.N.'!$N$8:$N$33</definedName>
    <definedName name="D61S" localSheetId="5">#REF!</definedName>
    <definedName name="D61S">#REF!</definedName>
    <definedName name="D62S" localSheetId="5">#REF!</definedName>
    <definedName name="D62S">#REF!</definedName>
    <definedName name="D6R" localSheetId="5">#REF!</definedName>
    <definedName name="D6R">#REF!</definedName>
    <definedName name="D81S" localSheetId="5">#REF!</definedName>
    <definedName name="D81S">#REF!</definedName>
    <definedName name="D82S" localSheetId="5">#REF!</definedName>
    <definedName name="D82S">#REF!</definedName>
    <definedName name="D8R" localSheetId="5">#REF!</definedName>
    <definedName name="D8R">#REF!</definedName>
    <definedName name="DADADAD">#REF!</definedName>
    <definedName name="DAFT">#REF!</definedName>
    <definedName name="DANODO">#REF!</definedName>
    <definedName name="DANODOF">#REF!</definedName>
    <definedName name="DANODOFT">#REF!</definedName>
    <definedName name="dario" localSheetId="5">'[53]GPI 526'!#REF!</definedName>
    <definedName name="dario">'[53]GPI 526'!#REF!</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ata" localSheetId="5">#REF!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[127]civ_roma!$C$9:$G$799</definedName>
    <definedName name="DATO1">'[133]46'!$D$3:$CK$429</definedName>
    <definedName name="datos" localSheetId="5">#REF!</definedName>
    <definedName name="DATOS">#REF!</definedName>
    <definedName name="Datos_G1" localSheetId="5">#REF!</definedName>
    <definedName name="Datos_G1">#REF!</definedName>
    <definedName name="Datos_G2">#REF!</definedName>
    <definedName name="Datos_SW_G1">#REF!</definedName>
    <definedName name="Datos_SW_G2">#REF!</definedName>
    <definedName name="datos1" localSheetId="5">'[134]Base de Diseño'!$A$1:$D$204</definedName>
    <definedName name="datos1">'[135]Base de Diseño'!$A$1:$D$204</definedName>
    <definedName name="DBASE1" localSheetId="5">#REF!</definedName>
    <definedName name="DBASE1">#REF!</definedName>
    <definedName name="DBASE2">#REF!</definedName>
    <definedName name="DBASE3">#REF!</definedName>
    <definedName name="dbb" localSheetId="5">'[49]Gabinetes ctrol, prot. y med. '!#REF!</definedName>
    <definedName name="dbb">'[49]Gabinetes ctrol, prot. y med. '!#REF!</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bgcm" localSheetId="5">#REF!</definedName>
    <definedName name="Dbgcm">#REF!</definedName>
    <definedName name="dc" localSheetId="5">#REF!</definedName>
    <definedName name="dc">#REF!</definedName>
    <definedName name="Dcacm">#REF!</definedName>
    <definedName name="DCI">[16]Tablas!#REF!</definedName>
    <definedName name="DCI1_1">[16]Tablas!#REF!</definedName>
    <definedName name="DCI1_1_1">[16]Tablas!#REF!</definedName>
    <definedName name="DCI1_1_2">[16]Tablas!#REF!</definedName>
    <definedName name="DCI1_1_3">[16]Tablas!#REF!</definedName>
    <definedName name="DCI1_1_4">[16]Tablas!#REF!</definedName>
    <definedName name="DCI1_2">[16]Tablas!#REF!</definedName>
    <definedName name="DCI1_3">[16]Tablas!#REF!</definedName>
    <definedName name="DCI1_4">[16]Tablas!#REF!</definedName>
    <definedName name="DCorriente" localSheetId="5">#REF!</definedName>
    <definedName name="DCorriente">#REF!</definedName>
    <definedName name="Dcorriente1">'[136]Pta a tierra'!#REF!</definedName>
    <definedName name="DCSDCTV" localSheetId="5" hidden="1">{"via1",#N/A,TRUE,"general";"via2",#N/A,TRUE,"general";"via3",#N/A,TRUE,"general"}</definedName>
    <definedName name="DCSDCTV" hidden="1">{"via1",#N/A,TRUE,"general";"via2",#N/A,TRUE,"general";"via3",#N/A,TRUE,"general"}</definedName>
    <definedName name="dd" localSheetId="5">#REF!</definedName>
    <definedName name="DD">#REF!</definedName>
    <definedName name="DDCAS">#REF!</definedName>
    <definedName name="ddd" localSheetId="5" hidden="1">{"via1",#N/A,TRUE,"general";"via2",#N/A,TRUE,"general";"via3",#N/A,TRUE,"general"}</definedName>
    <definedName name="ddd">#REF!</definedName>
    <definedName name="ddd_1">NA()</definedName>
    <definedName name="ddd_11">NA()</definedName>
    <definedName name="ddd_12">NA()</definedName>
    <definedName name="ddd_6">NA()</definedName>
    <definedName name="ddd_7">NA()</definedName>
    <definedName name="ddd_8">NA()</definedName>
    <definedName name="ddd_9">NA()</definedName>
    <definedName name="DDDD" localSheetId="5"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#REF!</definedName>
    <definedName name="DDDDDDD" localSheetId="5"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5" hidden="1">{"via1",#N/A,TRUE,"general";"via2",#N/A,TRUE,"general";"via3",#N/A,TRUE,"general"}</definedName>
    <definedName name="ddddt" hidden="1">{"via1",#N/A,TRUE,"general";"via2",#N/A,TRUE,"general";"via3",#N/A,TRUE,"general"}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DS">[16]Tablas!#REF!</definedName>
    <definedName name="DDS1_1">[16]Tablas!#REF!</definedName>
    <definedName name="DDS1_1_1">[16]Tablas!#REF!</definedName>
    <definedName name="De">[100]FACTORES!#REF!</definedName>
    <definedName name="De_6" localSheetId="5">#REF!</definedName>
    <definedName name="De_6">#REF!</definedName>
    <definedName name="De_8" localSheetId="5">#REF!</definedName>
    <definedName name="De_8">#REF!</definedName>
    <definedName name="Dealpb" localSheetId="5" hidden="1">#REF!</definedName>
    <definedName name="Dealpb" hidden="1">#REF!</definedName>
    <definedName name="decisión">'[111]FIRMAS y DATOS'!$M$1:$M$2</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d" localSheetId="5" hidden="1">{"via1",#N/A,TRUE,"general";"via2",#N/A,TRUE,"general";"via3",#N/A,TRUE,"general"}</definedName>
    <definedName name="defd" hidden="1">{"via1",#N/A,TRUE,"general";"via2",#N/A,TRUE,"general";"via3",#N/A,TRUE,"general"}</definedName>
    <definedName name="Deflexión">'[137]Coficiente de Pérdidas'!$A$2:$B$10</definedName>
    <definedName name="dem.pav">'[54]factores A.N.'!$E$15:$E$306</definedName>
    <definedName name="demanto" localSheetId="5">#REF!</definedName>
    <definedName name="demanto">#REF!</definedName>
    <definedName name="demolicion" localSheetId="5">#REF!</definedName>
    <definedName name="demolicion">#REF!</definedName>
    <definedName name="DEMOLICIÓN" localSheetId="5">'[138]BASE-LISTAS'!$B$24:$B$29</definedName>
    <definedName name="DEMOLICIÓN">'[139]BASE-LISTAS'!$B$24:$B$29</definedName>
    <definedName name="den_1a">[44]D_AWG!$N$26</definedName>
    <definedName name="den_2da">[44]D_AWG!$N$27</definedName>
    <definedName name="den_aisl">[44]D_AWG!$O$35</definedName>
    <definedName name="den_ch">[44]D_AWG!$AA$47</definedName>
    <definedName name="den_cond">[44]D_AWG!$D$29</definedName>
    <definedName name="DENSIDAD" localSheetId="5">#REF!</definedName>
    <definedName name="DENSIDAD">#REF!</definedName>
    <definedName name="DEP_VPR_GRM" localSheetId="5">#REF!</definedName>
    <definedName name="DEP_VPR_GRM">#REF!</definedName>
    <definedName name="DEP_VPR_GRN" localSheetId="5">#REF!</definedName>
    <definedName name="DEP_VPR_GRN">#REF!</definedName>
    <definedName name="DEP_VPR_GRS" localSheetId="5">#REF!</definedName>
    <definedName name="DEP_VPR_GRS">#REF!</definedName>
    <definedName name="DEP_VPR_GTP">#REF!</definedName>
    <definedName name="DEP_VPR_NA">#REF!</definedName>
    <definedName name="DEPEND">[129]Tabla!$B$1:$B$397</definedName>
    <definedName name="DEPENDENCIA">[129]Tabla!$B$1:$B$397</definedName>
    <definedName name="DEPENDENCIAS">[129]Tabla!$B$1:$B$397</definedName>
    <definedName name="DepreciationPB" localSheetId="5" hidden="1">#REF!</definedName>
    <definedName name="DepreciationPB" hidden="1">#REF!</definedName>
    <definedName name="DER">[140]DIST!$C$7:$D$2942</definedName>
    <definedName name="DERFE" localSheetId="5">#REF!</definedName>
    <definedName name="DERFE">#REF!</definedName>
    <definedName name="desarrolladas">'[61]Reservas de Petróleo'!$A$2,'[61]Reservas de Petróleo'!$A$1,'[61]Reservas de Petróleo'!$D$4,'[61]Reservas de Petróleo'!$F$1:$F$65536</definedName>
    <definedName name="DESCUNMI" localSheetId="5">#REF!</definedName>
    <definedName name="DESCUNMI">#REF!</definedName>
    <definedName name="DESFRE" localSheetId="5"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i">#REF!</definedName>
    <definedName name="DEST_ART" localSheetId="5">[91]steel!#REF!</definedName>
    <definedName name="DEST_ART">[91]steel!#REF!</definedName>
    <definedName name="DESTCOD" localSheetId="5">'[3]7422CW00'!#REF!</definedName>
    <definedName name="DESTCOD">'[3]7422CW00'!#REF!</definedName>
    <definedName name="DESTFG" localSheetId="5">'[3]7422CW00'!#REF!</definedName>
    <definedName name="DESTFG">'[3]7422CW00'!#REF!</definedName>
    <definedName name="DESTQTY">'[3]7422CW00'!#REF!</definedName>
    <definedName name="DETAIL">#REF!</definedName>
    <definedName name="Detalle_Reserva">#REF!</definedName>
    <definedName name="DEX" localSheetId="5">#REF!</definedName>
    <definedName name="DEX">#REF!</definedName>
    <definedName name="DF">[141]Cronograma!#REF!</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BNJ" localSheetId="5" hidden="1">{"via1",#N/A,TRUE,"general";"via2",#N/A,TRUE,"general";"via3",#N/A,TRUE,"general"}</definedName>
    <definedName name="DFBNJ" hidden="1">{"via1",#N/A,TRUE,"general";"via2",#N/A,TRUE,"general";"via3",#N/A,TRUE,"general"}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hidden="1">{"via1",#N/A,TRUE,"general";"via2",#N/A,TRUE,"general";"via3",#N/A,TRUE,"general"}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5"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nl" localSheetId="5">#REF!</definedName>
    <definedName name="dfgnl">#REF!</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lt1">[132]Personalizar!$E$22</definedName>
    <definedName name="dflt2">[132]Personalizar!$E$23</definedName>
    <definedName name="dflt3">[132]Personalizar!$D$24</definedName>
    <definedName name="dflt4">[132]Personalizar!$E$26</definedName>
    <definedName name="dflt5">[132]Personalizar!$E$27</definedName>
    <definedName name="dflt6">[132]Personalizar!$D$28</definedName>
    <definedName name="dflt7">[132]Personalizar!$G$27</definedName>
    <definedName name="DFRFRF" localSheetId="5" hidden="1">{"via1",#N/A,TRUE,"general";"via2",#N/A,TRUE,"general";"via3",#N/A,TRUE,"general"}</definedName>
    <definedName name="DFRFRF" hidden="1">{"via1",#N/A,TRUE,"general";"via2",#N/A,TRUE,"general";"via3",#N/A,TRUE,"general"}</definedName>
    <definedName name="DFSDGDFG">#REF!</definedName>
    <definedName name="DFVUI" localSheetId="5"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hfs" localSheetId="5">#REF!</definedName>
    <definedName name="dghfs">#REF!</definedName>
    <definedName name="DGO">[16]Tablas!#REF!</definedName>
    <definedName name="DGO1_1">[16]Tablas!#REF!</definedName>
    <definedName name="DGO1_1_1">[16]Tablas!#REF!</definedName>
    <definedName name="DGP">[16]Tablas!#REF!</definedName>
    <definedName name="DGP1_1">[16]Tablas!#REF!</definedName>
    <definedName name="DGP1_1_1">[16]Tablas!#REF!</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hidden="1">{"via1",#N/A,TRUE,"general";"via2",#N/A,TRUE,"general";"via3",#N/A,TRUE,"general"}</definedName>
    <definedName name="dhp">'[49]Gabinetes ctrol, prot. y med. '!#REF!</definedName>
    <definedName name="DIA">[57]PRESUPUESTO!$B$13</definedName>
    <definedName name="día">#REF!</definedName>
    <definedName name="DIA_LABOR_XMES" localSheetId="5">#REF!</definedName>
    <definedName name="DIA_LABOR_XMES">#REF!</definedName>
    <definedName name="DIAME" localSheetId="5">#REF!</definedName>
    <definedName name="DIAME">#REF!</definedName>
    <definedName name="Diámetro" localSheetId="5">#REF!</definedName>
    <definedName name="Diámetro">#REF!</definedName>
    <definedName name="diámetroft" localSheetId="5">#REF!</definedName>
    <definedName name="diámetroft">#REF!</definedName>
    <definedName name="diametros" localSheetId="5">#REF!</definedName>
    <definedName name="diametros">#REF!</definedName>
    <definedName name="DiametrosCodos">'[142]L codos'!$B$2:$V$2</definedName>
    <definedName name="diego">#REF!</definedName>
    <definedName name="diego1">#REF!</definedName>
    <definedName name="diferencia" localSheetId="5">'[143]MEDIA GEOMETRICA'!$J$8,'[143]MEDIA GEOMETRICA'!$N$8,'[143]MEDIA GEOMETRICA'!$R$8,'[143]MEDIA GEOMETRICA'!$V$8,'[143]MEDIA GEOMETRICA'!$Z$8,'[143]MEDIA GEOMETRICA'!$AD$8,'[143]MEDIA GEOMETRICA'!$AH$8,'[143]MEDIA GEOMETRICA'!$AL$8,'[143]MEDIA GEOMETRICA'!#REF!,'[143]MEDIA GEOMETRICA'!#REF!</definedName>
    <definedName name="diferencia">'[143]MEDIA GEOMETRICA'!$J$8,'[143]MEDIA GEOMETRICA'!$N$8,'[143]MEDIA GEOMETRICA'!$R$8,'[143]MEDIA GEOMETRICA'!$V$8,'[143]MEDIA GEOMETRICA'!$Z$8,'[143]MEDIA GEOMETRICA'!$AD$8,'[143]MEDIA GEOMETRICA'!$AH$8,'[143]MEDIA GEOMETRICA'!$AL$8,'[143]MEDIA GEOMETRICA'!#REF!,'[143]MEDIA GEOMETRICA'!#REF!</definedName>
    <definedName name="DIJ" localSheetId="5">[16]Tablas!#REF!</definedName>
    <definedName name="DIJ">[16]Tablas!#REF!</definedName>
    <definedName name="DIJ1_1">[16]Tablas!#REF!</definedName>
    <definedName name="DIJ1_1_1">[16]Tablas!#REF!</definedName>
    <definedName name="DIJ1_1_2">[16]Tablas!#REF!</definedName>
    <definedName name="DIJ1_1_3">[16]Tablas!#REF!</definedName>
    <definedName name="DIJ1_1_4">[16]Tablas!#REF!</definedName>
    <definedName name="DIJ1_1_5">[16]Tablas!#REF!</definedName>
    <definedName name="DIJ1_2">[16]Tablas!#REF!</definedName>
    <definedName name="DIJ1_3">[16]Tablas!#REF!</definedName>
    <definedName name="DIJ1_4">[16]Tablas!#REF!</definedName>
    <definedName name="DIJ1_5">[16]Tablas!#REF!</definedName>
    <definedName name="Direccion">[84]EMPRESA!$F$14</definedName>
    <definedName name="DIRECCIÓN">'[111]FIRMAS y DATOS'!$E:$E</definedName>
    <definedName name="display_area_2" localSheetId="5">#REF!</definedName>
    <definedName name="display_area_2">#REF!</definedName>
    <definedName name="DISTRIBUCION" localSheetId="5"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jfaj">#REF!</definedName>
    <definedName name="dksapldk">#REF!</definedName>
    <definedName name="DMxUS">#REF!</definedName>
    <definedName name="do">#REF!</definedName>
    <definedName name="dolar">#REF!</definedName>
    <definedName name="DOLLAR">[144]CÁLCULOS!$H$34</definedName>
    <definedName name="DOM160X20_S1" localSheetId="5">#REF!</definedName>
    <definedName name="DOM160X20_S1">#REF!</definedName>
    <definedName name="DOM160X20_S2" localSheetId="5">#REF!</definedName>
    <definedName name="DOM160X20_S2">#REF!</definedName>
    <definedName name="DOM160X20_S3" localSheetId="5">#REF!</definedName>
    <definedName name="DOM160X20_S3">#REF!</definedName>
    <definedName name="DOM160X20_S4" localSheetId="5">#REF!</definedName>
    <definedName name="DOM160X20_S4">#REF!</definedName>
    <definedName name="DOM160X20_S5" localSheetId="5">#REF!</definedName>
    <definedName name="DOM160X20_S5">#REF!</definedName>
    <definedName name="DOM160X20_S6" localSheetId="5">#REF!</definedName>
    <definedName name="DOM160X20_S6">#REF!</definedName>
    <definedName name="DOM160X32_S1" localSheetId="5">#REF!</definedName>
    <definedName name="DOM160X32_S1">#REF!</definedName>
    <definedName name="DOM160X32_S2" localSheetId="5">#REF!</definedName>
    <definedName name="DOM160X32_S2">#REF!</definedName>
    <definedName name="DOM160X32_S3" localSheetId="5">#REF!</definedName>
    <definedName name="DOM160X32_S3">#REF!</definedName>
    <definedName name="DOM160X32_S4" localSheetId="5">#REF!</definedName>
    <definedName name="DOM160X32_S4">#REF!</definedName>
    <definedName name="DOM160X32_S5" localSheetId="5">#REF!</definedName>
    <definedName name="DOM160X32_S5">#REF!</definedName>
    <definedName name="DOM160X32_S6" localSheetId="5">#REF!</definedName>
    <definedName name="DOM160X32_S6">#REF!</definedName>
    <definedName name="DOM200X20_S1" localSheetId="5">#REF!</definedName>
    <definedName name="DOM200X20_S1">#REF!</definedName>
    <definedName name="DOM200X20_S2" localSheetId="5">#REF!</definedName>
    <definedName name="DOM200X20_S2">#REF!</definedName>
    <definedName name="DOM200X20_S3" localSheetId="5">#REF!</definedName>
    <definedName name="DOM200X20_S3">#REF!</definedName>
    <definedName name="DOM200X20_S4" localSheetId="5">#REF!</definedName>
    <definedName name="DOM200X20_S4">#REF!</definedName>
    <definedName name="DOM200X20_S5" localSheetId="5">#REF!</definedName>
    <definedName name="DOM200X20_S5">#REF!</definedName>
    <definedName name="DOM200X20_S6" localSheetId="5">#REF!</definedName>
    <definedName name="DOM200X20_S6">#REF!</definedName>
    <definedName name="DOM200X32_S1" localSheetId="5">#REF!</definedName>
    <definedName name="DOM200X32_S1">#REF!</definedName>
    <definedName name="DOM200X32_S2" localSheetId="5">#REF!</definedName>
    <definedName name="DOM200X32_S2">#REF!</definedName>
    <definedName name="DOM200X32_S3" localSheetId="5">#REF!</definedName>
    <definedName name="DOM200X32_S3">#REF!</definedName>
    <definedName name="DOM200X32_S4" localSheetId="5">#REF!</definedName>
    <definedName name="DOM200X32_S4">#REF!</definedName>
    <definedName name="DOM200X32_S5" localSheetId="5">#REF!</definedName>
    <definedName name="DOM200X32_S5">#REF!</definedName>
    <definedName name="DOM200X32_S6" localSheetId="5">#REF!</definedName>
    <definedName name="DOM200X32_S6">#REF!</definedName>
    <definedName name="DOM90X20_S1" localSheetId="5">#REF!</definedName>
    <definedName name="DOM90X20_S1">#REF!</definedName>
    <definedName name="DOM90X20_S2" localSheetId="5">#REF!</definedName>
    <definedName name="DOM90X20_S2">#REF!</definedName>
    <definedName name="DOM90X20_S3" localSheetId="5">#REF!</definedName>
    <definedName name="DOM90X20_S3">#REF!</definedName>
    <definedName name="DOM90X20_S4" localSheetId="5">#REF!</definedName>
    <definedName name="DOM90X20_S4">#REF!</definedName>
    <definedName name="DOM90X20_S5" localSheetId="5">#REF!</definedName>
    <definedName name="DOM90X20_S5">#REF!</definedName>
    <definedName name="DOM90X20_S6" localSheetId="5">#REF!</definedName>
    <definedName name="DOM90X20_S6">#REF!</definedName>
    <definedName name="DOM90X32_S1" localSheetId="5">#REF!</definedName>
    <definedName name="DOM90X32_S1">#REF!</definedName>
    <definedName name="DOM90X32_S2" localSheetId="5">#REF!</definedName>
    <definedName name="DOM90X32_S2">#REF!</definedName>
    <definedName name="DOM90X32_S3" localSheetId="5">#REF!</definedName>
    <definedName name="DOM90X32_S3">#REF!</definedName>
    <definedName name="DOM90X32_S4" localSheetId="5">#REF!</definedName>
    <definedName name="DOM90X32_S4">#REF!</definedName>
    <definedName name="DOM90X32_S5" localSheetId="5">#REF!</definedName>
    <definedName name="DOM90X32_S5">#REF!</definedName>
    <definedName name="DOM90X32_S6" localSheetId="5">#REF!</definedName>
    <definedName name="DOM90X32_S6">#REF!</definedName>
    <definedName name="DOMESP90X63_S1" localSheetId="5">#REF!</definedName>
    <definedName name="DOMESP90X63_S1">#REF!</definedName>
    <definedName name="DOMESP90X63_S2" localSheetId="5">#REF!</definedName>
    <definedName name="DOMESP90X63_S2">#REF!</definedName>
    <definedName name="DOMESP90X63_S3" localSheetId="5">#REF!</definedName>
    <definedName name="DOMESP90X63_S3">#REF!</definedName>
    <definedName name="DOMESP90X63_S4" localSheetId="5">#REF!</definedName>
    <definedName name="DOMESP90X63_S4">#REF!</definedName>
    <definedName name="DOMESP90X63_S5" localSheetId="5">#REF!</definedName>
    <definedName name="DOMESP90X63_S5">#REF!</definedName>
    <definedName name="DOMESP90X63_S6" localSheetId="5">#REF!</definedName>
    <definedName name="DOMESP90X63_S6">#REF!</definedName>
    <definedName name="Domiciliaria">#REF!</definedName>
    <definedName name="DOTACIÓN" localSheetId="5">#REF!</definedName>
    <definedName name="DOTACIÓN">#REF!</definedName>
    <definedName name="DPI" localSheetId="5">[16]Tablas!#REF!</definedName>
    <definedName name="DPI">[16]Tablas!#REF!</definedName>
    <definedName name="DPI1_1" localSheetId="5">[16]Tablas!#REF!</definedName>
    <definedName name="DPI1_1">[16]Tablas!#REF!</definedName>
    <definedName name="DPI1_1_1">[16]Tablas!#REF!</definedName>
    <definedName name="DPY">[16]Tablas!#REF!</definedName>
    <definedName name="DPY1_1">[16]Tablas!#REF!</definedName>
    <definedName name="DPY1_1_1">[16]Tablas!#REF!</definedName>
    <definedName name="dr">'[49]Gabinetes ctrol, prot. y med. '!#REF!</definedName>
    <definedName name="DRI">[16]Tablas!#REF!</definedName>
    <definedName name="DRI1_1">[16]Tablas!#REF!</definedName>
    <definedName name="DRI1_1_1">[16]Tablas!#REF!</definedName>
    <definedName name="DRI1_1_2">[16]Tablas!#REF!</definedName>
    <definedName name="DRI1_1_3">[16]Tablas!#REF!</definedName>
    <definedName name="DRI1_1_4">[16]Tablas!#REF!</definedName>
    <definedName name="DRI1_2">[16]Tablas!#REF!</definedName>
    <definedName name="DRI1_3">[16]Tablas!#REF!</definedName>
    <definedName name="DRI1_4">[16]Tablas!#REF!</definedName>
    <definedName name="DRL">[16]Tablas!#REF!</definedName>
    <definedName name="DRL1_1">[16]Tablas!#REF!</definedName>
    <definedName name="DRL1_1_1">[16]Tablas!#REF!</definedName>
    <definedName name="DRL1_1_2">[16]Tablas!#REF!</definedName>
    <definedName name="DRL1_1_3">[16]Tablas!#REF!</definedName>
    <definedName name="DRL1_1_4">[16]Tablas!#REF!</definedName>
    <definedName name="DRL1_2">[16]Tablas!#REF!</definedName>
    <definedName name="DRL1_3">[16]Tablas!#REF!</definedName>
    <definedName name="DRL1_4">[16]Tablas!#REF!</definedName>
    <definedName name="drr">'[49]Gabinetes ctrol, prot. y med. '!#REF!</definedName>
    <definedName name="dry" localSheetId="5" hidden="1">{"via1",#N/A,TRUE,"general";"via2",#N/A,TRUE,"general";"via3",#N/A,TRUE,"general"}</definedName>
    <definedName name="dry" hidden="1">{"via1",#N/A,TRUE,"general";"via2",#N/A,TRUE,"general";"via3",#N/A,TRUE,"general"}</definedName>
    <definedName name="DS" localSheetId="5">[141]Cronograma!#REF!</definedName>
    <definedName name="DS">#REF!</definedName>
    <definedName name="DSAD" localSheetId="5"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bcm" localSheetId="5">#REF!</definedName>
    <definedName name="Dsbcm">#REF!</definedName>
    <definedName name="DsctoFondo">[145]EMPRESA!$I$25</definedName>
    <definedName name="DsctoPension">[145]EMPRESA!$I$23</definedName>
    <definedName name="DsctoSalud">[145]EMPRESA!$I$24</definedName>
    <definedName name="DSD" localSheetId="5" hidden="1">{"via1",#N/A,TRUE,"general";"via2",#N/A,TRUE,"general";"via3",#N/A,TRUE,"general"}</definedName>
    <definedName name="DSD" hidden="1">{"via1",#N/A,TRUE,"general";"via2",#N/A,TRUE,"general";"via3",#N/A,TRUE,"general"}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 localSheetId="5" hidden="1">{"via1",#N/A,TRUE,"general";"via2",#N/A,TRUE,"general";"via3",#N/A,TRUE,"general"}</definedName>
    <definedName name="DSF" hidden="1">{"via1",#N/A,TRUE,"general";"via2",#N/A,TRUE,"general";"via3",#N/A,TRUE,"general"}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g" localSheetId="5"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hidden="1">{"via1",#N/A,TRUE,"general";"via2",#N/A,TRUE,"general";"via3",#N/A,TRUE,"general"}</definedName>
    <definedName name="DSP">[16]Tablas!#REF!</definedName>
    <definedName name="DSP1_1">[16]Tablas!#REF!</definedName>
    <definedName name="DSP1_1_1">[16]Tablas!#REF!</definedName>
    <definedName name="DSTRGTHGJKJHK">#REF!</definedName>
    <definedName name="dt" localSheetId="5">#REF!</definedName>
    <definedName name="dt">#REF!</definedName>
    <definedName name="dtrhj" localSheetId="5" hidden="1">{"via1",#N/A,TRUE,"general";"via2",#N/A,TRUE,"general";"via3",#N/A,TRUE,"general"}</definedName>
    <definedName name="dtrhj" hidden="1">{"via1",#N/A,TRUE,"general";"via2",#N/A,TRUE,"general";"via3",#N/A,TRUE,"general"}</definedName>
    <definedName name="DUCTO">[146]CONDUIT!#REF!</definedName>
    <definedName name="Durac">#REF!</definedName>
    <definedName name="dxfgg" localSheetId="5" hidden="1">{"via1",#N/A,TRUE,"general";"via2",#N/A,TRUE,"general";"via3",#N/A,TRUE,"general"}</definedName>
    <definedName name="dxfgg" hidden="1">{"via1",#N/A,TRUE,"general";"via2",#N/A,TRUE,"general";"via3",#N/A,TRUE,"general"}</definedName>
    <definedName name="DZ.Main" localSheetId="5" hidden="1">#REF!</definedName>
    <definedName name="DZ.Main" hidden="1">#REF!</definedName>
    <definedName name="E">#REF!</definedName>
    <definedName name="E.E.">#REF!</definedName>
    <definedName name="e3e33" localSheetId="5" hidden="1">{"via1",#N/A,TRUE,"general";"via2",#N/A,TRUE,"general";"via3",#N/A,TRUE,"general"}</definedName>
    <definedName name="e3e33" hidden="1">{"via1",#N/A,TRUE,"general";"via2",#N/A,TRUE,"general";"via3",#N/A,TRUE,"general"}</definedName>
    <definedName name="ea">[6]!ERR</definedName>
    <definedName name="Ebitda" localSheetId="5"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c">[42]Dimensiones!$B$11</definedName>
    <definedName name="ECP">[16]Tablas!#REF!</definedName>
    <definedName name="ECP1_1">[16]Tablas!#REF!</definedName>
    <definedName name="ECP1_1_1">[16]Tablas!#REF!</definedName>
    <definedName name="EDC" localSheetId="5">#REF!</definedName>
    <definedName name="EDC">#REF!</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5" hidden="1">{"via1",#N/A,TRUE,"general";"via2",#N/A,TRUE,"general";"via3",#N/A,TRUE,"general"}</definedName>
    <definedName name="edgfhmn" hidden="1">{"via1",#N/A,TRUE,"general";"via2",#N/A,TRUE,"general";"via3",#N/A,TRUE,"general"}</definedName>
    <definedName name="EE" localSheetId="5">'A.U % '!ERR</definedName>
    <definedName name="ee">#REF!</definedName>
    <definedName name="EEE" localSheetId="5" hidden="1">#REF!</definedName>
    <definedName name="EEE" hidden="1">#REF!</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EEEEEEEEEEEEEEEEE" localSheetId="5" hidden="1">#REF!</definedName>
    <definedName name="EEEEEEEEEEEEEEEEEEEEEE" hidden="1">#REF!</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hidden="1">{"via1",#N/A,TRUE,"general";"via2",#N/A,TRUE,"general";"via3",#N/A,TRUE,"general"}</definedName>
    <definedName name="eeppm">#REF!</definedName>
    <definedName name="EF">#REF!</definedName>
    <definedName name="EFA">#REF!</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hidden="1">{"via1",#N/A,TRUE,"general";"via2",#N/A,TRUE,"general";"via3",#N/A,TRUE,"general"}</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JEC">[57]PRESUPUESTO!$E$7</definedName>
    <definedName name="Ejecutivo">'[147]Info Ejec'!$A$1:$AV$153</definedName>
    <definedName name="Elec1" localSheetId="5">[23]Sábana!#REF!</definedName>
    <definedName name="Elec1">#REF!</definedName>
    <definedName name="Elec2" localSheetId="5">[23]Sábana!#REF!</definedName>
    <definedName name="Elec2">#REF!</definedName>
    <definedName name="Elec3" localSheetId="5">[23]Sábana!#REF!</definedName>
    <definedName name="Elec3">#REF!</definedName>
    <definedName name="Elec4">#REF!</definedName>
    <definedName name="Elect1" localSheetId="5">[23]Sábana!#REF!</definedName>
    <definedName name="Elect1">[23]Sábana!#REF!</definedName>
    <definedName name="Electr">#REF!</definedName>
    <definedName name="Electricista">'[60]M.O.'!$F$13</definedName>
    <definedName name="Electrocivil">#REF!</definedName>
    <definedName name="ELIMINACIONPROYC" localSheetId="5">#REF!</definedName>
    <definedName name="ELIMINACIONPROYC">#REF!</definedName>
    <definedName name="emanto" localSheetId="5">#REF!</definedName>
    <definedName name="emanto">#REF!</definedName>
    <definedName name="eme" localSheetId="5">'A.U % '!ERR</definedName>
    <definedName name="eme">[0]!err</definedName>
    <definedName name="EMPLEADO" localSheetId="5">#REF!</definedName>
    <definedName name="EMPLEADO">#REF!</definedName>
    <definedName name="Empresa">[84]EMPRESA!$F$6</definedName>
    <definedName name="EMULSION" localSheetId="5">#REF!</definedName>
    <definedName name="EMULSION">#REF!</definedName>
    <definedName name="Enchape_pisopared_baño">'[60]LISTADO '!$F$29</definedName>
    <definedName name="End_Bal" localSheetId="5">#REF!</definedName>
    <definedName name="End_Bal">#REF!</definedName>
    <definedName name="ene" localSheetId="5">#REF!</definedName>
    <definedName name="Ene">[148]ENE!$A$12:$H$34</definedName>
    <definedName name="Ene_C">[148]ENE!$A$35:$H$52</definedName>
    <definedName name="EneFeb">'[149]Ene-Feb'!$A$12:$H$34</definedName>
    <definedName name="Ensayos" localSheetId="5">#REF!</definedName>
    <definedName name="Ensayos">#REF!</definedName>
    <definedName name="ENT.A1" localSheetId="5">'[150]CANT.5921'!#REF!</definedName>
    <definedName name="ENT.A1">'[150]CANT.5921'!#REF!</definedName>
    <definedName name="ENT.ESP" localSheetId="5">'[150]CANT.5921'!#REF!</definedName>
    <definedName name="ENT.ESP">'[150]CANT.5921'!#REF!</definedName>
    <definedName name="ENTIB" localSheetId="5">#REF!</definedName>
    <definedName name="ENTIB">#REF!</definedName>
    <definedName name="ENTIBADO" localSheetId="5">[151]TUBERIA!#REF!</definedName>
    <definedName name="ENTIBADO">[151]TUBERIA!#REF!</definedName>
    <definedName name="ENTIDADES">[79]ENTIDADES!$A$6:$A$130</definedName>
    <definedName name="ENTRADASP">#REF!</definedName>
    <definedName name="EPECIALIDAD_SIDOE">[16]Tablas!#REF!</definedName>
    <definedName name="EQUI" localSheetId="5">[152]EQUIPO!$B$2:$B$36</definedName>
    <definedName name="Equi">#REF!</definedName>
    <definedName name="equipo" localSheetId="5">[153]Equipo!$A$7:$A$65536</definedName>
    <definedName name="EQUIPO">#REF!</definedName>
    <definedName name="EQUIPO_1">[152]EQUIPO!$B$2:$D$36</definedName>
    <definedName name="Equipo_de_topografia">'[60]LISTADO '!$L$9</definedName>
    <definedName name="EQUIPO1" localSheetId="5">#REF!</definedName>
    <definedName name="EQUIPO1">#REF!</definedName>
    <definedName name="Equipos" localSheetId="5">#REF!</definedName>
    <definedName name="Equipos">#REF!</definedName>
    <definedName name="EQUIPOS1" localSheetId="5">#REF!</definedName>
    <definedName name="EQUIPOS1">#REF!</definedName>
    <definedName name="eqw" localSheetId="5" hidden="1">{"via1",#N/A,TRUE,"general";"via2",#N/A,TRUE,"general";"via3",#N/A,TRUE,"general"}</definedName>
    <definedName name="eqw" hidden="1">{"via1",#N/A,TRUE,"general";"via2",#N/A,TRUE,"general";"via3",#N/A,TRUE,"general"}</definedName>
    <definedName name="ER">#REF!</definedName>
    <definedName name="ERE_ART">[91]steel!$B$8:$B$47</definedName>
    <definedName name="erfg" localSheetId="5" hidden="1">{#N/A,#N/A,FALSE,"Hoja1";#N/A,#N/A,FALSE,"Hoja2"}</definedName>
    <definedName name="erfg" hidden="1">{#N/A,#N/A,FALSE,"Hoja1";#N/A,#N/A,FALSE,"Hoja2"}</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ney">#N/A</definedName>
    <definedName name="ERR" localSheetId="5">{"TAB1",#N/A,TRUE,"GENERAL";"TAB2",#N/A,TRUE,"GENERAL";"TAB3",#N/A,TRUE,"GENERAL";"TAB4",#N/A,TRUE,"GENERAL";"TAB5",#N/A,TRUE,"GENERAL"}</definedName>
    <definedName name="err" hidden="1">{"TAB1",#N/A,TRUE,"GENERAL";"TAB2",#N/A,TRUE,"GENERAL";"TAB3",#N/A,TRUE,"GENERAL";"TAB4",#N/A,TRUE,"GENERAL";"TAB5",#N/A,TRUE,"GENERAL"}</definedName>
    <definedName name="ERRORE">#REF!</definedName>
    <definedName name="ert" localSheetId="5" hidden="1">{"via1",#N/A,TRUE,"general";"via2",#N/A,TRUE,"general";"via3",#N/A,TRUE,"general"}</definedName>
    <definedName name="ert"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5"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er">#REF!</definedName>
    <definedName name="ERWER" localSheetId="5"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 localSheetId="5">'A.U % '!ERR</definedName>
    <definedName name="ES">[6]!ERR</definedName>
    <definedName name="ES1_1" localSheetId="5">#REF!</definedName>
    <definedName name="ES1_1">#REF!</definedName>
    <definedName name="ES1_10" localSheetId="5">#REF!</definedName>
    <definedName name="ES1_10">#REF!</definedName>
    <definedName name="ES1_11" localSheetId="5">#REF!</definedName>
    <definedName name="ES1_11">#REF!</definedName>
    <definedName name="ES1_12" localSheetId="5">#REF!</definedName>
    <definedName name="ES1_12">#REF!</definedName>
    <definedName name="ES1_13" localSheetId="5">#REF!</definedName>
    <definedName name="ES1_13">#REF!</definedName>
    <definedName name="ES1_14" localSheetId="5">#REF!</definedName>
    <definedName name="ES1_14">#REF!</definedName>
    <definedName name="ES1_15" localSheetId="5">#REF!</definedName>
    <definedName name="ES1_15">#REF!</definedName>
    <definedName name="ES1_16" localSheetId="5">#REF!</definedName>
    <definedName name="ES1_16">#REF!</definedName>
    <definedName name="ES1_17" localSheetId="5">#REF!</definedName>
    <definedName name="ES1_17">#REF!</definedName>
    <definedName name="ES1_18" localSheetId="5">#REF!</definedName>
    <definedName name="ES1_18">#REF!</definedName>
    <definedName name="ES1_19" localSheetId="5">#REF!</definedName>
    <definedName name="ES1_19">#REF!</definedName>
    <definedName name="ES1_2" localSheetId="5">#REF!</definedName>
    <definedName name="ES1_2">#REF!</definedName>
    <definedName name="ES1_20" localSheetId="5">#REF!</definedName>
    <definedName name="ES1_20">#REF!</definedName>
    <definedName name="ES1_21" localSheetId="5">#REF!</definedName>
    <definedName name="ES1_21">#REF!</definedName>
    <definedName name="ES1_22" localSheetId="5">#REF!</definedName>
    <definedName name="ES1_22">#REF!</definedName>
    <definedName name="ES1_23" localSheetId="5">#REF!</definedName>
    <definedName name="ES1_23">#REF!</definedName>
    <definedName name="ES1_24" localSheetId="5">#REF!</definedName>
    <definedName name="ES1_24">#REF!</definedName>
    <definedName name="ES1_25" localSheetId="5">#REF!</definedName>
    <definedName name="ES1_25">#REF!</definedName>
    <definedName name="ES1_26" localSheetId="5">#REF!</definedName>
    <definedName name="ES1_26">#REF!</definedName>
    <definedName name="ES1_27" localSheetId="5">#REF!</definedName>
    <definedName name="ES1_27">#REF!</definedName>
    <definedName name="ES1_28" localSheetId="5">#REF!</definedName>
    <definedName name="ES1_28">#REF!</definedName>
    <definedName name="ES1_29" localSheetId="5">#REF!</definedName>
    <definedName name="ES1_29">#REF!</definedName>
    <definedName name="ES1_3" localSheetId="5">#REF!</definedName>
    <definedName name="ES1_3">#REF!</definedName>
    <definedName name="ES1_30" localSheetId="5">#REF!</definedName>
    <definedName name="ES1_30">#REF!</definedName>
    <definedName name="ES1_31" localSheetId="5">#REF!</definedName>
    <definedName name="ES1_31">#REF!</definedName>
    <definedName name="ES1_32" localSheetId="5">#REF!</definedName>
    <definedName name="ES1_32">#REF!</definedName>
    <definedName name="ES1_33" localSheetId="5">#REF!</definedName>
    <definedName name="ES1_33">#REF!</definedName>
    <definedName name="ES1_34" localSheetId="5">#REF!</definedName>
    <definedName name="ES1_34">#REF!</definedName>
    <definedName name="ES1_35" localSheetId="5">#REF!</definedName>
    <definedName name="ES1_35">#REF!</definedName>
    <definedName name="ES1_36" localSheetId="5">#REF!</definedName>
    <definedName name="ES1_36">#REF!</definedName>
    <definedName name="ES1_37" localSheetId="5">#REF!</definedName>
    <definedName name="ES1_37">#REF!</definedName>
    <definedName name="ES1_38" localSheetId="5">#REF!</definedName>
    <definedName name="ES1_38">#REF!</definedName>
    <definedName name="ES1_39" localSheetId="5">#REF!</definedName>
    <definedName name="ES1_39">#REF!</definedName>
    <definedName name="ES1_4" localSheetId="5">#REF!</definedName>
    <definedName name="ES1_4">#REF!</definedName>
    <definedName name="ES1_40" localSheetId="5">#REF!</definedName>
    <definedName name="ES1_40">#REF!</definedName>
    <definedName name="ES1_41" localSheetId="5">#REF!</definedName>
    <definedName name="ES1_41">#REF!</definedName>
    <definedName name="ES1_42" localSheetId="5">#REF!</definedName>
    <definedName name="ES1_42">#REF!</definedName>
    <definedName name="ES1_43" localSheetId="5">#REF!</definedName>
    <definedName name="ES1_43">#REF!</definedName>
    <definedName name="ES1_5" localSheetId="5">#REF!</definedName>
    <definedName name="ES1_5">#REF!</definedName>
    <definedName name="ES1_6" localSheetId="5">#REF!</definedName>
    <definedName name="ES1_6">#REF!</definedName>
    <definedName name="ES1_7" localSheetId="5">#REF!</definedName>
    <definedName name="ES1_7">#REF!</definedName>
    <definedName name="ES1_8" localSheetId="5">#REF!</definedName>
    <definedName name="ES1_8">#REF!</definedName>
    <definedName name="ES1_9" localSheetId="5">#REF!</definedName>
    <definedName name="ES1_9">#REF!</definedName>
    <definedName name="ES2_1" localSheetId="5">#REF!</definedName>
    <definedName name="ES2_1">#REF!</definedName>
    <definedName name="ES2_10" localSheetId="5">#REF!</definedName>
    <definedName name="ES2_10">#REF!</definedName>
    <definedName name="ES2_11" localSheetId="5">#REF!</definedName>
    <definedName name="ES2_11">#REF!</definedName>
    <definedName name="ES2_12" localSheetId="5">#REF!</definedName>
    <definedName name="ES2_12">#REF!</definedName>
    <definedName name="ES2_13" localSheetId="5">#REF!</definedName>
    <definedName name="ES2_13">#REF!</definedName>
    <definedName name="ES2_14" localSheetId="5">#REF!</definedName>
    <definedName name="ES2_14">#REF!</definedName>
    <definedName name="ES2_15" localSheetId="5">#REF!</definedName>
    <definedName name="ES2_15">#REF!</definedName>
    <definedName name="ES2_16" localSheetId="5">#REF!</definedName>
    <definedName name="ES2_16">#REF!</definedName>
    <definedName name="ES2_17" localSheetId="5">#REF!</definedName>
    <definedName name="ES2_17">#REF!</definedName>
    <definedName name="ES2_18" localSheetId="5">#REF!</definedName>
    <definedName name="ES2_18">#REF!</definedName>
    <definedName name="ES2_19" localSheetId="5">#REF!</definedName>
    <definedName name="ES2_19">#REF!</definedName>
    <definedName name="ES2_2" localSheetId="5">#REF!</definedName>
    <definedName name="ES2_2">#REF!</definedName>
    <definedName name="ES2_20" localSheetId="5">#REF!</definedName>
    <definedName name="ES2_20">#REF!</definedName>
    <definedName name="ES2_21" localSheetId="5">#REF!</definedName>
    <definedName name="ES2_21">#REF!</definedName>
    <definedName name="ES2_22" localSheetId="5">#REF!</definedName>
    <definedName name="ES2_22">#REF!</definedName>
    <definedName name="ES2_23" localSheetId="5">#REF!</definedName>
    <definedName name="ES2_23">#REF!</definedName>
    <definedName name="ES2_24" localSheetId="5">#REF!</definedName>
    <definedName name="ES2_24">#REF!</definedName>
    <definedName name="ES2_25" localSheetId="5">#REF!</definedName>
    <definedName name="ES2_25">#REF!</definedName>
    <definedName name="ES2_26" localSheetId="5">#REF!</definedName>
    <definedName name="ES2_26">#REF!</definedName>
    <definedName name="ES2_27" localSheetId="5">#REF!</definedName>
    <definedName name="ES2_27">#REF!</definedName>
    <definedName name="ES2_28" localSheetId="5">#REF!</definedName>
    <definedName name="ES2_28">#REF!</definedName>
    <definedName name="ES2_29" localSheetId="5">#REF!</definedName>
    <definedName name="ES2_29">#REF!</definedName>
    <definedName name="ES2_3" localSheetId="5">#REF!</definedName>
    <definedName name="ES2_3">#REF!</definedName>
    <definedName name="ES2_30" localSheetId="5">#REF!</definedName>
    <definedName name="ES2_30">#REF!</definedName>
    <definedName name="ES2_31" localSheetId="5">#REF!</definedName>
    <definedName name="ES2_31">#REF!</definedName>
    <definedName name="ES2_32" localSheetId="5">#REF!</definedName>
    <definedName name="ES2_32">#REF!</definedName>
    <definedName name="ES2_33" localSheetId="5">#REF!</definedName>
    <definedName name="ES2_33">#REF!</definedName>
    <definedName name="ES2_34" localSheetId="5">#REF!</definedName>
    <definedName name="ES2_34">#REF!</definedName>
    <definedName name="ES2_35" localSheetId="5">#REF!</definedName>
    <definedName name="ES2_35">#REF!</definedName>
    <definedName name="ES2_36" localSheetId="5">#REF!</definedName>
    <definedName name="ES2_36">#REF!</definedName>
    <definedName name="ES2_37" localSheetId="5">#REF!</definedName>
    <definedName name="ES2_37">#REF!</definedName>
    <definedName name="ES2_38" localSheetId="5">#REF!</definedName>
    <definedName name="ES2_38">#REF!</definedName>
    <definedName name="ES2_39" localSheetId="5">#REF!</definedName>
    <definedName name="ES2_39">#REF!</definedName>
    <definedName name="ES2_4" localSheetId="5">#REF!</definedName>
    <definedName name="ES2_4">#REF!</definedName>
    <definedName name="ES2_40" localSheetId="5">#REF!</definedName>
    <definedName name="ES2_40">#REF!</definedName>
    <definedName name="ES2_41" localSheetId="5">#REF!</definedName>
    <definedName name="ES2_41">#REF!</definedName>
    <definedName name="ES2_42" localSheetId="5">#REF!</definedName>
    <definedName name="ES2_42">#REF!</definedName>
    <definedName name="ES2_43" localSheetId="5">#REF!</definedName>
    <definedName name="ES2_43">#REF!</definedName>
    <definedName name="ES2_5" localSheetId="5">#REF!</definedName>
    <definedName name="ES2_5">#REF!</definedName>
    <definedName name="ES2_6" localSheetId="5">#REF!</definedName>
    <definedName name="ES2_6">#REF!</definedName>
    <definedName name="ES2_7" localSheetId="5">#REF!</definedName>
    <definedName name="ES2_7">#REF!</definedName>
    <definedName name="ES2_8" localSheetId="5">#REF!</definedName>
    <definedName name="ES2_8">#REF!</definedName>
    <definedName name="ES2_9" localSheetId="5">#REF!</definedName>
    <definedName name="ES2_9">#REF!</definedName>
    <definedName name="ES3_1" localSheetId="5">#REF!</definedName>
    <definedName name="ES3_1">#REF!</definedName>
    <definedName name="ES3_10" localSheetId="5">#REF!</definedName>
    <definedName name="ES3_10">#REF!</definedName>
    <definedName name="ES3_11" localSheetId="5">#REF!</definedName>
    <definedName name="ES3_11">#REF!</definedName>
    <definedName name="ES3_12" localSheetId="5">#REF!</definedName>
    <definedName name="ES3_12">#REF!</definedName>
    <definedName name="ES3_13" localSheetId="5">#REF!</definedName>
    <definedName name="ES3_13">#REF!</definedName>
    <definedName name="ES3_14" localSheetId="5">#REF!</definedName>
    <definedName name="ES3_14">#REF!</definedName>
    <definedName name="ES3_15" localSheetId="5">#REF!</definedName>
    <definedName name="ES3_15">#REF!</definedName>
    <definedName name="ES3_16" localSheetId="5">#REF!</definedName>
    <definedName name="ES3_16">#REF!</definedName>
    <definedName name="ES3_17" localSheetId="5">#REF!</definedName>
    <definedName name="ES3_17">#REF!</definedName>
    <definedName name="ES3_18" localSheetId="5">#REF!</definedName>
    <definedName name="ES3_18">#REF!</definedName>
    <definedName name="ES3_19" localSheetId="5">#REF!</definedName>
    <definedName name="ES3_19">#REF!</definedName>
    <definedName name="ES3_2" localSheetId="5">#REF!</definedName>
    <definedName name="ES3_2">#REF!</definedName>
    <definedName name="ES3_20" localSheetId="5">#REF!</definedName>
    <definedName name="ES3_20">#REF!</definedName>
    <definedName name="ES3_21" localSheetId="5">#REF!</definedName>
    <definedName name="ES3_21">#REF!</definedName>
    <definedName name="ES3_22" localSheetId="5">#REF!</definedName>
    <definedName name="ES3_22">#REF!</definedName>
    <definedName name="ES3_23" localSheetId="5">#REF!</definedName>
    <definedName name="ES3_23">#REF!</definedName>
    <definedName name="ES3_24" localSheetId="5">#REF!</definedName>
    <definedName name="ES3_24">#REF!</definedName>
    <definedName name="ES3_25" localSheetId="5">#REF!</definedName>
    <definedName name="ES3_25">#REF!</definedName>
    <definedName name="ES3_26" localSheetId="5">#REF!</definedName>
    <definedName name="ES3_26">#REF!</definedName>
    <definedName name="ES3_27" localSheetId="5">#REF!</definedName>
    <definedName name="ES3_27">#REF!</definedName>
    <definedName name="ES3_28" localSheetId="5">#REF!</definedName>
    <definedName name="ES3_28">#REF!</definedName>
    <definedName name="ES3_29" localSheetId="5">#REF!</definedName>
    <definedName name="ES3_29">#REF!</definedName>
    <definedName name="ES3_3" localSheetId="5">#REF!</definedName>
    <definedName name="ES3_3">#REF!</definedName>
    <definedName name="ES3_30" localSheetId="5">#REF!</definedName>
    <definedName name="ES3_30">#REF!</definedName>
    <definedName name="ES3_31" localSheetId="5">#REF!</definedName>
    <definedName name="ES3_31">#REF!</definedName>
    <definedName name="ES3_32" localSheetId="5">#REF!</definedName>
    <definedName name="ES3_32">#REF!</definedName>
    <definedName name="ES3_33" localSheetId="5">#REF!</definedName>
    <definedName name="ES3_33">#REF!</definedName>
    <definedName name="ES3_34" localSheetId="5">#REF!</definedName>
    <definedName name="ES3_34">#REF!</definedName>
    <definedName name="ES3_35" localSheetId="5">#REF!</definedName>
    <definedName name="ES3_35">#REF!</definedName>
    <definedName name="ES3_36" localSheetId="5">#REF!</definedName>
    <definedName name="ES3_36">#REF!</definedName>
    <definedName name="ES3_37" localSheetId="5">#REF!</definedName>
    <definedName name="ES3_37">#REF!</definedName>
    <definedName name="ES3_38" localSheetId="5">#REF!</definedName>
    <definedName name="ES3_38">#REF!</definedName>
    <definedName name="ES3_39" localSheetId="5">#REF!</definedName>
    <definedName name="ES3_39">#REF!</definedName>
    <definedName name="ES3_4" localSheetId="5">#REF!</definedName>
    <definedName name="ES3_4">#REF!</definedName>
    <definedName name="ES3_40" localSheetId="5">#REF!</definedName>
    <definedName name="ES3_40">#REF!</definedName>
    <definedName name="ES3_41" localSheetId="5">#REF!</definedName>
    <definedName name="ES3_41">#REF!</definedName>
    <definedName name="ES3_42" localSheetId="5">#REF!</definedName>
    <definedName name="ES3_42">#REF!</definedName>
    <definedName name="ES3_43" localSheetId="5">#REF!</definedName>
    <definedName name="ES3_43">#REF!</definedName>
    <definedName name="ES3_5" localSheetId="5">#REF!</definedName>
    <definedName name="ES3_5">#REF!</definedName>
    <definedName name="ES3_6" localSheetId="5">#REF!</definedName>
    <definedName name="ES3_6">#REF!</definedName>
    <definedName name="ES3_7" localSheetId="5">#REF!</definedName>
    <definedName name="ES3_7">#REF!</definedName>
    <definedName name="ES3_8" localSheetId="5">#REF!</definedName>
    <definedName name="ES3_8">#REF!</definedName>
    <definedName name="ES3_9" localSheetId="5">#REF!</definedName>
    <definedName name="ES3_9">#REF!</definedName>
    <definedName name="ES4_1" localSheetId="5">#REF!</definedName>
    <definedName name="ES4_1">#REF!</definedName>
    <definedName name="ES4_10" localSheetId="5">#REF!</definedName>
    <definedName name="ES4_10">#REF!</definedName>
    <definedName name="ES4_11" localSheetId="5">#REF!</definedName>
    <definedName name="ES4_11">#REF!</definedName>
    <definedName name="ES4_12" localSheetId="5">#REF!</definedName>
    <definedName name="ES4_12">#REF!</definedName>
    <definedName name="ES4_13" localSheetId="5">#REF!</definedName>
    <definedName name="ES4_13">#REF!</definedName>
    <definedName name="ES4_14" localSheetId="5">#REF!</definedName>
    <definedName name="ES4_14">#REF!</definedName>
    <definedName name="ES4_15" localSheetId="5">#REF!</definedName>
    <definedName name="ES4_15">#REF!</definedName>
    <definedName name="ES4_16" localSheetId="5">#REF!</definedName>
    <definedName name="ES4_16">#REF!</definedName>
    <definedName name="ES4_17" localSheetId="5">#REF!</definedName>
    <definedName name="ES4_17">#REF!</definedName>
    <definedName name="ES4_18" localSheetId="5">#REF!</definedName>
    <definedName name="ES4_18">#REF!</definedName>
    <definedName name="ES4_19" localSheetId="5">#REF!</definedName>
    <definedName name="ES4_19">#REF!</definedName>
    <definedName name="ES4_2" localSheetId="5">#REF!</definedName>
    <definedName name="ES4_2">#REF!</definedName>
    <definedName name="ES4_20" localSheetId="5">#REF!</definedName>
    <definedName name="ES4_20">#REF!</definedName>
    <definedName name="ES4_21" localSheetId="5">#REF!</definedName>
    <definedName name="ES4_21">#REF!</definedName>
    <definedName name="ES4_22" localSheetId="5">#REF!</definedName>
    <definedName name="ES4_22">#REF!</definedName>
    <definedName name="ES4_23" localSheetId="5">#REF!</definedName>
    <definedName name="ES4_23">#REF!</definedName>
    <definedName name="ES4_24" localSheetId="5">#REF!</definedName>
    <definedName name="ES4_24">#REF!</definedName>
    <definedName name="ES4_25" localSheetId="5">#REF!</definedName>
    <definedName name="ES4_25">#REF!</definedName>
    <definedName name="ES4_26" localSheetId="5">#REF!</definedName>
    <definedName name="ES4_26">#REF!</definedName>
    <definedName name="ES4_27" localSheetId="5">#REF!</definedName>
    <definedName name="ES4_27">#REF!</definedName>
    <definedName name="ES4_28" localSheetId="5">#REF!</definedName>
    <definedName name="ES4_28">#REF!</definedName>
    <definedName name="ES4_29" localSheetId="5">#REF!</definedName>
    <definedName name="ES4_29">#REF!</definedName>
    <definedName name="ES4_3" localSheetId="5">#REF!</definedName>
    <definedName name="ES4_3">#REF!</definedName>
    <definedName name="ES4_30" localSheetId="5">#REF!</definedName>
    <definedName name="ES4_30">#REF!</definedName>
    <definedName name="ES4_31" localSheetId="5">#REF!</definedName>
    <definedName name="ES4_31">#REF!</definedName>
    <definedName name="ES4_32" localSheetId="5">#REF!</definedName>
    <definedName name="ES4_32">#REF!</definedName>
    <definedName name="ES4_33" localSheetId="5">#REF!</definedName>
    <definedName name="ES4_33">#REF!</definedName>
    <definedName name="ES4_34" localSheetId="5">#REF!</definedName>
    <definedName name="ES4_34">#REF!</definedName>
    <definedName name="ES4_35" localSheetId="5">#REF!</definedName>
    <definedName name="ES4_35">#REF!</definedName>
    <definedName name="ES4_36" localSheetId="5">#REF!</definedName>
    <definedName name="ES4_36">#REF!</definedName>
    <definedName name="ES4_37" localSheetId="5">#REF!</definedName>
    <definedName name="ES4_37">#REF!</definedName>
    <definedName name="ES4_38" localSheetId="5">#REF!</definedName>
    <definedName name="ES4_38">#REF!</definedName>
    <definedName name="ES4_39" localSheetId="5">#REF!</definedName>
    <definedName name="ES4_39">#REF!</definedName>
    <definedName name="ES4_4" localSheetId="5">#REF!</definedName>
    <definedName name="ES4_4">#REF!</definedName>
    <definedName name="ES4_40" localSheetId="5">#REF!</definedName>
    <definedName name="ES4_40">#REF!</definedName>
    <definedName name="ES4_41" localSheetId="5">#REF!</definedName>
    <definedName name="ES4_41">#REF!</definedName>
    <definedName name="ES4_42" localSheetId="5">#REF!</definedName>
    <definedName name="ES4_42">#REF!</definedName>
    <definedName name="ES4_43" localSheetId="5">#REF!</definedName>
    <definedName name="ES4_43">#REF!</definedName>
    <definedName name="ES4_5" localSheetId="5">#REF!</definedName>
    <definedName name="ES4_5">#REF!</definedName>
    <definedName name="ES4_6" localSheetId="5">#REF!</definedName>
    <definedName name="ES4_6">#REF!</definedName>
    <definedName name="ES4_7" localSheetId="5">#REF!</definedName>
    <definedName name="ES4_7">#REF!</definedName>
    <definedName name="ES4_8" localSheetId="5">#REF!</definedName>
    <definedName name="ES4_8">#REF!</definedName>
    <definedName name="ES4_9" localSheetId="5">#REF!</definedName>
    <definedName name="ES4_9">#REF!</definedName>
    <definedName name="ES5_1" localSheetId="5">#REF!</definedName>
    <definedName name="ES5_1">#REF!</definedName>
    <definedName name="ES5_10" localSheetId="5">#REF!</definedName>
    <definedName name="ES5_10">#REF!</definedName>
    <definedName name="ES5_11" localSheetId="5">#REF!</definedName>
    <definedName name="ES5_11">#REF!</definedName>
    <definedName name="ES5_12" localSheetId="5">#REF!</definedName>
    <definedName name="ES5_12">#REF!</definedName>
    <definedName name="ES5_13" localSheetId="5">#REF!</definedName>
    <definedName name="ES5_13">#REF!</definedName>
    <definedName name="ES5_14" localSheetId="5">#REF!</definedName>
    <definedName name="ES5_14">#REF!</definedName>
    <definedName name="ES5_15" localSheetId="5">#REF!</definedName>
    <definedName name="ES5_15">#REF!</definedName>
    <definedName name="ES5_16" localSheetId="5">#REF!</definedName>
    <definedName name="ES5_16">#REF!</definedName>
    <definedName name="ES5_17" localSheetId="5">#REF!</definedName>
    <definedName name="ES5_17">#REF!</definedName>
    <definedName name="ES5_18" localSheetId="5">#REF!</definedName>
    <definedName name="ES5_18">#REF!</definedName>
    <definedName name="ES5_19" localSheetId="5">#REF!</definedName>
    <definedName name="ES5_19">#REF!</definedName>
    <definedName name="ES5_2" localSheetId="5">#REF!</definedName>
    <definedName name="ES5_2">#REF!</definedName>
    <definedName name="ES5_20" localSheetId="5">#REF!</definedName>
    <definedName name="ES5_20">#REF!</definedName>
    <definedName name="ES5_21" localSheetId="5">#REF!</definedName>
    <definedName name="ES5_21">#REF!</definedName>
    <definedName name="ES5_22" localSheetId="5">#REF!</definedName>
    <definedName name="ES5_22">#REF!</definedName>
    <definedName name="ES5_23" localSheetId="5">#REF!</definedName>
    <definedName name="ES5_23">#REF!</definedName>
    <definedName name="ES5_24" localSheetId="5">#REF!</definedName>
    <definedName name="ES5_24">#REF!</definedName>
    <definedName name="ES5_25" localSheetId="5">#REF!</definedName>
    <definedName name="ES5_25">#REF!</definedName>
    <definedName name="ES5_26" localSheetId="5">#REF!</definedName>
    <definedName name="ES5_26">#REF!</definedName>
    <definedName name="ES5_27" localSheetId="5">#REF!</definedName>
    <definedName name="ES5_27">#REF!</definedName>
    <definedName name="ES5_28" localSheetId="5">#REF!</definedName>
    <definedName name="ES5_28">#REF!</definedName>
    <definedName name="ES5_29" localSheetId="5">#REF!</definedName>
    <definedName name="ES5_29">#REF!</definedName>
    <definedName name="ES5_3" localSheetId="5">#REF!</definedName>
    <definedName name="ES5_3">#REF!</definedName>
    <definedName name="ES5_30" localSheetId="5">#REF!</definedName>
    <definedName name="ES5_30">#REF!</definedName>
    <definedName name="ES5_31" localSheetId="5">#REF!</definedName>
    <definedName name="ES5_31">#REF!</definedName>
    <definedName name="ES5_32" localSheetId="5">#REF!</definedName>
    <definedName name="ES5_32">#REF!</definedName>
    <definedName name="ES5_33" localSheetId="5">#REF!</definedName>
    <definedName name="ES5_33">#REF!</definedName>
    <definedName name="ES5_34" localSheetId="5">#REF!</definedName>
    <definedName name="ES5_34">#REF!</definedName>
    <definedName name="ES5_35" localSheetId="5">#REF!</definedName>
    <definedName name="ES5_35">#REF!</definedName>
    <definedName name="ES5_36" localSheetId="5">#REF!</definedName>
    <definedName name="ES5_36">#REF!</definedName>
    <definedName name="ES5_37" localSheetId="5">#REF!</definedName>
    <definedName name="ES5_37">#REF!</definedName>
    <definedName name="ES5_38" localSheetId="5">#REF!</definedName>
    <definedName name="ES5_38">#REF!</definedName>
    <definedName name="ES5_39" localSheetId="5">#REF!</definedName>
    <definedName name="ES5_39">#REF!</definedName>
    <definedName name="ES5_4" localSheetId="5">#REF!</definedName>
    <definedName name="ES5_4">#REF!</definedName>
    <definedName name="ES5_40" localSheetId="5">#REF!</definedName>
    <definedName name="ES5_40">#REF!</definedName>
    <definedName name="ES5_41" localSheetId="5">#REF!</definedName>
    <definedName name="ES5_41">#REF!</definedName>
    <definedName name="ES5_42" localSheetId="5">#REF!</definedName>
    <definedName name="ES5_42">#REF!</definedName>
    <definedName name="ES5_43" localSheetId="5">#REF!</definedName>
    <definedName name="ES5_43">#REF!</definedName>
    <definedName name="ES5_5" localSheetId="5">#REF!</definedName>
    <definedName name="ES5_5">#REF!</definedName>
    <definedName name="ES5_6" localSheetId="5">#REF!</definedName>
    <definedName name="ES5_6">#REF!</definedName>
    <definedName name="ES5_7" localSheetId="5">#REF!</definedName>
    <definedName name="ES5_7">#REF!</definedName>
    <definedName name="ES5_8" localSheetId="5">#REF!</definedName>
    <definedName name="ES5_8">#REF!</definedName>
    <definedName name="ES5_9" localSheetId="5">#REF!</definedName>
    <definedName name="ES5_9">#REF!</definedName>
    <definedName name="ES6_1" localSheetId="5">#REF!</definedName>
    <definedName name="ES6_1">#REF!</definedName>
    <definedName name="ES6_10" localSheetId="5">#REF!</definedName>
    <definedName name="ES6_10">#REF!</definedName>
    <definedName name="ES6_11" localSheetId="5">#REF!</definedName>
    <definedName name="ES6_11">#REF!</definedName>
    <definedName name="ES6_12" localSheetId="5">#REF!</definedName>
    <definedName name="ES6_12">#REF!</definedName>
    <definedName name="ES6_13" localSheetId="5">#REF!</definedName>
    <definedName name="ES6_13">#REF!</definedName>
    <definedName name="ES6_14" localSheetId="5">#REF!</definedName>
    <definedName name="ES6_14">#REF!</definedName>
    <definedName name="ES6_15" localSheetId="5">#REF!</definedName>
    <definedName name="ES6_15">#REF!</definedName>
    <definedName name="ES6_16" localSheetId="5">#REF!</definedName>
    <definedName name="ES6_16">#REF!</definedName>
    <definedName name="ES6_17" localSheetId="5">#REF!</definedName>
    <definedName name="ES6_17">#REF!</definedName>
    <definedName name="ES6_18" localSheetId="5">#REF!</definedName>
    <definedName name="ES6_18">#REF!</definedName>
    <definedName name="ES6_19" localSheetId="5">#REF!</definedName>
    <definedName name="ES6_19">#REF!</definedName>
    <definedName name="ES6_2" localSheetId="5">#REF!</definedName>
    <definedName name="ES6_2">#REF!</definedName>
    <definedName name="ES6_20" localSheetId="5">#REF!</definedName>
    <definedName name="ES6_20">#REF!</definedName>
    <definedName name="ES6_21" localSheetId="5">#REF!</definedName>
    <definedName name="ES6_21">#REF!</definedName>
    <definedName name="ES6_22" localSheetId="5">#REF!</definedName>
    <definedName name="ES6_22">#REF!</definedName>
    <definedName name="ES6_23" localSheetId="5">#REF!</definedName>
    <definedName name="ES6_23">#REF!</definedName>
    <definedName name="ES6_24" localSheetId="5">#REF!</definedName>
    <definedName name="ES6_24">#REF!</definedName>
    <definedName name="ES6_25" localSheetId="5">#REF!</definedName>
    <definedName name="ES6_25">#REF!</definedName>
    <definedName name="ES6_26" localSheetId="5">#REF!</definedName>
    <definedName name="ES6_26">#REF!</definedName>
    <definedName name="ES6_27" localSheetId="5">#REF!</definedName>
    <definedName name="ES6_27">#REF!</definedName>
    <definedName name="ES6_28" localSheetId="5">#REF!</definedName>
    <definedName name="ES6_28">#REF!</definedName>
    <definedName name="ES6_29" localSheetId="5">#REF!</definedName>
    <definedName name="ES6_29">#REF!</definedName>
    <definedName name="ES6_3" localSheetId="5">#REF!</definedName>
    <definedName name="ES6_3">#REF!</definedName>
    <definedName name="ES6_30" localSheetId="5">#REF!</definedName>
    <definedName name="ES6_30">#REF!</definedName>
    <definedName name="ES6_31" localSheetId="5">#REF!</definedName>
    <definedName name="ES6_31">#REF!</definedName>
    <definedName name="ES6_32" localSheetId="5">#REF!</definedName>
    <definedName name="ES6_32">#REF!</definedName>
    <definedName name="ES6_33" localSheetId="5">#REF!</definedName>
    <definedName name="ES6_33">#REF!</definedName>
    <definedName name="ES6_34" localSheetId="5">#REF!</definedName>
    <definedName name="ES6_34">#REF!</definedName>
    <definedName name="ES6_35" localSheetId="5">#REF!</definedName>
    <definedName name="ES6_35">#REF!</definedName>
    <definedName name="ES6_36" localSheetId="5">#REF!</definedName>
    <definedName name="ES6_36">#REF!</definedName>
    <definedName name="ES6_37" localSheetId="5">#REF!</definedName>
    <definedName name="ES6_37">#REF!</definedName>
    <definedName name="ES6_38" localSheetId="5">#REF!</definedName>
    <definedName name="ES6_38">#REF!</definedName>
    <definedName name="ES6_39" localSheetId="5">#REF!</definedName>
    <definedName name="ES6_39">#REF!</definedName>
    <definedName name="ES6_4" localSheetId="5">#REF!</definedName>
    <definedName name="ES6_4">#REF!</definedName>
    <definedName name="ES6_40" localSheetId="5">#REF!</definedName>
    <definedName name="ES6_40">#REF!</definedName>
    <definedName name="ES6_41" localSheetId="5">#REF!</definedName>
    <definedName name="ES6_41">#REF!</definedName>
    <definedName name="ES6_42" localSheetId="5">#REF!</definedName>
    <definedName name="ES6_42">#REF!</definedName>
    <definedName name="ES6_43" localSheetId="5">#REF!</definedName>
    <definedName name="ES6_43">#REF!</definedName>
    <definedName name="ES6_5" localSheetId="5">#REF!</definedName>
    <definedName name="ES6_5">#REF!</definedName>
    <definedName name="ES6_6" localSheetId="5">#REF!</definedName>
    <definedName name="ES6_6">#REF!</definedName>
    <definedName name="ES6_7" localSheetId="5">#REF!</definedName>
    <definedName name="ES6_7">#REF!</definedName>
    <definedName name="ES6_8" localSheetId="5">#REF!</definedName>
    <definedName name="ES6_8">#REF!</definedName>
    <definedName name="ES6_9" localSheetId="5">#REF!</definedName>
    <definedName name="ES6_9">#REF!</definedName>
    <definedName name="ESA" localSheetId="5">#REF!</definedName>
    <definedName name="ESA">#REF!</definedName>
    <definedName name="ESCENARIO" localSheetId="5"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dd">#REF!</definedName>
    <definedName name="ESE" localSheetId="5">#REF!</definedName>
    <definedName name="ESE">#REF!</definedName>
    <definedName name="ESP_PAV" localSheetId="5">#REF!</definedName>
    <definedName name="ESP_PAV">#REF!</definedName>
    <definedName name="Esp_PC">[44]D_AWG!$S$36</definedName>
    <definedName name="ESP1S" localSheetId="5">#REF!</definedName>
    <definedName name="ESP1S">#REF!</definedName>
    <definedName name="ESP225P">#REF!</definedName>
    <definedName name="ESP2S" localSheetId="5">#REF!</definedName>
    <definedName name="ESP2S">#REF!</definedName>
    <definedName name="ESPE" localSheetId="5">#REF!</definedName>
    <definedName name="ESPE">#REF!</definedName>
    <definedName name="ESPECIFICACION">#REF!</definedName>
    <definedName name="Especificación">#REF!</definedName>
    <definedName name="ESPESOR" localSheetId="5">#REF!</definedName>
    <definedName name="ESPESOR">#REF!</definedName>
    <definedName name="ESPR" localSheetId="5">#REF!</definedName>
    <definedName name="ESPR">#REF!</definedName>
    <definedName name="est">#REF!</definedName>
    <definedName name="ESTA">#REF!</definedName>
    <definedName name="ESTAC">[37]BASE!$D$242</definedName>
    <definedName name="ESTACION" localSheetId="5">#REF!</definedName>
    <definedName name="ESTACION">#REF!</definedName>
    <definedName name="ESTADO_ACUEDUCTO" localSheetId="5">#REF!</definedName>
    <definedName name="ESTADO_ACUEDUCTO">#REF!</definedName>
    <definedName name="ESTADO_ALCANTARILLADO" localSheetId="5">#REF!</definedName>
    <definedName name="ESTADO_ALCANTARILLADO">#REF!</definedName>
    <definedName name="Estadocamara">#REF!</definedName>
    <definedName name="Estados">#REF!</definedName>
    <definedName name="este" localSheetId="5" hidden="1">{"PYGT",#N/A,FALSE,"PYG";"ACTIT",#N/A,FALSE,"BCE_GRAL-ACTIVO";"PASIT",#N/A,FALSE,"BCE_GRAL-PASIVO-PATRIM";"CAJAT",#N/A,FALSE,"CAJA"}</definedName>
    <definedName name="este" hidden="1">{"PYGT",#N/A,FALSE,"PYG";"ACTIT",#N/A,FALSE,"BCE_GRAL-ACTIVO";"PASIT",#N/A,FALSE,"BCE_GRAL-PASIVO-PATRIM";"CAJAT",#N/A,FALSE,"CAJA"}</definedName>
    <definedName name="ESTEWW" localSheetId="5"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imate_Factor">1</definedName>
    <definedName name="ESTRAE">'[3]7422CW00'!#REF!</definedName>
    <definedName name="estre" localSheetId="5"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 localSheetId="5">[154]Estructura!$C$7:$E$2570</definedName>
    <definedName name="ESTRU">[155]Estructura!$C$7:$E$2570</definedName>
    <definedName name="Estructu">#REF!</definedName>
    <definedName name="ESTRUCTURA" localSheetId="5" hidden="1">{#N/A,#N/A,TRUE,"INGENIERIA";#N/A,#N/A,TRUE,"COMPRAS";#N/A,#N/A,TRUE,"DIRECCION";#N/A,#N/A,TRUE,"RESUMEN"}</definedName>
    <definedName name="ESTRUCTURA">#REF!</definedName>
    <definedName name="ESTRUCTURAS" localSheetId="5">[156]Hoja3!$B$7:$B$15</definedName>
    <definedName name="ESTRUCTURAS">[157]Hoja3!$B$7:$B$15</definedName>
    <definedName name="et">[42]Dimensiones!$D$11</definedName>
    <definedName name="ETAP" localSheetId="5">#REF!</definedName>
    <definedName name="ETAP">#REF!</definedName>
    <definedName name="ETAPA_PACC" localSheetId="5">#REF!</definedName>
    <definedName name="ETAPA_PACC">#REF!</definedName>
    <definedName name="etertgg" localSheetId="5" hidden="1">{"via1",#N/A,TRUE,"general";"via2",#N/A,TRUE,"general";"via3",#N/A,TRUE,"general"}</definedName>
    <definedName name="etertgg" hidden="1">{"via1",#N/A,TRUE,"general";"via2",#N/A,TRUE,"general";"via3",#N/A,TRUE,"general"}</definedName>
    <definedName name="etertt" localSheetId="5" hidden="1">{#N/A,#N/A,TRUE,"1842CWN0"}</definedName>
    <definedName name="etertt" hidden="1">{#N/A,#N/A,TRUE,"1842CWN0"}</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5" hidden="1">{"via1",#N/A,TRUE,"general";"via2",#N/A,TRUE,"general";"via3",#N/A,TRUE,"general"}</definedName>
    <definedName name="eu"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venAguas">#REF!</definedName>
    <definedName name="EW">#REF!</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5">#REF!</definedName>
    <definedName name="EXC">NA()</definedName>
    <definedName name="EXC.POZ" localSheetId="5">#REF!</definedName>
    <definedName name="EXC.POZ">#REF!</definedName>
    <definedName name="EXC.ZAN" localSheetId="5">#REF!</definedName>
    <definedName name="EXC.ZAN">#REF!</definedName>
    <definedName name="EXC_12">NA()</definedName>
    <definedName name="Excarvar">[158]Hoja2!$A$1:$B$114</definedName>
    <definedName name="EXCAV_1">#REF!</definedName>
    <definedName name="EXCAV_2">#REF!</definedName>
    <definedName name="exCEL" localSheetId="5">#REF!</definedName>
    <definedName name="exCEL">#REF!</definedName>
    <definedName name="Excel_BuiltIn_Database">#REF!</definedName>
    <definedName name="Excel_BuiltIn_Print_Area_1" localSheetId="5">#REF!</definedName>
    <definedName name="Excel_BuiltIn_Print_Area_1">#REF!</definedName>
    <definedName name="Excel_BuiltIn_Print_Area_1_1">#REF!</definedName>
    <definedName name="Excel_BuiltIn_Print_Area_1_1_1">#REF!</definedName>
    <definedName name="Excel_BuiltIn_Print_Area_1_1_1_1" localSheetId="5">#REF!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 localSheetId="5">#REF!</definedName>
    <definedName name="Excel_BuiltIn_Print_Area_7">#REF!</definedName>
    <definedName name="Excel_BuiltIn_Print_Titles_1" localSheetId="5">#REF!</definedName>
    <definedName name="Excel_BuiltIn_Print_Titles_1">#REF!</definedName>
    <definedName name="Excel_BuiltIn_Print_Titles_1_1" localSheetId="5">#REF!</definedName>
    <definedName name="Excel_BuiltIn_Print_Titles_1_1">#REF!</definedName>
    <definedName name="Excel_BuiltIn_Print_Titles_1_1_1" localSheetId="5">#REF!</definedName>
    <definedName name="Excel_BuiltIn_Print_Titles_1_1_1">#REF!</definedName>
    <definedName name="Excel_BuiltIn_Print_Titles_10" localSheetId="5">[53]SKJ452!#REF!</definedName>
    <definedName name="Excel_BuiltIn_Print_Titles_10">[53]SKJ452!#REF!</definedName>
    <definedName name="Excel_BuiltIn_Print_Titles_11" localSheetId="5">[53]ITA878!#REF!</definedName>
    <definedName name="Excel_BuiltIn_Print_Titles_11">[53]ITA878!#REF!</definedName>
    <definedName name="Excel_BuiltIn_Print_Titles_12" localSheetId="5">'[53]AEA-944'!#REF!</definedName>
    <definedName name="Excel_BuiltIn_Print_Titles_12">'[53]AEA-944'!#REF!</definedName>
    <definedName name="Excel_BuiltIn_Print_Titles_13" localSheetId="5">'[53]DUB-823'!#REF!</definedName>
    <definedName name="Excel_BuiltIn_Print_Titles_13">'[53]DUB-823'!#REF!</definedName>
    <definedName name="Excel_BuiltIn_Print_Titles_14" localSheetId="5">'[53]GPI 526'!#REF!</definedName>
    <definedName name="Excel_BuiltIn_Print_Titles_14">'[53]GPI 526'!#REF!</definedName>
    <definedName name="Excel_BuiltIn_Print_Titles_15" localSheetId="5">#REF!</definedName>
    <definedName name="Excel_BuiltIn_Print_Titles_15">#REF!</definedName>
    <definedName name="Excel_BuiltIn_Print_Titles_16" localSheetId="5">#REF!</definedName>
    <definedName name="Excel_BuiltIn_Print_Titles_16">#REF!</definedName>
    <definedName name="Excel_BuiltIn_Print_Titles_17">#REF!</definedName>
    <definedName name="Excel_BuiltIn_Print_Titles_18">#REF!</definedName>
    <definedName name="Excel_BuiltIn_Print_Titles_19" localSheetId="5">[53]XXJ617!#REF!</definedName>
    <definedName name="Excel_BuiltIn_Print_Titles_19">[53]XXJ617!#REF!</definedName>
    <definedName name="Excel_BuiltIn_Print_Titles_2_1" localSheetId="5">#REF!</definedName>
    <definedName name="Excel_BuiltIn_Print_Titles_2_1">#REF!</definedName>
    <definedName name="Excel_BuiltIn_Print_Titles_20" localSheetId="5">#REF!</definedName>
    <definedName name="Excel_BuiltIn_Print_Titles_20">#REF!</definedName>
    <definedName name="Excel_BuiltIn_Print_Titles_21" localSheetId="5">[53]SNG_855!#REF!</definedName>
    <definedName name="Excel_BuiltIn_Print_Titles_21">[53]SNG_855!#REF!</definedName>
    <definedName name="Excel_BuiltIn_Print_Titles_23" localSheetId="5">#REF!</definedName>
    <definedName name="Excel_BuiltIn_Print_Titles_23">#REF!</definedName>
    <definedName name="Excel_BuiltIn_Print_Titles_3" localSheetId="5">#REF!</definedName>
    <definedName name="Excel_BuiltIn_Print_Titles_3">#REF!</definedName>
    <definedName name="Excel_BuiltIn_Print_Titles_4" localSheetId="5">'[159]COSTOS CAMPAMENTO'!#REF!</definedName>
    <definedName name="Excel_BuiltIn_Print_Titles_4">'[159]COSTOS CAMPAMENTO'!#REF!</definedName>
    <definedName name="Excel_BuiltIn_Print_Titles_5" localSheetId="5">'[53]VEA 374'!#REF!</definedName>
    <definedName name="Excel_BuiltIn_Print_Titles_5">'[53]VEA 374'!#REF!</definedName>
    <definedName name="Excel_BuiltIn_Print_Titles_5_XX" localSheetId="5">'[53]VEA 374'!#REF!</definedName>
    <definedName name="Excel_BuiltIn_Print_Titles_5_XX">'[53]VEA 374'!#REF!</definedName>
    <definedName name="Excel_BuiltIn_Print_Titles_6" localSheetId="5">#REF!</definedName>
    <definedName name="Excel_BuiltIn_Print_Titles_6">#REF!</definedName>
    <definedName name="Excel_BuiltIn_Print_Titles_7" localSheetId="5">[53]HFB024!#REF!</definedName>
    <definedName name="Excel_BuiltIn_Print_Titles_7">[53]HFB024!#REF!</definedName>
    <definedName name="Excel_BuiltIn_Print_Titles_8" localSheetId="5">#REF!</definedName>
    <definedName name="Excel_BuiltIn_Print_Titles_8">#REF!</definedName>
    <definedName name="Excel_BuiltIn_Print_Titles_9" localSheetId="5">[53]PAJ825!#REF!</definedName>
    <definedName name="Excel_BuiltIn_Print_Titles_9">[53]PAJ825!#REF!</definedName>
    <definedName name="EXCROC" localSheetId="5">'[160]Análisis de precios'!$H$52</definedName>
    <definedName name="EXCROC">'[161]Análisis de precios'!$H$52</definedName>
    <definedName name="Executivepb" localSheetId="5" hidden="1">#REF!</definedName>
    <definedName name="Executivepb" hidden="1">#REF!</definedName>
    <definedName name="Existencia">#REF!</definedName>
    <definedName name="ExtensionCoordinador" localSheetId="5">#REF!</definedName>
    <definedName name="ExtensionCoordinador">#REF!</definedName>
    <definedName name="Extra_Pay" localSheetId="5">#REF!</definedName>
    <definedName name="Extra_Pay">#REF!</definedName>
    <definedName name="Extracción_IM" localSheetId="5">#REF!</definedName>
    <definedName name="Extracción_IM">#REF!</definedName>
    <definedName name="Extras">'[84]LIQUIDA-NOMINA'!$AH$4</definedName>
    <definedName name="F._INGRESO" localSheetId="5">#REF!</definedName>
    <definedName name="F._INGRESO">#REF!</definedName>
    <definedName name="F._RETIRO" localSheetId="5">#REF!</definedName>
    <definedName name="F._RETIRO">#REF!</definedName>
    <definedName name="F.L" localSheetId="5">#REF!</definedName>
    <definedName name="F.L">#REF!</definedName>
    <definedName name="F_Cierre">#REF!</definedName>
    <definedName name="FAC" localSheetId="5" hidden="1">#REF!</definedName>
    <definedName name="FAC" hidden="1">#REF!</definedName>
    <definedName name="Facilidades">#REF!</definedName>
    <definedName name="FACT" localSheetId="5">#REF!</definedName>
    <definedName name="FACT">#REF!</definedName>
    <definedName name="FACT_PRESTACION" localSheetId="5">#REF!</definedName>
    <definedName name="FACT_PRESTACION">#REF!</definedName>
    <definedName name="factor">#REF!</definedName>
    <definedName name="Factor_1.55">#REF!</definedName>
    <definedName name="FACTOR_PRESTACIONAL">'[79]FACTOR PRESTACIONAL'!$A$7:$BE$32</definedName>
    <definedName name="Factor1.55" localSheetId="5">#REF!</definedName>
    <definedName name="Factor1.55">#REF!</definedName>
    <definedName name="Factor2.1" localSheetId="5">#REF!</definedName>
    <definedName name="Factor2.1">#REF!</definedName>
    <definedName name="Factpb" localSheetId="5" hidden="1">#REF!</definedName>
    <definedName name="Factpb" hidden="1">#REF!</definedName>
    <definedName name="Factpb2" localSheetId="5" hidden="1">#REF!</definedName>
    <definedName name="Factpb2" hidden="1">#REF!</definedName>
    <definedName name="FACTURADO" localSheetId="5">'[162]Itemes Renovación'!#REF!</definedName>
    <definedName name="FACTURADO">'[163]Itemes Renovación'!#REF!</definedName>
    <definedName name="fafssdfasfd">#REF!</definedName>
    <definedName name="FareWellStmnt">[132]!FareWellStmnt</definedName>
    <definedName name="FaseProyecto" localSheetId="5">#REF!</definedName>
    <definedName name="FaseProyecto">#REF!</definedName>
    <definedName name="Fax">'[111]FIRMAS y DATOS'!$D:$D</definedName>
    <definedName name="FD" localSheetId="5">'A.U % '!ERR</definedName>
    <definedName name="FD">[0]!err</definedName>
    <definedName name="fda" localSheetId="5" hidden="1">{"TAB1",#N/A,TRUE,"GENERAL";"TAB2",#N/A,TRUE,"GENERAL";"TAB3",#N/A,TRUE,"GENERAL";"TAB4",#N/A,TRUE,"GENERAL";"TAB5",#N/A,TRUE,"GENERAL"}</definedName>
    <definedName name="fda" hidden="1">{"TAB1",#N/A,TRUE,"GENERAL";"TAB2",#N/A,TRUE,"GENERAL";"TAB3",#N/A,TRUE,"GENERAL";"TAB4",#N/A,TRUE,"GENERAL";"TAB5",#N/A,TRUE,"GENERAL"}</definedName>
    <definedName name="fdadsfa" localSheetId="5" hidden="1">{"PRES REHAB ARM-PER POR ITEMS  KM A KM",#N/A,TRUE,"Rehabilitacion Arm-Per"}</definedName>
    <definedName name="fdadsfa" hidden="1">{"PRES REHAB ARM-PER POR ITEMS  KM A KM",#N/A,TRUE,"Rehabilitacion Arm-Per"}</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DF">#REF!</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5" hidden="1">{"via1",#N/A,TRUE,"general";"via2",#N/A,TRUE,"general";"via3",#N/A,TRUE,"general"}</definedName>
    <definedName name="fdg" hidden="1">{"via1",#N/A,TRUE,"general";"via2",#N/A,TRUE,"general";"via3",#N/A,TRUE,"general"}</definedName>
    <definedName name="FDGASDFASD">#REF!</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[148]FEB!$A$12:$H$33</definedName>
    <definedName name="Feb_C">[148]FEB!$A$35:$H$51</definedName>
    <definedName name="Fecha" localSheetId="5">[164]Tablas!$B$1:$B$65536</definedName>
    <definedName name="Fecha">[117]Datos!$B$5</definedName>
    <definedName name="FECHA_CORTE">'[165]FECHAS DE CORTE'!$B$4:$B$74</definedName>
    <definedName name="FECHA_TERMINACION_CONTRATO">'[165]Informacion General'!$B$23</definedName>
    <definedName name="FechaInicio">[84]CONTRATO!$E$10</definedName>
    <definedName name="FechaTermina">[84]CONTRATO!$E$11</definedName>
    <definedName name="FechaTerminacion" localSheetId="5">#REF!</definedName>
    <definedName name="FechaTerminacion">#REF!</definedName>
    <definedName name="fer" localSheetId="5">'[76]Res-Accide-10'!#REF!</definedName>
    <definedName name="fer">'[77]Res-Accide-10'!#REF!</definedName>
    <definedName name="ferfer" localSheetId="5" hidden="1">{"via1",#N/A,TRUE,"general";"via2",#N/A,TRUE,"general";"via3",#N/A,TRUE,"general"}</definedName>
    <definedName name="ferfer" hidden="1">{"via1",#N/A,TRUE,"general";"via2",#N/A,TRUE,"general";"via3",#N/A,TRUE,"general"}</definedName>
    <definedName name="Festivos">'[166]días habiles 2015'!$D$2:$D$21</definedName>
    <definedName name="ff" localSheetId="5">'A.U % '!ERR</definedName>
    <definedName name="ff">[6]!ERR</definedName>
    <definedName name="fff" localSheetId="5" hidden="1">{"via1",#N/A,TRUE,"general";"via2",#N/A,TRUE,"general";"via3",#N/A,TRUE,"general"}</definedName>
    <definedName name="fff" hidden="1">{"via1",#N/A,TRUE,"general";"via2",#N/A,TRUE,"general";"via3",#N/A,TRUE,"general"}</definedName>
    <definedName name="FFFF" hidden="1">#REF!</definedName>
    <definedName name="ffffd" localSheetId="5" hidden="1">{"via1",#N/A,TRUE,"general";"via2",#N/A,TRUE,"general";"via3",#N/A,TRUE,"general"}</definedName>
    <definedName name="ffffd" hidden="1">{"via1",#N/A,TRUE,"general";"via2",#N/A,TRUE,"general";"via3",#N/A,TRUE,"general"}</definedName>
    <definedName name="FFFFF">#REF!</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 localSheetId="5">'A.U % '!ERR</definedName>
    <definedName name="fg">[6]!ERR</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5" hidden="1">{"via1",#N/A,TRUE,"general";"via2",#N/A,TRUE,"general";"via3",#N/A,TRUE,"general"}</definedName>
    <definedName name="FGFDH" hidden="1">{"via1",#N/A,TRUE,"general";"via2",#N/A,TRUE,"general";"via3",#N/A,TRUE,"general"}</definedName>
    <definedName name="fgg">#REF!</definedName>
    <definedName name="fgghhj" localSheetId="5" hidden="1">{"via1",#N/A,TRUE,"general";"via2",#N/A,TRUE,"general";"via3",#N/A,TRUE,"general"}</definedName>
    <definedName name="fgghhj" hidden="1">{"via1",#N/A,TRUE,"general";"via2",#N/A,TRUE,"general";"via3",#N/A,TRUE,"general"}</definedName>
    <definedName name="fgh">'[167]7422CW00'!#REF!</definedName>
    <definedName name="FGHD">#REF!</definedName>
    <definedName name="FGHFBC" localSheetId="5"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hidden="1">{"via1",#N/A,TRUE,"general";"via2",#N/A,TRUE,"general";"via3",#N/A,TRUE,"general"}</definedName>
    <definedName name="fhg" localSheetId="5" hidden="1">{#N/A,#N/A,TRUE,"1842CWN0"}</definedName>
    <definedName name="fhg" hidden="1">{#N/A,#N/A,TRUE,"1842CWN0"}</definedName>
    <definedName name="fhgh" localSheetId="5" hidden="1">{"via1",#N/A,TRUE,"general";"via2",#N/A,TRUE,"general";"via3",#N/A,TRUE,"general"}</definedName>
    <definedName name="fhgh"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i" localSheetId="5">#REF!</definedName>
    <definedName name="fi">#REF!</definedName>
    <definedName name="FIBER">#REF!</definedName>
    <definedName name="FIDUCIASOCTUBRE" localSheetId="5" hidden="1">{#N/A,#N/A,FALSE,"Aging Summary";#N/A,#N/A,FALSE,"Ratio Analysis";#N/A,#N/A,FALSE,"Test 120 Day Accts";#N/A,#N/A,FALSE,"Tickmarks"}</definedName>
    <definedName name="FIDUCIASOCTUBRE" hidden="1">{#N/A,#N/A,FALSE,"Aging Summary";#N/A,#N/A,FALSE,"Ratio Analysis";#N/A,#N/A,FALSE,"Test 120 Day Accts";#N/A,#N/A,FALSE,"Tickmarks"}</definedName>
    <definedName name="FIELT">[37]BASE!$D$256</definedName>
    <definedName name="fijamix">'[60]LISTADO '!$F$110</definedName>
    <definedName name="Fil_Fechas" localSheetId="5">#REF!</definedName>
    <definedName name="Fil_Fechas">#REF!</definedName>
    <definedName name="fill1" localSheetId="5" hidden="1">#REF!</definedName>
    <definedName name="fill1" hidden="1">#REF!</definedName>
    <definedName name="FILTRANTES" localSheetId="5">'[168]Base de Diseño'!#REF!</definedName>
    <definedName name="FILTRANTES">'[168]Base de Diseño'!#REF!</definedName>
    <definedName name="FILTROS" localSheetId="5">#REF!</definedName>
    <definedName name="FILTROS">#REF!</definedName>
    <definedName name="Fin_de_semana">'[166]días habiles 2015'!$M$1:$M$2</definedName>
    <definedName name="final">#REF!</definedName>
    <definedName name="FINANCIACION" localSheetId="5">'A.U % '!ERR</definedName>
    <definedName name="FINANCIACION">[6]!ERR</definedName>
    <definedName name="Financialpb" localSheetId="5" hidden="1">#REF!</definedName>
    <definedName name="Financialpb" hidden="1">#REF!</definedName>
    <definedName name="Financialpb2" localSheetId="5" hidden="1">#REF!</definedName>
    <definedName name="Financialpb2" hidden="1">#REF!</definedName>
    <definedName name="FinePrint">[132]!FinePrint</definedName>
    <definedName name="FINI">#REF!</definedName>
    <definedName name="firma">'[111]FIRMAS y DATOS'!$A:$A</definedName>
    <definedName name="FM">1.18</definedName>
    <definedName name="FM_INTERVENTORÍA" localSheetId="5">#REF!</definedName>
    <definedName name="FM_INTERVENTORÍA">#REF!</definedName>
    <definedName name="fnic" localSheetId="5">[112]Hoja1!$C$13</definedName>
    <definedName name="fnic">[113]Hoja1!$C$13</definedName>
    <definedName name="FO">1.32</definedName>
    <definedName name="FORDESCR">'[3]7422CW00'!#REF!</definedName>
    <definedName name="FORM_C3">[169]Hoja1!$A$33:$N$51</definedName>
    <definedName name="FORM3" localSheetId="5">[37]BASE!$D$322</definedName>
    <definedName name="FORM3">#REF!</definedName>
    <definedName name="FORMA" localSheetId="5">#REF!</definedName>
    <definedName name="FORMA">#REF!</definedName>
    <definedName name="FORMALE">#REF!</definedName>
    <definedName name="Formaletas">'[60]LISTADO '!$L$5</definedName>
    <definedName name="FORMATO_5" localSheetId="5">#REF!</definedName>
    <definedName name="FORMATO_5">#REF!</definedName>
    <definedName name="FORMH" localSheetId="5">[37]BASE!$D$321</definedName>
    <definedName name="FORMH">#REF!</definedName>
    <definedName name="FORMM" localSheetId="5">#REF!</definedName>
    <definedName name="FORMM">#REF!</definedName>
    <definedName name="FORMOLT" localSheetId="5">'[3]7422CW00'!#REF!</definedName>
    <definedName name="FORMOLT">'[3]7422CW00'!#REF!</definedName>
    <definedName name="formularioCantidades" localSheetId="5">#REF!</definedName>
    <definedName name="formularioCantidades">#REF!</definedName>
    <definedName name="FORSHE" localSheetId="5">'[3]7422CW00'!#REF!</definedName>
    <definedName name="FORSHE">'[3]7422CW00'!#REF!</definedName>
    <definedName name="FORUNMIS" localSheetId="5">'[3]7422CW00'!#REF!</definedName>
    <definedName name="FORUNMIS">'[3]7422CW00'!#REF!</definedName>
    <definedName name="FOTO">#REF!</definedName>
    <definedName name="FPrestacional">[170]PlanCero!$D$8+[170]PlanCero!$D$9</definedName>
    <definedName name="FR">1.15</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fr" localSheetId="5" hidden="1">{"via1",#N/A,TRUE,"general";"via2",#N/A,TRUE,"general";"via3",#N/A,TRUE,"general"}</definedName>
    <definedName name="frefr" hidden="1">{"via1",#N/A,TRUE,"general";"via2",#N/A,TRUE,"general";"via3",#N/A,TRUE,"general"}</definedName>
    <definedName name="FREV" localSheetId="5" hidden="1">{"PYGT",#N/A,FALSE,"PYG";"ACTIT",#N/A,FALSE,"BCE_GRAL-ACTIVO";"PASIT",#N/A,FALSE,"BCE_GRAL-PASIVO-PATRIM";"CAJAT",#N/A,FALSE,"CAJA"}</definedName>
    <definedName name="FREV" hidden="1">{"PYGT",#N/A,FALSE,"PYG";"ACTIT",#N/A,FALSE,"BCE_GRAL-ACTIVO";"PASIT",#N/A,FALSE,"BCE_GRAL-PASIVO-PATRIM";"CAJAT",#N/A,FALSE,"CAJA"}</definedName>
    <definedName name="frfa" localSheetId="5"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t">[42]Dimensiones!$D$12</definedName>
    <definedName name="fu" localSheetId="5">'A.U % '!ERR</definedName>
    <definedName name="fu">[6]!ERR</definedName>
    <definedName name="Full_Print" localSheetId="5">#REF!</definedName>
    <definedName name="Full_Print">#REF!</definedName>
    <definedName name="fwff" localSheetId="5"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G" localSheetId="5">#REF!</definedName>
    <definedName name="g">#REF!</definedName>
    <definedName name="G.Eg">#REF!</definedName>
    <definedName name="G.Em">#REF!</definedName>
    <definedName name="G.Eo">#REF!</definedName>
    <definedName name="G.Ew">#REF!</definedName>
    <definedName name="G_C1">[16]Tablas!#REF!</definedName>
    <definedName name="G_C10">[16]Tablas!#REF!</definedName>
    <definedName name="G_C11">[16]Tablas!#REF!</definedName>
    <definedName name="G_C12">[16]Tablas!#REF!</definedName>
    <definedName name="G_C13">[16]Tablas!#REF!</definedName>
    <definedName name="G_C14">[16]Tablas!#REF!</definedName>
    <definedName name="G_C15">[16]Tablas!#REF!</definedName>
    <definedName name="G_C16">[16]Tablas!#REF!</definedName>
    <definedName name="G_C17">[16]Tablas!#REF!</definedName>
    <definedName name="G_C18">[16]Tablas!#REF!</definedName>
    <definedName name="G_C19">[16]Tablas!#REF!</definedName>
    <definedName name="G_C2">[16]Tablas!#REF!</definedName>
    <definedName name="G_C20">[16]Tablas!#REF!</definedName>
    <definedName name="G_C21">[16]Tablas!#REF!</definedName>
    <definedName name="G_C22">[16]Tablas!#REF!</definedName>
    <definedName name="G_C3">[16]Tablas!#REF!</definedName>
    <definedName name="G_C4">[16]Tablas!#REF!</definedName>
    <definedName name="G_C5">[16]Tablas!#REF!</definedName>
    <definedName name="G_C6">[16]Tablas!#REF!</definedName>
    <definedName name="G_C7">[16]Tablas!#REF!</definedName>
    <definedName name="G_C8">[16]Tablas!#REF!</definedName>
    <definedName name="G_C9">[16]Tablas!#REF!</definedName>
    <definedName name="G1_" localSheetId="5">#REF!</definedName>
    <definedName name="G1_">#REF!</definedName>
    <definedName name="Ga" localSheetId="5">#REF!</definedName>
    <definedName name="Ga">#REF!</definedName>
    <definedName name="GAJ" localSheetId="5">#REF!</definedName>
    <definedName name="GAJ">#REF!</definedName>
    <definedName name="GAS" localSheetId="5">[16]Tablas!#REF!</definedName>
    <definedName name="GAS">[16]Tablas!#REF!</definedName>
    <definedName name="Gastos" localSheetId="5"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 localSheetId="5">#REF!</definedName>
    <definedName name="Gb">#REF!</definedName>
    <definedName name="gba" localSheetId="5"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5"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c" localSheetId="5">#REF!</definedName>
    <definedName name="Gc">#REF!</definedName>
    <definedName name="GCB" localSheetId="5">[14]Tablas!#REF!</definedName>
    <definedName name="GCB">[15]Tablas!#REF!</definedName>
    <definedName name="GCI" localSheetId="5">[16]Tablas!#REF!</definedName>
    <definedName name="GCI">[16]Tablas!#REF!</definedName>
    <definedName name="GCN">[16]Tablas!#REF!</definedName>
    <definedName name="GCP">[16]Tablas!#REF!</definedName>
    <definedName name="Gd" localSheetId="5">#REF!</definedName>
    <definedName name="Gd">#REF!</definedName>
    <definedName name="GDN">[16]Tablas!#REF!</definedName>
    <definedName name="GDR">[16]Tablas!#REF!</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 localSheetId="5">#REF!</definedName>
    <definedName name="Ge">#REF!</definedName>
    <definedName name="GEA" localSheetId="5">[16]Tablas!#REF!</definedName>
    <definedName name="GEA">[16]Tablas!#REF!</definedName>
    <definedName name="GEA1_1" localSheetId="5">[16]Tablas!#REF!</definedName>
    <definedName name="GEA1_1">[16]Tablas!#REF!</definedName>
    <definedName name="GEA1_1_1">[16]Tablas!#REF!</definedName>
    <definedName name="GEA1_1_10">[16]Tablas!#REF!</definedName>
    <definedName name="GEA1_1_2">[16]Tablas!#REF!</definedName>
    <definedName name="GEA1_1_3">[16]Tablas!#REF!</definedName>
    <definedName name="GEA1_1_4">[16]Tablas!#REF!</definedName>
    <definedName name="GEA1_1_5">[16]Tablas!#REF!</definedName>
    <definedName name="GEA1_1_6">[16]Tablas!#REF!</definedName>
    <definedName name="GEA1_1_7">[16]Tablas!#REF!</definedName>
    <definedName name="GEA1_1_8">[16]Tablas!#REF!</definedName>
    <definedName name="GEA1_1_9">[16]Tablas!#REF!</definedName>
    <definedName name="GEA1_2">[16]Tablas!#REF!</definedName>
    <definedName name="GEA1_3">[16]Tablas!#REF!</definedName>
    <definedName name="GEA1_4">[16]Tablas!#REF!</definedName>
    <definedName name="GEC">[16]Tablas!#REF!</definedName>
    <definedName name="GEC_ON_DAPIAY" localSheetId="5">#REF!</definedName>
    <definedName name="GEC_ON_DAPIAY">#REF!</definedName>
    <definedName name="GEC_ON_GER" localSheetId="5">#REF!</definedName>
    <definedName name="GEC_ON_GER">#REF!</definedName>
    <definedName name="geg" localSheetId="5" hidden="1">{"via1",#N/A,TRUE,"general";"via2",#N/A,TRUE,"general";"via3",#N/A,TRUE,"general"}</definedName>
    <definedName name="geg" hidden="1">{"via1",#N/A,TRUE,"general";"via2",#N/A,TRUE,"general";"via3",#N/A,TRUE,"general"}</definedName>
    <definedName name="GENERAL">#REF!</definedName>
    <definedName name="GENERAL1">#REF!</definedName>
    <definedName name="GEOT">#REF!</definedName>
    <definedName name="Geotex">#REF!</definedName>
    <definedName name="GERENCIA">#REF!</definedName>
    <definedName name="GERENCIA1">#REF!</definedName>
    <definedName name="GERENCIA2">#REF!</definedName>
    <definedName name="Gerente">[84]EMPRESA!$F$12</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f" localSheetId="5">#REF!</definedName>
    <definedName name="Gf">#REF!</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hidden="1">{"via1",#N/A,TRUE,"general";"via2",#N/A,TRUE,"general";"via3",#N/A,TRUE,"general"}</definedName>
    <definedName name="gffgfhhf" localSheetId="5" hidden="1">{#N/A,#N/A,TRUE,"INGENIERIA";#N/A,#N/A,TRUE,"COMPRAS";#N/A,#N/A,TRUE,"DIRECCION";#N/A,#N/A,TRUE,"RESUMEN"}</definedName>
    <definedName name="gffgfhhf" hidden="1">{#N/A,#N/A,TRUE,"INGENIERIA";#N/A,#N/A,TRUE,"COMPRAS";#N/A,#N/A,TRUE,"DIRECCION";#N/A,#N/A,TRUE,"RESUMEN"}</definedName>
    <definedName name="gfgfgr" localSheetId="5" hidden="1">{"via1",#N/A,TRUE,"general";"via2",#N/A,TRUE,"general";"via3",#N/A,TRUE,"general"}</definedName>
    <definedName name="gfgfgr" hidden="1">{"via1",#N/A,TRUE,"general";"via2",#N/A,TRUE,"general";"via3",#N/A,TRUE,"general"}</definedName>
    <definedName name="GFHDJSK">#REF!</definedName>
    <definedName name="gfhf" localSheetId="5"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hidden="1">{"via1",#N/A,TRUE,"general";"via2",#N/A,TRUE,"general";"via3",#N/A,TRUE,"general"}</definedName>
    <definedName name="GFN">[16]Tablas!#REF!</definedName>
    <definedName name="gfutyj6" localSheetId="5" hidden="1">{"via1",#N/A,TRUE,"general";"via2",#N/A,TRUE,"general";"via3",#N/A,TRUE,"general"}</definedName>
    <definedName name="gfutyj6" hidden="1">{"via1",#N/A,TRUE,"general";"via2",#N/A,TRUE,"general";"via3",#N/A,TRUE,"general"}</definedName>
    <definedName name="Gg" localSheetId="5">#REF!</definedName>
    <definedName name="gg" hidden="1">{"TAB1",#N/A,TRUE,"GENERAL";"TAB2",#N/A,TRUE,"GENERAL";"TAB3",#N/A,TRUE,"GENERAL";"TAB4",#N/A,TRUE,"GENERAL";"TAB5",#N/A,TRUE,"GENERAL"}</definedName>
    <definedName name="ggd" hidden="1">{#N/A,#N/A,FALSE,"Cart"}</definedName>
    <definedName name="ggdr" localSheetId="5"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 localSheetId="5">'A.U % '!ERR</definedName>
    <definedName name="GGG">[6]!ERR</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#REF!</definedName>
    <definedName name="gggggt" localSheetId="5"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hidden="1">{"via1",#N/A,TRUE,"general";"via2",#N/A,TRUE,"general";"via3",#N/A,TRUE,"general"}</definedName>
    <definedName name="ggjgjkg" localSheetId="5" hidden="1">{#N/A,#N/A,TRUE,"1842CWN0"}</definedName>
    <definedName name="ggjgjkg" hidden="1">{#N/A,#N/A,TRUE,"1842CWN0"}</definedName>
    <definedName name="ggtgt" localSheetId="5" hidden="1">{"via1",#N/A,TRUE,"general";"via2",#N/A,TRUE,"general";"via3",#N/A,TRUE,"general"}</definedName>
    <definedName name="ggtgt" hidden="1">{"via1",#N/A,TRUE,"general";"via2",#N/A,TRUE,"general";"via3",#N/A,TRUE,"general"}</definedName>
    <definedName name="Gh" localSheetId="5">#REF!</definedName>
    <definedName name="gh">#N/A</definedName>
    <definedName name="ghdghuy" localSheetId="5" hidden="1">{"via1",#N/A,TRUE,"general";"via2",#N/A,TRUE,"general";"via3",#N/A,TRUE,"general"}</definedName>
    <definedName name="ghdghuy"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'[167]7422CW00'!#REF!</definedName>
    <definedName name="ghfg" localSheetId="5" hidden="1">{"via1",#N/A,TRUE,"general";"via2",#N/A,TRUE,"general";"via3",#N/A,TRUE,"general"}</definedName>
    <definedName name="ghfg" hidden="1">{"via1",#N/A,TRUE,"general";"via2",#N/A,TRUE,"general";"via3",#N/A,TRUE,"general"}</definedName>
    <definedName name="ghghy">#REF!</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hnbbfr" localSheetId="5" hidden="1">{#N/A,#N/A,TRUE,"1842CWN0"}</definedName>
    <definedName name="ghnbbfr" hidden="1">{#N/A,#N/A,TRUE,"1842CWN0"}</definedName>
    <definedName name="Gi" localSheetId="5">#REF!</definedName>
    <definedName name="Gi">#REF!</definedName>
    <definedName name="giova">#REF!</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 localSheetId="5">#REF!</definedName>
    <definedName name="gk" hidden="1">{"via1",#N/A,TRUE,"general";"via2",#N/A,TRUE,"general";"via3",#N/A,TRUE,"general"}</definedName>
    <definedName name="GKJDGDIJZ">"Imagen 3"</definedName>
    <definedName name="GMM_ON_ASO">[16]Tablas!#REF!</definedName>
    <definedName name="GMM_ON_DMARES" localSheetId="5">#REF!</definedName>
    <definedName name="GMM_ON_DMARES">#REF!</definedName>
    <definedName name="GMM_ON_DRIO" localSheetId="5">#REF!</definedName>
    <definedName name="GMM_ON_DRIO">#REF!</definedName>
    <definedName name="gmvsa" localSheetId="5">'[49]Gabinetes ctrol, prot. y med. '!#REF!</definedName>
    <definedName name="gmvsa">'[49]Gabinetes ctrol, prot. y med. '!#REF!</definedName>
    <definedName name="GOR" localSheetId="5">#REF!</definedName>
    <definedName name="GOR">#REF!</definedName>
    <definedName name="GOT" localSheetId="5">[16]Tablas!#REF!</definedName>
    <definedName name="GOT">[16]Tablas!#REF!</definedName>
    <definedName name="GPO" localSheetId="5">[16]Tablas!#REF!</definedName>
    <definedName name="GPO">[16]Tablas!#REF!</definedName>
    <definedName name="GPR" localSheetId="5">[16]Tablas!#REF!</definedName>
    <definedName name="GPR">[16]Tablas!#REF!</definedName>
    <definedName name="GPS" localSheetId="5">#REF!</definedName>
    <definedName name="GPS">#REF!</definedName>
    <definedName name="GRAF1ANO" localSheetId="5"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AF2" localSheetId="5">#REF!</definedName>
    <definedName name="GRAF2">#REF!</definedName>
    <definedName name="GRAF3" localSheetId="5">#REF!</definedName>
    <definedName name="GRAF3">#REF!</definedName>
    <definedName name="GRAMA" localSheetId="5">[37]BASE!$D$272</definedName>
    <definedName name="GRAMA">#REF!</definedName>
    <definedName name="GRAP">[37]BASE!$D$243</definedName>
    <definedName name="GRAV2" localSheetId="5">#REF!</definedName>
    <definedName name="GRAV2">#REF!</definedName>
    <definedName name="GRAV3">[81]BASE!$D$64</definedName>
    <definedName name="GRAV4">[171]BASE!$D$63</definedName>
    <definedName name="GRAVILLA">[82]MATERIALES!$D$3</definedName>
    <definedName name="GRC">[16]Tablas!#REF!</definedName>
    <definedName name="GRC_ON_ASO">[16]Tablas!#REF!</definedName>
    <definedName name="GRC_ON_DAPIAY" localSheetId="5">#REF!</definedName>
    <definedName name="GRC_ON_DAPIAY">#REF!</definedName>
    <definedName name="GRC_ON_GER" localSheetId="5">#REF!</definedName>
    <definedName name="GRC_ON_GER">#REF!</definedName>
    <definedName name="GREASIFI">#REF!</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hidden="1">{"via1",#N/A,TRUE,"general";"via2",#N/A,TRUE,"general";"via3",#N/A,TRUE,"general"}</definedName>
    <definedName name="GRM">[16]Tablas!#REF!</definedName>
    <definedName name="GRM_ON_DMARES" localSheetId="5">#REF!</definedName>
    <definedName name="GRM_ON_DMARES">#REF!</definedName>
    <definedName name="GRM_ON_DRIO" localSheetId="5">#REF!</definedName>
    <definedName name="GRM_ON_DRIO">#REF!</definedName>
    <definedName name="GRN" localSheetId="5">[16]Tablas!#REF!</definedName>
    <definedName name="GRN">[16]Tablas!#REF!</definedName>
    <definedName name="GRN_ON_ASO" localSheetId="5">[16]Tablas!#REF!</definedName>
    <definedName name="GRN_ON_ASO">[16]Tablas!#REF!</definedName>
    <definedName name="GRN_ON_DIREC" localSheetId="5">#REF!</definedName>
    <definedName name="GRN_ON_DIREC">#REF!</definedName>
    <definedName name="GRS" localSheetId="5">[16]Tablas!#REF!</definedName>
    <definedName name="GRS">[16]Tablas!#REF!</definedName>
    <definedName name="GRS_ON_ASO" localSheetId="5">[16]Tablas!#REF!</definedName>
    <definedName name="GRS_ON_ASO">[16]Tablas!#REF!</definedName>
    <definedName name="GRS_ON_DIREC" localSheetId="5">#REF!</definedName>
    <definedName name="GRS_ON_DIREC">#REF!</definedName>
    <definedName name="GRS_ON_HUIL" localSheetId="5">#REF!</definedName>
    <definedName name="GRS_ON_HUIL">#REF!</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RUPO1" localSheetId="5">#REF!</definedName>
    <definedName name="GRUPO1">#REF!</definedName>
    <definedName name="GRUPO123">#REF!</definedName>
    <definedName name="GRUPO13">#REF!</definedName>
    <definedName name="GRUPO2">#REF!</definedName>
    <definedName name="grupo3" localSheetId="5">[112]Hoja1!$F$6</definedName>
    <definedName name="Grupo3">#REF!</definedName>
    <definedName name="grupo4" localSheetId="5">[112]Hoja1!$F$7</definedName>
    <definedName name="Grupo4">#REF!</definedName>
    <definedName name="grupo5" localSheetId="5">[112]Hoja1!$F$10</definedName>
    <definedName name="grupo5">[113]Hoja1!$F$10</definedName>
    <definedName name="grupo6" localSheetId="5">[112]Hoja1!$F$11</definedName>
    <definedName name="grupo6">[113]Hoja1!$F$11</definedName>
    <definedName name="grupo7" localSheetId="5">[112]Hoja1!$F$12</definedName>
    <definedName name="grupo7">[113]Hoja1!$F$12</definedName>
    <definedName name="grupo8" localSheetId="5">[112]Hoja1!$F$13</definedName>
    <definedName name="grupo8">[113]Hoja1!$F$13</definedName>
    <definedName name="grupo9" localSheetId="5">[112]Hoja1!$F$14</definedName>
    <definedName name="grupo9">[113]Hoja1!$F$14</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sf" localSheetId="5" hidden="1">{"via1",#N/A,TRUE,"general";"via2",#N/A,TRUE,"general";"via3",#N/A,TRUE,"general"}</definedName>
    <definedName name="gsfsf" hidden="1">{"via1",#N/A,TRUE,"general";"via2",#N/A,TRUE,"general";"via3",#N/A,TRUE,"general"}</definedName>
    <definedName name="GT">[172]BASE!$C$4:$H$255</definedName>
    <definedName name="GTC">[16]Tablas!#REF!</definedName>
    <definedName name="GTE">[16]Tablas!#REF!</definedName>
    <definedName name="gtgt" localSheetId="5"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[16]Tablas!#REF!</definedName>
    <definedName name="GTRE" localSheetId="5">#REF!</definedName>
    <definedName name="GTRE">#REF!</definedName>
    <definedName name="guia">#REF!</definedName>
    <definedName name="Gv" localSheetId="5">#REF!</definedName>
    <definedName name="Gv">#REF!</definedName>
    <definedName name="Gw" localSheetId="5">#REF!</definedName>
    <definedName name="Gw">#REF!</definedName>
    <definedName name="h" localSheetId="5">#REF!</definedName>
    <definedName name="H">#REF!</definedName>
    <definedName name="h.EXC" localSheetId="5">#REF!</definedName>
    <definedName name="h.EXC">#REF!</definedName>
    <definedName name="h.LOM" localSheetId="5">#REF!</definedName>
    <definedName name="h.LOM">#REF!</definedName>
    <definedName name="H.LOMO">[173]TUBERIA!$S$10:$S$14</definedName>
    <definedName name="h.POZ" localSheetId="5">#REF!</definedName>
    <definedName name="h.POZ">#REF!</definedName>
    <definedName name="H_pump">#REF!</definedName>
    <definedName name="h9h" localSheetId="5" hidden="1">{"via1",#N/A,TRUE,"general";"via2",#N/A,TRUE,"general";"via3",#N/A,TRUE,"general"}</definedName>
    <definedName name="h9h" hidden="1">{"via1",#N/A,TRUE,"general";"via2",#N/A,TRUE,"general";"via3",#N/A,TRUE,"general"}</definedName>
    <definedName name="Ha" localSheetId="5">#REF!</definedName>
    <definedName name="Ha">#REF!</definedName>
    <definedName name="HABITANTES">#REF!</definedName>
    <definedName name="HACER" localSheetId="5">#REF!</definedName>
    <definedName name="HACER">#REF!</definedName>
    <definedName name="HAHAHAH">#REF!</definedName>
    <definedName name="Hazards" localSheetId="5">#REF!</definedName>
    <definedName name="Hazards">#REF!</definedName>
    <definedName name="Hb" localSheetId="5">#REF!</definedName>
    <definedName name="Hb">#REF!</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c">[42]Dimensiones!$B$10</definedName>
    <definedName name="HC78MH" localSheetId="5">[37]BASE!$D$24</definedName>
    <definedName name="HC78MH">#REF!</definedName>
    <definedName name="hdfh" localSheetId="5"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eader_Row" localSheetId="5">ROW(#REF!)</definedName>
    <definedName name="Header_Row">ROW(#REF!)</definedName>
    <definedName name="hed" localSheetId="5">[112]Datos!$D$8</definedName>
    <definedName name="hed">[113]Datos!$D$8</definedName>
    <definedName name="hen" localSheetId="5">[112]Datos!$D$9</definedName>
    <definedName name="hen">[113]Datos!$D$9</definedName>
    <definedName name="HERRERO" localSheetId="5">#REF!</definedName>
    <definedName name="HERRERO">#REF!</definedName>
    <definedName name="hfgh" localSheetId="5"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[42]Dimensiones!$D$9</definedName>
    <definedName name="hfthr" localSheetId="5" hidden="1">{"via1",#N/A,TRUE,"general";"via2",#N/A,TRUE,"general";"via3",#N/A,TRUE,"general"}</definedName>
    <definedName name="hfthr" hidden="1">{"via1",#N/A,TRUE,"general";"via2",#N/A,TRUE,"general";"via3",#N/A,TRUE,"general"}</definedName>
    <definedName name="HG" localSheetId="5">#REF!</definedName>
    <definedName name="hg"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h" localSheetId="5">'A.U % '!ERR</definedName>
    <definedName name="hh" hidden="1">'[41]46W9'!#REF!</definedName>
    <definedName name="HHFFDGHJJK">#REF!</definedName>
    <definedName name="hhg" localSheetId="5" hidden="1">{#N/A,#N/A,TRUE,"1842CWN0"}</definedName>
    <definedName name="hhg" hidden="1">{#N/A,#N/A,TRUE,"1842CWN0"}</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#REF!</definedName>
    <definedName name="hhhhhh" localSheetId="5" hidden="1">{"via1",#N/A,TRUE,"general";"via2",#N/A,TRUE,"general";"via3",#N/A,TRUE,"general"}</definedName>
    <definedName name="hhhhhh" hidden="1">{"via1",#N/A,TRUE,"general";"via2",#N/A,TRUE,"general";"via3",#N/A,TRUE,"general"}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5" hidden="1">{"via1",#N/A,TRUE,"general";"via2",#N/A,TRUE,"general";"via3",#N/A,TRUE,"general"}</definedName>
    <definedName name="hhtrhreh" hidden="1">{"via1",#N/A,TRUE,"general";"via2",#N/A,TRUE,"general";"via3",#N/A,TRUE,"general"}</definedName>
    <definedName name="Hid" localSheetId="5">'[36]Interc de Hidr.'!$E$1:$E$65536</definedName>
    <definedName name="Hid">'[26]Interc de Hidr.'!$E:$E</definedName>
    <definedName name="HIDE1">[91]steel!$F$7:$J$7</definedName>
    <definedName name="HIDR160PE_S1" localSheetId="5">#REF!</definedName>
    <definedName name="HIDR160PE_S1">#REF!</definedName>
    <definedName name="HIDR160PE_S2" localSheetId="5">#REF!</definedName>
    <definedName name="HIDR160PE_S2">#REF!</definedName>
    <definedName name="HIDR160PE_S3" localSheetId="5">#REF!</definedName>
    <definedName name="HIDR160PE_S3">#REF!</definedName>
    <definedName name="HIDR160PE_S4" localSheetId="5">#REF!</definedName>
    <definedName name="HIDR160PE_S4">#REF!</definedName>
    <definedName name="HIDR160PE_S5" localSheetId="5">#REF!</definedName>
    <definedName name="HIDR160PE_S5">#REF!</definedName>
    <definedName name="HIDR160PE_S6" localSheetId="5">#REF!</definedName>
    <definedName name="HIDR160PE_S6">#REF!</definedName>
    <definedName name="HIDR200PE_S1" localSheetId="5">#REF!</definedName>
    <definedName name="HIDR200PE_S1">#REF!</definedName>
    <definedName name="HIDR200PE_S2" localSheetId="5">#REF!</definedName>
    <definedName name="HIDR200PE_S2">#REF!</definedName>
    <definedName name="HIDR200PE_S3" localSheetId="5">#REF!</definedName>
    <definedName name="HIDR200PE_S3">#REF!</definedName>
    <definedName name="HIDR200PE_S4" localSheetId="5">#REF!</definedName>
    <definedName name="HIDR200PE_S4">#REF!</definedName>
    <definedName name="HIDR200PE_S5" localSheetId="5">#REF!</definedName>
    <definedName name="HIDR200PE_S5">#REF!</definedName>
    <definedName name="HIDR200PE_S6" localSheetId="5">#REF!</definedName>
    <definedName name="HIDR200PE_S6">#REF!</definedName>
    <definedName name="Hidrantes">[97]Cantidadeshidrantes!$A$1:$F$63</definedName>
    <definedName name="HisYear_0" localSheetId="5" hidden="1">#REF!</definedName>
    <definedName name="HisYear_0" hidden="1">#REF!</definedName>
    <definedName name="HisYear_1" localSheetId="5" hidden="1">#REF!</definedName>
    <definedName name="HisYear_1" hidden="1">#REF!</definedName>
    <definedName name="HisYear_2" localSheetId="5" hidden="1">#REF!</definedName>
    <definedName name="HisYear_2" hidden="1">#REF!</definedName>
    <definedName name="HisYear_3" localSheetId="5" hidden="1">#REF!</definedName>
    <definedName name="HisYear_3" hidden="1">#REF!</definedName>
    <definedName name="hit">[42]Dimensiones!$D$8</definedName>
    <definedName name="HJ" localSheetId="5">#REF!</definedName>
    <definedName name="HJ">#REF!</definedName>
    <definedName name="hjfg" localSheetId="5"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 localSheetId="5">#REF!</definedName>
    <definedName name="HJK">#REF!</definedName>
    <definedName name="HJKH" localSheetId="5" hidden="1">{"via1",#N/A,TRUE,"general";"via2",#N/A,TRUE,"general";"via3",#N/A,TRUE,"general"}</definedName>
    <definedName name="HJKH"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K" localSheetId="5">'A.U % '!ERR</definedName>
    <definedName name="HK">[0]!err</definedName>
    <definedName name="HM" localSheetId="5">#REF!</definedName>
    <definedName name="HM">#REF!</definedName>
    <definedName name="HM3EB" localSheetId="5">#REF!</definedName>
    <definedName name="HM3EB">#REF!</definedName>
    <definedName name="HM3JH" localSheetId="5">#REF!</definedName>
    <definedName name="HM3JH">#REF!</definedName>
    <definedName name="HMHF3" localSheetId="5">[37]BASE!#REF!</definedName>
    <definedName name="HMHF3">[37]BASE!#REF!</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n.ConvertZero1" hidden="1">[174]LTM!$G$461:$J$461,[174]LTM!$G$463:$J$464,[174]LTM!$G$468:$J$469,[174]LTM!$G$473:$J$475,[174]LTM!$G$480:$J$480,[174]LTM!$G$484:$J$485,[174]LTM!$G$490:$J$490,[174]LTM!$G$514:$J$518,[174]LTM!$G$525:$J$526,[174]LTM!$G$532:$J$537</definedName>
    <definedName name="hn.ConvertZero2" hidden="1">[174]LTM!$G$560:$J$560,[174]LTM!$H$590:$J$591,[174]LTM!$H$614:$J$614,[174]LTM!$H$635:$J$636,[174]LTM!$G$676:$J$680,[174]LTM!$G$686:$J$686,[174]LTM!$G$688:$J$694,[174]LTM!$G$681:$J$682</definedName>
    <definedName name="hn.ConvertZero3" hidden="1">[174]LTM!$G$699:$J$706,[174]LTM!$G$710:$J$714,[174]LTM!$G$717:$J$734,[174]LTM!$G$738:$J$738,[174]LTM!$G$745:$J$751</definedName>
    <definedName name="hn.ConvertZero4" hidden="1">[174]LTM!$G$840:$J$840,[174]LTM!$H$1266:$J$1266,[174]LTM!$G$1267:$J$1267,[174]LTM!$G$1454:$J$1461,[174]LTM!$J$1462,[174]LTM!$J$1463,[174]LTM!$G$1468:$J$1469,[174]LTM!$L$1469:$N$1469</definedName>
    <definedName name="hn.ConvertZeroUnhide1" hidden="1">[174]LTM!$G$1469:$J$1469,[174]LTM!$L$1469:$N$1469,[174]LTM!$H$1266:$J$1266</definedName>
    <definedName name="hn.Delete015" hidden="1">'[174]CREDIT STATS'!$B$9:$K$11,'[174]CREDIT STATS'!$O$11:$X$14,'[174]CREDIT STATS'!$B$25:$K$30,'[174]CREDIT STATS'!$O$25:$X$26</definedName>
    <definedName name="hn.DZ_MultByFXRates" hidden="1">[174]DropZone!$B$2:$I$118,[174]DropZone!$B$120:$I$132,[174]DropZone!$B$134:$I$136,[174]DropZone!$B$138:$I$146</definedName>
    <definedName name="hn.ExtDb" hidden="1">FALSE</definedName>
    <definedName name="hn.LTM_MultByFXRates" hidden="1">[174]LTM!$G$461:$N$477,[174]LTM!$G$480:$N$539,[174]LTM!$G$548:$N$667,[174]LTM!$G$676:$N$1266,[174]LTM!$G$1454:$N$1461,[174]LTM!$G$1463:$N$1465,[174]LTM!$G$1468:$N$1469</definedName>
    <definedName name="hn.ModelType" hidden="1">"DEAL"</definedName>
    <definedName name="hn.ModelVersion" hidden="1">1</definedName>
    <definedName name="hn.MultbyFXRates" hidden="1">[174]LTM!$G$461:$N$477,[174]LTM!$G$480:$N$539,[174]LTM!$G$548:$N$667,[174]LTM!$G$676:$N$1266,[174]LTM!$G$1454:$N$1461,[174]LTM!$G$1463:$N$1465,[174]LTM!$G$1468:$N$1469</definedName>
    <definedName name="hn.MultByFXRates1" hidden="1">[174]LTM!$G$461:$G$477,[174]LTM!$G$480:$G$539,[174]LTM!$G$548:$G$562,[174]LTM!$G$676:$G$840,[174]LTM!$G$1454:$G$1469</definedName>
    <definedName name="hn.MultByFXRates2" hidden="1">[174]LTM!$H$461:$H$477,[174]LTM!$H$480:$H$539,[174]LTM!$H$548:$H$667,[174]LTM!$H$676:$H$1266,[174]LTM!$H$1454:$H$1469</definedName>
    <definedName name="hn.MultByFXRates3" hidden="1">[174]LTM!$I$461:$I$477,[174]LTM!$I$480:$I$539,[174]LTM!$I$548:$I$667,[174]LTM!$I$676:$I$1266,[174]LTM!$I$1454:$I$1469</definedName>
    <definedName name="hn.MultbyFxrates4" hidden="1">[174]LTM!$J$461:$J$477,[174]LTM!$J$480:$J$539,[174]LTM!$J$548:$J$668,[174]LTM!$J$676:$J$1266,[174]LTM!$J$1454:$J$1461,[174]LTM!$J$1463:$J$1465,[174]LTM!$J$1468</definedName>
    <definedName name="hn.multbyfxrates5" hidden="1">[174]LTM!$L$461:$L$477,[174]LTM!$L$480:$L$539,[174]LTM!$L$548:$L$562,[174]LTM!$L$676:$L$840,[174]LTM!$L$1454:$L$1469</definedName>
    <definedName name="hn.multbyfxrates6" hidden="1">[174]LTM!$M$461:$M$477,[174]LTM!$M$480:$M$539,[174]LTM!$M$548:$M$668,[174]LTM!$M$676:$M$1266,[174]LTM!$M$1454:$M$1469</definedName>
    <definedName name="hn.multbyfxrates7" hidden="1">[174]LTM!$N$461:$N$477,[174]LTM!$N$480:$N$539,[174]LTM!$N$548:$N$667,[174]LTM!$N$676:$N$1266,[174]LTM!$N$1454:$N$1469</definedName>
    <definedName name="hn.MultByFXRatesBot1" hidden="1">[174]LTM!$G$676:$G$682,[174]LTM!$G$686,[174]LTM!$G$688:$G$694,[174]LTM!$G$699:$G$706,[174]LTM!$G$710:$G$714,[174]LTM!$G$717:$G$734,[174]LTM!$G$738,[174]LTM!$G$738,[174]LTM!$G$745:$G$751,[174]LTM!$G$840,[174]LTM!$G$1454:$G$1461,[174]LTM!$G$1468:$G$1469</definedName>
    <definedName name="hn.MultByFXRatesBot2" hidden="1">[174]LTM!$H$676:$H$682,[174]LTM!$H$686,[174]LTM!$H$688:$H$694,[174]LTM!$H$699:$H$706,[174]LTM!$H$710:$H$714,[174]LTM!$H$717:$H$734,[174]LTM!$H$738,[174]LTM!$H$745:$H$751,[174]LTM!$H$840,[174]LTM!$H$1266,[174]LTM!$H$1454:$H$1461,[174]LTM!$H$1468:$H$1469</definedName>
    <definedName name="hn.MultByFXRatesBot3" hidden="1">[174]LTM!$I$676:$I$682,[174]LTM!$I$686,[174]LTM!$I$688:$I$694,[174]LTM!$I$699:$I$706,[174]LTM!$I$710:$I$714,[174]LTM!$I$717:$I$734,[174]LTM!$I$738,[174]LTM!$I$745:$I$751,[174]LTM!$I$840,[174]LTM!$I$1266,[174]LTM!$I$1454:$I$1461,[174]LTM!$I$1468:$I$1469</definedName>
    <definedName name="hn.MultByFXRatesBot4" hidden="1">[174]LTM!$J$676:$J$682,[174]LTM!$J$686,[174]LTM!$J$688:$J$694,[174]LTM!$J$699:$J$706,[174]LTM!$J$710:$J$714,[174]LTM!$J$717:$J$734,[174]LTM!$J$738,[174]LTM!$J$745:$J$751,[174]LTM!$J$840,[174]LTM!$J$1266,[174]LTM!$J$1454:$J$1461,[174]LTM!$J$1463:$J$1465,[174]LTM!$J$1468</definedName>
    <definedName name="hn.MultByFXRatesBot5" hidden="1">[174]LTM!$L$676:$L$682,[174]LTM!$L$686,[174]LTM!$L$688:$L$694,[174]LTM!$L$699:$L$706,[174]LTM!$L$710:$L$714,[174]LTM!$L$717:$L$734,[174]LTM!$L$738,[174]LTM!$L$745:$L$751,[174]LTM!$L$837:$L$838,[174]LTM!$L$1454:$L$1458,[174]LTM!$L$1468:$L$1469</definedName>
    <definedName name="hn.MultByFXRatesBot6" hidden="1">[174]LTM!$M$676:$M$682,[174]LTM!$M$686,[174]LTM!$M$688:$M$694,[174]LTM!$M$699:$M$706,[174]LTM!$M$710:$M$714,[174]LTM!$M$717:$M$734,[174]LTM!$M$738,[174]LTM!$M$745:$M$751,[174]LTM!$M$837:$M$838,[174]LTM!$M$1454:$M$1458,[174]LTM!$M$1468:$M$1469</definedName>
    <definedName name="hn.MultByFXRatesBot7" hidden="1">[174]LTM!$N$676:$N$682,[174]LTM!$N$686,[174]LTM!$N$688:$N$694,[174]LTM!$N$699:$N$706,[174]LTM!$N$710:$N$714,[174]LTM!$N$717:$N$734,[174]LTM!$N$738,[174]LTM!$N$745:$N$751,[174]LTM!$N$837:$N$838,[174]LTM!$N$1454:$N$1458,[174]LTM!$N$1468:$N$1469</definedName>
    <definedName name="hn.MultByFXRatesTop1" hidden="1">[174]LTM!$G$461,[174]LTM!$G$463:$G$464,[174]LTM!$G$468:$G$469,[174]LTM!$G$473:$G$475,[174]LTM!$G$480,[174]LTM!$G$484:$G$485,[174]LTM!$G$490:$G$509,[174]LTM!$G$512,[174]LTM!$G$514:$G$518,[174]LTM!$G$525:$G$526,[174]LTM!$G$532:$G$537,[174]LTM!$G$560</definedName>
    <definedName name="hn.MultByFXRatesTop2" hidden="1">[174]LTM!$H$461,[174]LTM!$H$463:$H$464,[174]LTM!$H$468:$H$469,[174]LTM!$H$473:$H$475,[174]LTM!$H$480,[174]LTM!$H$484:$H$485,[174]LTM!$H$490:$H$509,[174]LTM!$H$512,[174]LTM!$H$514:$H$518,[174]LTM!$H$525:$H$526,[174]LTM!$H$532:$H$537,[174]LTM!$H$560,[174]LTM!$H$590:$H$591,[174]LTM!$H$614:$H$631,[174]LTM!$H$635:$H$636</definedName>
    <definedName name="hn.MultByFXRatesTop3" hidden="1">[174]LTM!$I$461,[174]LTM!$I$463:$I$464,[174]LTM!$I$468:$I$469,[174]LTM!$I$473:$I$475,[174]LTM!$I$480,[174]LTM!$I$484:$I$485,[174]LTM!$I$490:$I$509,[174]LTM!$I$512,[174]LTM!$I$514:$I$518,[174]LTM!$I$525:$I$526,[174]LTM!$I$532:$I$537,[174]LTM!$I$560,[174]LTM!$I$590:$I$591,[174]LTM!$I$614:$I$631,[174]LTM!$I$635:$I$636</definedName>
    <definedName name="hn.MultByFXRatesTop4" hidden="1">[174]LTM!$J$461,[174]LTM!$J$463:$J$464,[174]LTM!$J$468:$J$469,[174]LTM!$J$473:$J$475,[174]LTM!$J$480,[174]LTM!$J$484:$J$485,[174]LTM!$J$490:$J$509,[174]LTM!$J$512,[174]LTM!$J$514:$J$518,[174]LTM!$J$525:$J$526,[174]LTM!$J$532:$J$537,[174]LTM!$J$560,[174]LTM!$J$590:$J$591,[174]LTM!$J$614:$J$631,[174]LTM!$J$635:$J$636</definedName>
    <definedName name="hn.MultByFXRatesTop5" hidden="1">[174]LTM!$L$461,[174]LTM!$L$463:$L$464,[174]LTM!$L$468:$L$469,[174]LTM!$L$473:$L$475,[174]LTM!$L$480,[174]LTM!$L$484:$L$485,[174]LTM!$L$490:$L$509,[174]LTM!$L$512,[174]LTM!$L$514:$L$518,[174]LTM!$L$525:$L$526,[174]LTM!$L$532:$L$537,[174]LTM!$L$560</definedName>
    <definedName name="hn.MultByFXRatesTop6" hidden="1">[174]LTM!$M$461,[174]LTM!$M$463:$M$464,[174]LTM!$M$468:$M$469,[174]LTM!$M$473:$M$475,[174]LTM!$M$480,[174]LTM!$M$484:$M$485,[174]LTM!$M$490:$M$509,[174]LTM!$M$512,[174]LTM!$M$514:$M$518,[174]LTM!$M$525:$M$526,[174]LTM!$M$532:$M$537,[174]LTM!$M$560,[174]LTM!$M$590:$M$591,[174]LTM!$M$614:$M$631,[174]LTM!$M$635:$M$636</definedName>
    <definedName name="hn.MultByFXRatesTop7" hidden="1">[174]LTM!$N$461,[174]LTM!$N$463:$N$464,[174]LTM!$N$468:$N$469,[174]LTM!$N$473:$N$475,[174]LTM!$N$480,[174]LTM!$N$484:$N$485,[174]LTM!$N$490:$N$509,[174]LTM!$N$512,[174]LTM!$N$514:$N$518,[174]LTM!$N$525:$N$526,[174]LTM!$N$532:$N$537,[174]LTM!$N$560,[174]LTM!$N$590:$N$591,[174]LTM!$N$614:$N$631,[174]LTM!$N$635:$N$636</definedName>
    <definedName name="hn.NoUpload" hidden="1">0</definedName>
    <definedName name="hn.YearLabel" localSheetId="5" hidden="1">#REF!</definedName>
    <definedName name="hn.YearLabel" hidden="1">#REF!</definedName>
    <definedName name="hoha" localSheetId="5" hidden="1">{"PYGT",#N/A,FALSE,"PYG";"ACTIT",#N/A,FALSE,"BCE_GRAL-ACTIVO";"PASIT",#N/A,FALSE,"BCE_GRAL-PASIVO-PATRIM";"CAJAT",#N/A,FALSE,"CAJA"}</definedName>
    <definedName name="hoha" hidden="1">{"PYGT",#N/A,FALSE,"PYG";"ACTIT",#N/A,FALSE,"BCE_GRAL-ACTIVO";"PASIT",#N/A,FALSE,"BCE_GRAL-PASIVO-PATRIM";"CAJAT",#N/A,FALSE,"CAJA"}</definedName>
    <definedName name="HOJA1" localSheetId="5">#REF!</definedName>
    <definedName name="HOJA1">#REF!</definedName>
    <definedName name="hola" hidden="1">{#N/A,#N/A,FALSE,"Cart"}</definedName>
    <definedName name="horat" localSheetId="5">'[36]Itemes Renovación'!#REF!</definedName>
    <definedName name="horat">'[36]Itemes Renovación'!#REF!</definedName>
    <definedName name="Hornos" localSheetId="5">#REF!</definedName>
    <definedName name="Hornos">#REF!</definedName>
    <definedName name="HP_stg_Hz" localSheetId="5">#REF!</definedName>
    <definedName name="HP_stg_Hz">#REF!</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n" localSheetId="5">[112]Datos!$D$7</definedName>
    <definedName name="hrn">[113]Datos!$D$7</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5" hidden="1">{"via1",#N/A,TRUE,"general";"via2",#N/A,TRUE,"general";"via3",#N/A,TRUE,"general"}</definedName>
    <definedName name="hsfg" hidden="1">{"via1",#N/A,TRUE,"general";"via2",#N/A,TRUE,"general";"via3",#N/A,TRUE,"general"}</definedName>
    <definedName name="HSHSHSH">#REF!</definedName>
    <definedName name="HT75MH">[37]BASE!$D$23</definedName>
    <definedName name="HTAS">#REF!</definedName>
    <definedName name="HTAS1">#REF!</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5" hidden="1">{"'Parámetros'!$A$3:$C$3"}</definedName>
    <definedName name="HTML_Control" hidden="1">{"'Parámetros'!$A$3:$C$3"}</definedName>
    <definedName name="HTML_Control2" localSheetId="5"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5" hidden="1">{"via1",#N/A,TRUE,"general";"via2",#N/A,TRUE,"general";"via3",#N/A,TRUE,"general"}</definedName>
    <definedName name="htryrt7" hidden="1">{"via1",#N/A,TRUE,"general";"via2",#N/A,TRUE,"general";"via3",#N/A,TRUE,"general"}</definedName>
    <definedName name="hut">#REF!</definedName>
    <definedName name="huygho" localSheetId="5" hidden="1">{"via1",#N/A,TRUE,"general";"via2",#N/A,TRUE,"general";"via3",#N/A,TRUE,"general"}</definedName>
    <definedName name="huygho" hidden="1">{"via1",#N/A,TRUE,"general";"via2",#N/A,TRUE,"general";"via3",#N/A,TRUE,"general"}</definedName>
    <definedName name="hxdfk">#REF!</definedName>
    <definedName name="HY" localSheetId="5">#REF!</definedName>
    <definedName name="HY">#REF!</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irs" localSheetId="5" hidden="1">{"via1",#N/A,TRUE,"general";"via2",#N/A,TRUE,"general";"via3",#N/A,TRUE,"general"}</definedName>
    <definedName name="hytirs" hidden="1">{"via1",#N/A,TRUE,"general";"via2",#N/A,TRUE,"general";"via3",#N/A,TRUE,"general"}</definedName>
    <definedName name="I" localSheetId="5">#REF!</definedName>
    <definedName name="I" hidden="1">{"PYGT",#N/A,FALSE,"PYG";"ACTIT",#N/A,FALSE,"BCE_GRAL-ACTIVO";"PASIT",#N/A,FALSE,"BCE_GRAL-PASIVO-PATRIM";"CAJAT",#N/A,FALSE,"CAJA"}</definedName>
    <definedName name="I.E.">#REF!</definedName>
    <definedName name="i0" localSheetId="5">#REF!</definedName>
    <definedName name="i0">#REF!</definedName>
    <definedName name="I21b55" localSheetId="5">#REF!</definedName>
    <definedName name="I21b55">#REF!</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c" localSheetId="5">[112]Hoja1!$C$17</definedName>
    <definedName name="ic">[113]Hoja1!$C$17</definedName>
    <definedName name="icbf" localSheetId="5">[112]Hoja1!$C$15</definedName>
    <definedName name="icbf">[113]Hoja1!$C$15</definedName>
    <definedName name="Icct" localSheetId="5">#REF!</definedName>
    <definedName name="Icct">#REF!</definedName>
    <definedName name="ICP">[16]Tablas!#REF!</definedName>
    <definedName name="ICP1_1">[16]Tablas!#REF!</definedName>
    <definedName name="ICP1_1_1">[16]Tablas!#REF!</definedName>
    <definedName name="ICP1_1_2">[16]Tablas!#REF!</definedName>
    <definedName name="ICP1_1_3">[16]Tablas!#REF!</definedName>
    <definedName name="ICP1_1_4">[16]Tablas!#REF!</definedName>
    <definedName name="ICP1_2">[16]Tablas!#REF!</definedName>
    <definedName name="ICP1_3">[16]Tablas!#REF!</definedName>
    <definedName name="ICP1_4">[16]Tablas!#REF!</definedName>
    <definedName name="ID" localSheetId="5">'A.U % '!ERR</definedName>
    <definedName name="ID">[0]!err</definedName>
    <definedName name="IDDESC">#REF!</definedName>
    <definedName name="ieieieiei">#REF!</definedName>
    <definedName name="IF" localSheetId="5">'[104]A. P. U.'!#REF!</definedName>
    <definedName name="IF">'[105]A. P. U.'!#REF!</definedName>
    <definedName name="Ig" localSheetId="5">#REF!</definedName>
    <definedName name="Ig">#REF!</definedName>
    <definedName name="ignacio" localSheetId="5">#REF!</definedName>
    <definedName name="ignacio">#REF!</definedName>
    <definedName name="ii" localSheetId="5" hidden="1">{"TAB1",#N/A,TRUE,"GENERAL";"TAB2",#N/A,TRUE,"GENERAL";"TAB3",#N/A,TRUE,"GENERAL";"TAB4",#N/A,TRUE,"GENERAL";"TAB5",#N/A,TRUE,"GENERAL"}</definedName>
    <definedName name="ii">#REF!</definedName>
    <definedName name="iii" localSheetId="5"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'[175]1'!$N$41</definedName>
    <definedName name="IMP">[57]otros!$C$3</definedName>
    <definedName name="Impacto" localSheetId="5">#REF!</definedName>
    <definedName name="Impacto">#REF!</definedName>
    <definedName name="IMPRE">#REF!</definedName>
    <definedName name="IMPRESSION" localSheetId="5">#REF!</definedName>
    <definedName name="IMPRESSION">#REF!</definedName>
    <definedName name="IMPREVISTOS">'[82]Formulario N° 4'!$F$130</definedName>
    <definedName name="IMPRI" localSheetId="5">#REF!</definedName>
    <definedName name="IMPRI">#REF!</definedName>
    <definedName name="Imprima" localSheetId="5">#REF!</definedName>
    <definedName name="Imprima">#REF!</definedName>
    <definedName name="imprimir" localSheetId="5">#REF!</definedName>
    <definedName name="imprimir">#REF!</definedName>
    <definedName name="IMPTOS" localSheetId="5">#REF!</definedName>
    <definedName name="IMPTOS">#REF!</definedName>
    <definedName name="IMPTOS1">#REF!</definedName>
    <definedName name="INC">#REF!</definedName>
    <definedName name="Incivil">#REF!</definedName>
    <definedName name="Incivil1">#REF!</definedName>
    <definedName name="Inciviles">#REF!</definedName>
    <definedName name="Incomepb" localSheetId="5" hidden="1">#REF!</definedName>
    <definedName name="Incomepb" hidden="1">#REF!</definedName>
    <definedName name="INCR._PRODC.">#REF!</definedName>
    <definedName name="Incremento">#REF!</definedName>
    <definedName name="indicadores">#REF!</definedName>
    <definedName name="INDICE">#REF!</definedName>
    <definedName name="Indices">#REF!</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G">#REF!</definedName>
    <definedName name="INFORME" localSheetId="5">[176]TABLAS!$A$1:$A$65536</definedName>
    <definedName name="informe">#REF!</definedName>
    <definedName name="Informe_semanal" localSheetId="5">#REF!</definedName>
    <definedName name="Informe_semanal">#REF!</definedName>
    <definedName name="Ingel">#REF!</definedName>
    <definedName name="Ingeni">#REF!</definedName>
    <definedName name="Ingenieria">#REF!</definedName>
    <definedName name="INGENIERIA1" localSheetId="5" hidden="1">#REF!</definedName>
    <definedName name="INGENIERIA1" hidden="1">#REF!</definedName>
    <definedName name="INGENIERIA11" localSheetId="5" hidden="1">#REF!</definedName>
    <definedName name="INGENIERIA11" hidden="1">#REF!</definedName>
    <definedName name="Ingeniero">#REF!</definedName>
    <definedName name="Ingeo1">#REF!</definedName>
    <definedName name="Ingeo2">#REF!</definedName>
    <definedName name="Ingeo3">#REF!</definedName>
    <definedName name="Ingeo4">#REF!</definedName>
    <definedName name="Ingeome">#REF!</definedName>
    <definedName name="Ingeomega">#REF!</definedName>
    <definedName name="ingresos">#REF!,#REF!,#REF!,#REF!</definedName>
    <definedName name="iniciales">'[61]Reservas de Petróleo'!$A$2,'[61]Reservas de Petróleo'!$A$1,'[61]Reservas de Petróleo'!$D$4,'[61]Reservas de Petróleo'!$D$1:$D$65536</definedName>
    <definedName name="Inicio" localSheetId="5">[74]BASES!$E$26</definedName>
    <definedName name="Inicio">[74]BASES!$E$26</definedName>
    <definedName name="Inlin1">[177]Sábana!#REF!</definedName>
    <definedName name="INPU" localSheetId="5">#REF!</definedName>
    <definedName name="INPU">#REF!</definedName>
    <definedName name="INPUT">'[3]7422CW00'!#REF!</definedName>
    <definedName name="instalador_hidrosanitario">'[60]M.O.'!$F$19</definedName>
    <definedName name="INSU" localSheetId="5">[178]INSUMOS!$A$1:$E$65536</definedName>
    <definedName name="INSU">[179]INSUMOS!$A$1:$E$65536</definedName>
    <definedName name="INSUMO" localSheetId="5">#REF!</definedName>
    <definedName name="INSUMO">#REF!</definedName>
    <definedName name="Insumos_auxiliares" localSheetId="5">[180]Insumos!#REF!</definedName>
    <definedName name="Insumos_auxiliares">[180]Insumos!#REF!</definedName>
    <definedName name="Insumos_basicos" localSheetId="5">#REF!</definedName>
    <definedName name="Insumos_basicos">#REF!</definedName>
    <definedName name="INSUMOS_ENSAYOS" localSheetId="5">#REF!</definedName>
    <definedName name="INSUMOS_ENSAYOS">#REF!</definedName>
    <definedName name="INSUMOS_EQUIPOS" localSheetId="5">'[79]INSUMOS EQUIPOS'!$A$1:$D$107</definedName>
    <definedName name="INSUMOS_EQUIPOS">'[115]INSUMOS EQUIPOS'!$A$1:$D$105</definedName>
    <definedName name="INSUMOS_MANO_DE_OBRA" localSheetId="5">'[79]INSUMOS MANO DE OBRA'!$A$1:$I$63</definedName>
    <definedName name="INSUMOS_MANO_DE_OBRA">'[115]INSUMOS MANO DE OBRA'!$A$1:$H$63</definedName>
    <definedName name="INSUMOS_MATERIALES">'[79]INSUMOS MATERIALES'!$A$1:$D$528</definedName>
    <definedName name="INSUMOS_SERVICIOS" localSheetId="5">'[79]INSUMOS SERVICIOS'!$A$1:$D$53</definedName>
    <definedName name="INSUMOS_SERVICIOS">'[115]INSUMOS SERVICIOS'!$A$1:$D$51</definedName>
    <definedName name="INSUMOS_TRANSPORTES">'[79]INSUMOS TRANSPORTES'!$A$1:$D$47</definedName>
    <definedName name="INSUMOS2" localSheetId="5">#REF!</definedName>
    <definedName name="INSUMOS2">#REF!</definedName>
    <definedName name="Int" localSheetId="5">#REF!</definedName>
    <definedName name="Int">#REF!</definedName>
    <definedName name="InTap" localSheetId="5">[36]Interc.tapones!$E$1:$E$65536</definedName>
    <definedName name="InTap">[26]Interc.tapones!$E:$E</definedName>
    <definedName name="INTER" localSheetId="5">[156]Hoja3!$F$7:$F$9</definedName>
    <definedName name="INTER">[157]Hoja3!$F$7:$F$9</definedName>
    <definedName name="Intercambiadores" localSheetId="5">#REF!</definedName>
    <definedName name="Intercambiadores">#REF!</definedName>
    <definedName name="Interest_Rate" localSheetId="5">#REF!</definedName>
    <definedName name="Interest_Rate">#REF!</definedName>
    <definedName name="INTERMEDIA_I" localSheetId="5">#REF!</definedName>
    <definedName name="INTERMEDIA_I">#REF!</definedName>
    <definedName name="Interruptor_sencillo">'[60]LISTADO '!$F$81</definedName>
    <definedName name="INTERv">[171]BASE!$C$5</definedName>
    <definedName name="Interventor">[84]CONTRATO!$E$12</definedName>
    <definedName name="INTERVENTORÍA" localSheetId="5">#REF!</definedName>
    <definedName name="INTERVENTORÍA">#REF!</definedName>
    <definedName name="IntVal" localSheetId="5">'[36]Interc.válv.'!$E$1:$E$65536</definedName>
    <definedName name="IntVal">'[26]Interc.válv.'!$E:$E</definedName>
    <definedName name="Inv" hidden="1">{#N/A,#N/A,FALSE,"Cart"}</definedName>
    <definedName name="INV_11">'[181]PR 1'!$A$2:$N$655</definedName>
    <definedName name="INV_Payments">[132]!INV_Payments</definedName>
    <definedName name="InvDol1" localSheetId="5">#REF!</definedName>
    <definedName name="InvDol1">#REF!</definedName>
    <definedName name="InvDol2" localSheetId="5">#REF!</definedName>
    <definedName name="InvDol2">#REF!</definedName>
    <definedName name="InvDol3" localSheetId="5">#REF!</definedName>
    <definedName name="InvDol3">#REF!</definedName>
    <definedName name="InvDol4">#REF!</definedName>
    <definedName name="InvDol5">#REF!</definedName>
    <definedName name="InvDol6">#REF!</definedName>
    <definedName name="InvDol7">#REF!</definedName>
    <definedName name="InvDol8">#REF!</definedName>
    <definedName name="Inventario" hidden="1">{#N/A,#N/A,FALSE,"Anexfut"}</definedName>
    <definedName name="investigar">#REF!</definedName>
    <definedName name="InvJunio">#REF!</definedName>
    <definedName name="Io" localSheetId="5">#REF!</definedName>
    <definedName name="Io">#REF!</definedName>
    <definedName name="IOU">#REF!</definedName>
    <definedName name="IOUHH" localSheetId="5">'A.U % '!ERR</definedName>
    <definedName name="IOUHH">[0]!err</definedName>
    <definedName name="IP" localSheetId="5">#REF!</definedName>
    <definedName name="IP">#REF!</definedName>
    <definedName name="IPC">#REF!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localSheetId="5" hidden="1">#REF!</definedName>
    <definedName name="irng" hidden="1">#REF!</definedName>
    <definedName name="irrigador">#REF!</definedName>
    <definedName name="IsColHidden" hidden="1">FALSE</definedName>
    <definedName name="IsLTMColHidden" hidden="1">FALSE</definedName>
    <definedName name="Iss">'[84]LIQUIDA-NOMINA'!$AT$4</definedName>
    <definedName name="issafp" localSheetId="5">[112]Hoja1!$C$19</definedName>
    <definedName name="issafp">[113]Hoja1!$C$19</definedName>
    <definedName name="isscs" localSheetId="5">[112]Hoja1!$C$21</definedName>
    <definedName name="isscs">[113]Hoja1!$C$21</definedName>
    <definedName name="IsSecureRevolver" localSheetId="5" hidden="1">#REF!</definedName>
    <definedName name="IsSecureRevolver" hidden="1">#REF!</definedName>
    <definedName name="IsSecureSenior1" localSheetId="5" hidden="1">#REF!</definedName>
    <definedName name="IsSecureSenior1" hidden="1">#REF!</definedName>
    <definedName name="IsSecureSenior2" localSheetId="5" hidden="1">#REF!</definedName>
    <definedName name="IsSecureSenior2" hidden="1">#REF!</definedName>
    <definedName name="IsSecureSenior3" localSheetId="5" hidden="1">#REF!</definedName>
    <definedName name="IsSecureSenior3" hidden="1">#REF!</definedName>
    <definedName name="IsSecureSenior4" localSheetId="5" hidden="1">#REF!</definedName>
    <definedName name="IsSecureSenior4" hidden="1">#REF!</definedName>
    <definedName name="IsSecureSenior5" localSheetId="5" hidden="1">#REF!</definedName>
    <definedName name="IsSecureSenior5" hidden="1">#REF!</definedName>
    <definedName name="IsSecureSenior6" localSheetId="5" hidden="1">#REF!</definedName>
    <definedName name="IsSecureSenior6" hidden="1">#REF!</definedName>
    <definedName name="IsSecureSenior7" localSheetId="5" hidden="1">#REF!</definedName>
    <definedName name="IsSecureSenior7" hidden="1">#REF!</definedName>
    <definedName name="isseps" localSheetId="5">[112]Hoja1!$C$20</definedName>
    <definedName name="isseps">[113]Hoja1!$C$20</definedName>
    <definedName name="ITEM" localSheetId="5">[172]BASE!$C$4:$H$255</definedName>
    <definedName name="ITEM">#REF!</definedName>
    <definedName name="ITEM1" localSheetId="5">#REF!</definedName>
    <definedName name="ITEM1">#REF!</definedName>
    <definedName name="ITEM15" localSheetId="5">#REF!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_DEF" localSheetId="5">#REF!</definedName>
    <definedName name="ITEMS_DEF">#REF!</definedName>
    <definedName name="Iterar">#REF!</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UYTR">#REF!</definedName>
    <definedName name="IVA" localSheetId="5">#REF!</definedName>
    <definedName name="IVA">#REF!</definedName>
    <definedName name="iwiwiwiwi">#REF!</definedName>
    <definedName name="iwjer" localSheetId="5">#REF!</definedName>
    <definedName name="iwjer">#REF!</definedName>
    <definedName name="iyuiuyi" localSheetId="5" hidden="1">{"via1",#N/A,TRUE,"general";"via2",#N/A,TRUE,"general";"via3",#N/A,TRUE,"general"}</definedName>
    <definedName name="iyuiuyi" hidden="1">{"via1",#N/A,TRUE,"general";"via2",#N/A,TRUE,"general";"via3",#N/A,TRUE,"general"}</definedName>
    <definedName name="IZQ">[140]DIST!$G$7:$H$2413</definedName>
    <definedName name="j" localSheetId="5" hidden="1">{"TAB1",#N/A,TRUE,"GENERAL";"TAB2",#N/A,TRUE,"GENERAL";"TAB3",#N/A,TRUE,"GENERAL";"TAB4",#N/A,TRUE,"GENERAL";"TAB5",#N/A,TRUE,"GENERAL"}</definedName>
    <definedName name="j" hidden="1">{"TAB1",#N/A,TRUE,"GENERAL";"TAB2",#N/A,TRUE,"GENERAL";"TAB3",#N/A,TRUE,"GENERAL";"TAB4",#N/A,TRUE,"GENERAL";"TAB5",#N/A,TRUE,"GENERAL"}</definedName>
    <definedName name="Ja" localSheetId="5">#REF!</definedName>
    <definedName name="Ja">#REF!</definedName>
    <definedName name="JAJAJAJA">#REF!</definedName>
    <definedName name="Jb" localSheetId="5">#REF!</definedName>
    <definedName name="Jb">#REF!</definedName>
    <definedName name="Jc" localSheetId="5">#REF!</definedName>
    <definedName name="Jc">#REF!</definedName>
    <definedName name="Jd" localSheetId="5">#REF!</definedName>
    <definedName name="jd" hidden="1">{"via1",#N/A,TRUE,"general";"via2",#N/A,TRUE,"general";"via3",#N/A,TRUE,"general"}</definedName>
    <definedName name="jdfjkd" localSheetId="5">#REF!</definedName>
    <definedName name="jdfjkd">#REF!</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dhdh" hidden="1">[45]Presupuesto_Via_distribuidora!#REF!</definedName>
    <definedName name="Je" localSheetId="5">#REF!</definedName>
    <definedName name="Je">#REF!</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 localSheetId="5">#REF!</definedName>
    <definedName name="Jf">#REF!</definedName>
    <definedName name="jfç" localSheetId="5" hidden="1">#REF!</definedName>
    <definedName name="jfç" hidden="1">#REF!</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5"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5"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j" localSheetId="5">'A.U % '!ERR</definedName>
    <definedName name="jj" hidden="1">{"via1",#N/A,TRUE,"general";"via2",#N/A,TRUE,"general";"via3",#N/A,TRUE,"general"}</definedName>
    <definedName name="jjfq" localSheetId="5" hidden="1">{"via1",#N/A,TRUE,"general";"via2",#N/A,TRUE,"general";"via3",#N/A,TRUE,"general"}</definedName>
    <definedName name="jjfq" hidden="1">{"via1",#N/A,TRUE,"general";"via2",#N/A,TRUE,"general";"via3",#N/A,TRUE,"general"}</definedName>
    <definedName name="JJJ" localSheetId="5" hidden="1">{#N/A,#N/A,FALSE,"Hoja1";#N/A,#N/A,FALSE,"Hoja2"}</definedName>
    <definedName name="JJJ" hidden="1">{#N/A,#N/A,FALSE,"Hoja1";#N/A,#N/A,FALSE,"Hoja2"}</definedName>
    <definedName name="jjjhjddfg" localSheetId="5" hidden="1">{"via1",#N/A,TRUE,"general";"via2",#N/A,TRUE,"general";"via3",#N/A,TRUE,"general"}</definedName>
    <definedName name="jjjhjddfg"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hidden="1">{"via1",#N/A,TRUE,"general";"via2",#N/A,TRUE,"general";"via3",#N/A,TRUE,"general"}</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 localSheetId="5">#REF!</definedName>
    <definedName name="jkl" hidden="1">{"TAB1",#N/A,TRUE,"GENERAL";"TAB2",#N/A,TRUE,"GENERAL";"TAB3",#N/A,TRUE,"GENERAL";"TAB4",#N/A,TRUE,"GENERAL";"TAB5",#N/A,TRUE,"GENERAL"}</definedName>
    <definedName name="jklj" localSheetId="5" hidden="1">#REF!</definedName>
    <definedName name="jklj" hidden="1">#REF!</definedName>
    <definedName name="JOHNNY" localSheetId="5">'A.U % '!ERR</definedName>
    <definedName name="JOHNNY">[6]!ERR</definedName>
    <definedName name="Jornal">'[182]Mano de Obra'!$A$2:$A$22</definedName>
    <definedName name="JRYJ" localSheetId="5" hidden="1">{"via1",#N/A,TRUE,"general";"via2",#N/A,TRUE,"general";"via3",#N/A,TRUE,"general"}</definedName>
    <definedName name="JRYJ" hidden="1">{"via1",#N/A,TRUE,"general";"via2",#N/A,TRUE,"general";"via3",#N/A,TRUE,"general"}</definedName>
    <definedName name="JSJAJAJ">#REF!</definedName>
    <definedName name="JSJSJ">#REF!</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ango">#N/A</definedName>
    <definedName name="juj" localSheetId="5"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lAgo">'[149]Jul-Ago'!$A$12:$H$29</definedName>
    <definedName name="JulAgo_C">'[183]Jul-Ago'!$A$30:$H$45</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vv" localSheetId="5">#REF!</definedName>
    <definedName name="jvv">#REF!</definedName>
    <definedName name="jyjt7" localSheetId="5" hidden="1">{"via1",#N/A,TRUE,"general";"via2",#N/A,TRUE,"general";"via3",#N/A,TRUE,"general"}</definedName>
    <definedName name="jyjt7"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 localSheetId="5" hidden="1">{"PYGT",#N/A,FALSE,"PYG";"ACTIT",#N/A,FALSE,"BCE_GRAL-ACTIVO";"PASIT",#N/A,FALSE,"BCE_GRAL-PASIVO-PATRIM";"CAJAT",#N/A,FALSE,"CAJA"}</definedName>
    <definedName name="K" hidden="1">{"PYGT",#N/A,FALSE,"PYG";"ACTIT",#N/A,FALSE,"BCE_GRAL-ACTIVO";"PASIT",#N/A,FALSE,"BCE_GRAL-PASIVO-PATRIM";"CAJAT",#N/A,FALSE,"CAJA"}</definedName>
    <definedName name="K0F1" localSheetId="5">#REF!</definedName>
    <definedName name="K0F1">#REF!</definedName>
    <definedName name="K0F2" localSheetId="5">#REF!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5" hidden="1">{"via1",#N/A,TRUE,"general";"via2",#N/A,TRUE,"general";"via3",#N/A,TRUE,"general"}</definedName>
    <definedName name="KHGGH" hidden="1">{"via1",#N/A,TRUE,"general";"via2",#N/A,TRUE,"general";"via3",#N/A,TRUE,"general"}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kik" localSheetId="5" hidden="1">{"via1",#N/A,TRUE,"general";"via2",#N/A,TRUE,"general";"via3",#N/A,TRUE,"general"}</definedName>
    <definedName name="kikik" hidden="1">{"via1",#N/A,TRUE,"general";"via2",#N/A,TRUE,"general";"via3",#N/A,TRUE,"general"}</definedName>
    <definedName name="kj">#REF!</definedName>
    <definedName name="KJHGFDS">#REF!</definedName>
    <definedName name="kjhkd" localSheetId="5" hidden="1">{"via1",#N/A,TRUE,"general";"via2",#N/A,TRUE,"general";"via3",#N/A,TRUE,"general"}</definedName>
    <definedName name="kjhkd" hidden="1">{"via1",#N/A,TRUE,"general";"via2",#N/A,TRUE,"general";"via3",#N/A,TRUE,"general"}</definedName>
    <definedName name="kjj">#REF!</definedName>
    <definedName name="kjk" localSheetId="5" hidden="1">{"via1",#N/A,TRUE,"general";"via2",#N/A,TRUE,"general";"via3",#N/A,TRUE,"general"}</definedName>
    <definedName name="kjk"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#REF!</definedName>
    <definedName name="kkkki" localSheetId="5"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l" localSheetId="5">'A.U % '!ERR</definedName>
    <definedName name="KL">#REF!</definedName>
    <definedName name="klklk" localSheetId="5">#REF!</definedName>
    <definedName name="klklk">#REF!</definedName>
    <definedName name="km" localSheetId="5">#REF!</definedName>
    <definedName name="km">#REF!</definedName>
    <definedName name="KO" hidden="1">#REF!</definedName>
    <definedName name="krtrk" localSheetId="5" hidden="1">{"via1",#N/A,TRUE,"general";"via2",#N/A,TRUE,"general";"via3",#N/A,TRUE,"general"}</definedName>
    <definedName name="krtrk" hidden="1">{"via1",#N/A,TRUE,"general";"via2",#N/A,TRUE,"general";"via3",#N/A,TRUE,"general"}</definedName>
    <definedName name="ks">#REF!</definedName>
    <definedName name="KSKSKSK">#REF!</definedName>
    <definedName name="ksogtk">#REF!</definedName>
    <definedName name="KU" localSheetId="5">#REF!</definedName>
    <definedName name="KU">#REF!</definedName>
    <definedName name="kuyhgbe">#REF!</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#REF!</definedName>
    <definedName name="L.CARCAMO" localSheetId="5">#REF!</definedName>
    <definedName name="L.CARCAMO">#REF!</definedName>
    <definedName name="L.CIL" localSheetId="5">#REF!</definedName>
    <definedName name="L.CIL">#REF!</definedName>
    <definedName name="L_" localSheetId="5">#REF!</definedName>
    <definedName name="L_">#REF!</definedName>
    <definedName name="L_TUB" localSheetId="5">#REF!</definedName>
    <definedName name="L_TUB">#REF!</definedName>
    <definedName name="La" localSheetId="5">#REF!</definedName>
    <definedName name="La">#REF!</definedName>
    <definedName name="LAF" localSheetId="5">#REF!</definedName>
    <definedName name="LAF">#REF!</definedName>
    <definedName name="lame" hidden="1">#REF!</definedName>
    <definedName name="Lamparas_2_48">'[60]LISTADO '!$F$107</definedName>
    <definedName name="LANODO" localSheetId="5">#REF!</definedName>
    <definedName name="LANODO">#REF!</definedName>
    <definedName name="LANODOFT" localSheetId="5">#REF!</definedName>
    <definedName name="LANODOFT">#REF!</definedName>
    <definedName name="LARGUE">[98]BASE!$D$394</definedName>
    <definedName name="Last_Row">#N/A</definedName>
    <definedName name="Lavaplatos">'[60]LISTADO '!$F$32</definedName>
    <definedName name="Lb" localSheetId="5">#REF!</definedName>
    <definedName name="Lb">#REF!</definedName>
    <definedName name="Ld" localSheetId="5">#REF!</definedName>
    <definedName name="Ld">#REF!</definedName>
    <definedName name="Le" localSheetId="5">#REF!</definedName>
    <definedName name="Le">#REF!</definedName>
    <definedName name="LECHOS" localSheetId="5">#REF!</definedName>
    <definedName name="LECHOS">#REF!</definedName>
    <definedName name="lechosdos" localSheetId="5">#REF!</definedName>
    <definedName name="lechosdos">#REF!</definedName>
    <definedName name="Left_Header" localSheetId="5" hidden="1">#REF!</definedName>
    <definedName name="Left_Header" hidden="1">#REF!</definedName>
    <definedName name="Lf" localSheetId="5">#REF!</definedName>
    <definedName name="Lf">#REF!</definedName>
    <definedName name="Lh" localSheetId="5">#REF!</definedName>
    <definedName name="Lh">#REF!</definedName>
    <definedName name="Li" localSheetId="5">#REF!</definedName>
    <definedName name="Li">#REF!</definedName>
    <definedName name="Libro1_Hoja1_Lista" localSheetId="5">[184]LISTADO!#REF!</definedName>
    <definedName name="Libro1_Hoja1_Lista">[184]LISTADO!#REF!</definedName>
    <definedName name="LICITACION" localSheetId="5">#REF!</definedName>
    <definedName name="LICITACION">#REF!</definedName>
    <definedName name="Limatesa_thermo">'[60]LISTADO '!$F$104</definedName>
    <definedName name="limcount" hidden="1">1</definedName>
    <definedName name="LIMP">#REF!</definedName>
    <definedName name="LIMPIO" localSheetId="5">#REF!</definedName>
    <definedName name="LIMPIO">#REF!</definedName>
    <definedName name="linc1">[42]Dimensiones!$B$15</definedName>
    <definedName name="linc2">[42]Dimensiones!$B$19</definedName>
    <definedName name="linc3">[42]Dimensiones!$B$23</definedName>
    <definedName name="linc4">[42]Dimensiones!$B$27</definedName>
    <definedName name="linc5">[42]Dimensiones!$B$31</definedName>
    <definedName name="LINEA" localSheetId="5">[185]CONT_ADI!#REF!</definedName>
    <definedName name="LINEA">[185]CONT_ADI!#REF!</definedName>
    <definedName name="LisaCodSAO" localSheetId="5">#REF!</definedName>
    <definedName name="LisaCodSAO">#REF!</definedName>
    <definedName name="lista">#REF!</definedName>
    <definedName name="Listacanti" localSheetId="5">#REF!</definedName>
    <definedName name="Listacanti">#REF!</definedName>
    <definedName name="ListaCantidad" localSheetId="5">#REF!</definedName>
    <definedName name="ListaCantidad">#REF!</definedName>
    <definedName name="Listado" localSheetId="5">#REF!</definedName>
    <definedName name="Listado">#REF!</definedName>
    <definedName name="listado_equipo">[186]Equipo!$C$4:$C$47</definedName>
    <definedName name="listado_mano_de_obra">'[186]M. de O.'!$C$4:$C$9</definedName>
    <definedName name="listado_materiales">[186]Materiales!$C$4:$C$135</definedName>
    <definedName name="listado_transporte">[186]Transporte!$C$4:$C$19</definedName>
    <definedName name="Listado1" localSheetId="5">#REF!</definedName>
    <definedName name="Listado1">#REF!</definedName>
    <definedName name="ListaItem" localSheetId="5">#REF!</definedName>
    <definedName name="ListaItem">#REF!</definedName>
    <definedName name="listaprecios">#REF!</definedName>
    <definedName name="ListaUni" localSheetId="5">[187]TOTALES!$D$7:$D$654</definedName>
    <definedName name="ListaUni">[188]TOTALES!$D$7:$D$654</definedName>
    <definedName name="LISTON">[98]BASE!$D$395</definedName>
    <definedName name="Liston_2_4">'[60]LISTADO '!$F$12</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j" localSheetId="5">#REF!</definedName>
    <definedName name="Lj">#REF!</definedName>
    <definedName name="Lk" localSheetId="5">#REF!</definedName>
    <definedName name="Lk">#REF!</definedName>
    <definedName name="lkj" localSheetId="5" hidden="1">{"via1",#N/A,TRUE,"general";"via2",#N/A,TRUE,"general";"via3",#N/A,TRUE,"general"}</definedName>
    <definedName name="lkj" hidden="1">{"via1",#N/A,TRUE,"general";"via2",#N/A,TRUE,"general";"via3",#N/A,TRUE,"general"}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L" localSheetId="5" hidden="1">{#N/A,#N/A,FALSE,"orthoflow";#N/A,#N/A,FALSE,"Miscelaneos";#N/A,#N/A,FALSE,"Instrumentacio";#N/A,#N/A,FALSE,"Electrico";#N/A,#N/A,FALSE,"Valv. Seguridad"}</definedName>
    <definedName name="ll">#REF!</definedName>
    <definedName name="ll_1">NA()</definedName>
    <definedName name="ll_11">NA()</definedName>
    <definedName name="ll_12">NA()</definedName>
    <definedName name="ll_6">NA()</definedName>
    <definedName name="ll_7">NA()</definedName>
    <definedName name="ll_8">NA()</definedName>
    <definedName name="ll_9">NA()</definedName>
    <definedName name="LLAC12" localSheetId="5">#REF!</definedName>
    <definedName name="LLAC12">#REF!</definedName>
    <definedName name="llam">#REF!</definedName>
    <definedName name="LLANTAS">#REF!</definedName>
    <definedName name="LLAP12" localSheetId="5">#REF!</definedName>
    <definedName name="LLAP12">#REF!</definedName>
    <definedName name="LLKLML">#REF!</definedName>
    <definedName name="Lll" localSheetId="5">#REF!</definedName>
    <definedName name="Lll">#REF!</definedName>
    <definedName name="lllllh" localSheetId="5"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m" localSheetId="5">#REF!</definedName>
    <definedName name="Lm">#REF!</definedName>
    <definedName name="Ln" localSheetId="5">#REF!</definedName>
    <definedName name="Ln">#REF!</definedName>
    <definedName name="Lñ" localSheetId="5">#REF!</definedName>
    <definedName name="Lñ">#REF!</definedName>
    <definedName name="Lo" localSheetId="5">#REF!</definedName>
    <definedName name="lo">#REF!</definedName>
    <definedName name="Loan_Amount" localSheetId="5">#REF!</definedName>
    <definedName name="Loan_Amount">#REF!</definedName>
    <definedName name="Loan_Start" localSheetId="5">#REF!</definedName>
    <definedName name="Loan_Start">#REF!</definedName>
    <definedName name="Loan_Years" localSheetId="5">#REF!</definedName>
    <definedName name="Loan_Years">#REF!</definedName>
    <definedName name="LOCA" localSheetId="5">[58]!absc</definedName>
    <definedName name="LOCA">[59]!absc</definedName>
    <definedName name="LOCA1" localSheetId="5">[78]!absc</definedName>
    <definedName name="LOCA1">[189]!absc</definedName>
    <definedName name="LOCALIZACION_Y_REPLANTEO" localSheetId="5">#REF!</definedName>
    <definedName name="LOCALIZACION_Y_REPLANTEO">#REF!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GO" localSheetId="5">'A.U % '!ERR</definedName>
    <definedName name="LOGO">[6]!ERR</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ombana">#REF!</definedName>
    <definedName name="Lombap">#REF!</definedName>
    <definedName name="LONG" localSheetId="5">#REF!</definedName>
    <definedName name="LONG">#REF!</definedName>
    <definedName name="long_1_n1" localSheetId="5">#REF!</definedName>
    <definedName name="long_1_n1">#REF!</definedName>
    <definedName name="long_1_n1_i" localSheetId="5">#REF!</definedName>
    <definedName name="long_1_n1_i">#REF!</definedName>
    <definedName name="long_2_n1" localSheetId="5">#REF!</definedName>
    <definedName name="long_2_n1">#REF!</definedName>
    <definedName name="long_2_n1_i" localSheetId="5">#REF!</definedName>
    <definedName name="long_2_n1_i">#REF!</definedName>
    <definedName name="long_3_n1" localSheetId="5">#REF!</definedName>
    <definedName name="long_3_n1">#REF!</definedName>
    <definedName name="long_3_n1_i" localSheetId="5">#REF!</definedName>
    <definedName name="long_3_n1_i">#REF!</definedName>
    <definedName name="long_4_n1" localSheetId="5">#REF!</definedName>
    <definedName name="long_4_n1">#REF!</definedName>
    <definedName name="long_4_n1_i" localSheetId="5">#REF!</definedName>
    <definedName name="long_4_n1_i">#REF!</definedName>
    <definedName name="long_5_n1" localSheetId="5">#REF!</definedName>
    <definedName name="long_5_n1">#REF!</definedName>
    <definedName name="long_5_n1_i" localSheetId="5">#REF!</definedName>
    <definedName name="long_5_n1_i">#REF!</definedName>
    <definedName name="long_6_n1" localSheetId="5">#REF!</definedName>
    <definedName name="long_6_n1">#REF!</definedName>
    <definedName name="long_7_n1" localSheetId="5">#REF!</definedName>
    <definedName name="long_7_n1">#REF!</definedName>
    <definedName name="long_asv_n1" localSheetId="5">#REF!</definedName>
    <definedName name="long_asv_n1">#REF!</definedName>
    <definedName name="long_c1">[190]COLUMNAS!$M1</definedName>
    <definedName name="long_c2">[190]COLUMNAS!$P1</definedName>
    <definedName name="long_c3">[190]COLUMNAS!$S1</definedName>
    <definedName name="long_c4">[190]COLUMNAS!$V1</definedName>
    <definedName name="long_c5">[190]COLUMNAS!$Y1</definedName>
    <definedName name="long_vf_1" localSheetId="5">#REF!</definedName>
    <definedName name="long_vf_1">#REF!</definedName>
    <definedName name="long_vf_2" localSheetId="5">#REF!</definedName>
    <definedName name="long_vf_2">#REF!</definedName>
    <definedName name="long_vf_3" localSheetId="5">#REF!</definedName>
    <definedName name="long_vf_3">#REF!</definedName>
    <definedName name="long_vf_4" localSheetId="5">#REF!</definedName>
    <definedName name="long_vf_4">#REF!</definedName>
    <definedName name="longi_1" localSheetId="5">#REF!</definedName>
    <definedName name="longi_1">#REF!</definedName>
    <definedName name="longi_1_c" localSheetId="5">#REF!</definedName>
    <definedName name="longi_1_c">#REF!</definedName>
    <definedName name="longi_1_vf">'[191]V-F Y LOSA DE PISO '!$M1</definedName>
    <definedName name="longi_1vp">'[190]V-F Y LOSA DE PISO'!$M1</definedName>
    <definedName name="longi_2" localSheetId="5">#REF!</definedName>
    <definedName name="longi_2">#REF!</definedName>
    <definedName name="longi_2_c" localSheetId="5">#REF!</definedName>
    <definedName name="longi_2_c">#REF!</definedName>
    <definedName name="longi_2_vf">'[191]V-F Y LOSA DE PISO '!$P1</definedName>
    <definedName name="longi_2vp">'[190]V-F Y LOSA DE PISO'!$P1</definedName>
    <definedName name="longi_3" localSheetId="5">#REF!</definedName>
    <definedName name="longi_3">#REF!</definedName>
    <definedName name="longi_3_c" localSheetId="5">#REF!</definedName>
    <definedName name="longi_3_c">#REF!</definedName>
    <definedName name="longi_3_vf">'[191]V-F Y LOSA DE PISO '!$S1</definedName>
    <definedName name="longi_3vp">'[190]V-F Y LOSA DE PISO'!$S1</definedName>
    <definedName name="longi_4" localSheetId="5">#REF!</definedName>
    <definedName name="longi_4">#REF!</definedName>
    <definedName name="longi_4_c" localSheetId="5">#REF!</definedName>
    <definedName name="longi_4_c">#REF!</definedName>
    <definedName name="longi_4_vf">'[191]V-F Y LOSA DE PISO '!$V1</definedName>
    <definedName name="longi_4vp">'[190]V-F Y LOSA DE PISO'!$V1</definedName>
    <definedName name="longi_5">[191]PILAS!$Y1</definedName>
    <definedName name="longi_5_c" localSheetId="5">#REF!</definedName>
    <definedName name="longi_5_c">#REF!</definedName>
    <definedName name="longi_v11">'[190]VIGAS Y LOSA N-2'!$M1</definedName>
    <definedName name="longi_v12">'[190]VIGAS Y LOSA N-2'!$P1</definedName>
    <definedName name="longi_v13">'[190]VIGAS Y LOSA N-2'!$S1</definedName>
    <definedName name="longi_v14">'[190]VIGAS Y LOSA N-2'!$V1</definedName>
    <definedName name="longi_v15">'[190]VIGAS Y LOSA N-2'!$Y1</definedName>
    <definedName name="longi_v16">'[190]VIGAS Y LOSA N-2'!$AB1</definedName>
    <definedName name="longi_v21">'[192]VIGAS Y LOSAS N-2'!$M1</definedName>
    <definedName name="longi_v22">'[192]VIGAS Y LOSAS N-2'!$P1</definedName>
    <definedName name="longi_v23">'[192]VIGAS Y LOSAS N-2'!$S1</definedName>
    <definedName name="longi_v24">'[192]VIGAS Y LOSAS N-2'!$V1</definedName>
    <definedName name="longi_v25">'[192]VIGAS Y LOSAS N-2'!$Y1</definedName>
    <definedName name="longi_v26">'[192]VIGAS Y LOSAS N-2'!$AB1</definedName>
    <definedName name="Longitud" localSheetId="5">#REF!</definedName>
    <definedName name="longitud">#REF!</definedName>
    <definedName name="Longitud1" localSheetId="5">#REF!</definedName>
    <definedName name="Longitud1">#REF!</definedName>
    <definedName name="Longitud2" localSheetId="5">#REF!</definedName>
    <definedName name="Longitud2">#REF!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p" localSheetId="5">#REF!</definedName>
    <definedName name="Lp">#REF!</definedName>
    <definedName name="lplpl" localSheetId="5" hidden="1">{"via1",#N/A,TRUE,"general";"via2",#N/A,TRUE,"general";"via3",#N/A,TRUE,"general"}</definedName>
    <definedName name="lplpl" hidden="1">{"via1",#N/A,TRUE,"general";"via2",#N/A,TRUE,"general";"via3",#N/A,TRUE,"general"}</definedName>
    <definedName name="Lq" localSheetId="5">#REF!</definedName>
    <definedName name="Lq">#REF!</definedName>
    <definedName name="Lr" localSheetId="5">#REF!</definedName>
    <definedName name="Lr">#REF!</definedName>
    <definedName name="Ls" localSheetId="5">#REF!</definedName>
    <definedName name="Ls">#REF!</definedName>
    <definedName name="Lt" localSheetId="5">#REF!</definedName>
    <definedName name="Lt">#REF!</definedName>
    <definedName name="Lu" localSheetId="5">#REF!</definedName>
    <definedName name="Lu">#REF!</definedName>
    <definedName name="LUBRI">[37]BASE!$D$213</definedName>
    <definedName name="lucy" localSheetId="5" hidden="1">{"TAB1",#N/A,TRUE,"GENERAL";"TAB2",#N/A,TRUE,"GENERAL";"TAB3",#N/A,TRUE,"GENERAL";"TAB4",#N/A,TRUE,"GENERAL";"TAB5",#N/A,TRUE,"GENERAL"}</definedName>
    <definedName name="lucy" hidden="1">{"TAB1",#N/A,TRUE,"GENERAL";"TAB2",#N/A,TRUE,"GENERAL";"TAB3",#N/A,TRUE,"GENERAL";"TAB4",#N/A,TRUE,"GENERAL";"TAB5",#N/A,TRUE,"GENERAL"}</definedName>
    <definedName name="lun" localSheetId="5">'[76]Res-Accide-10'!#REF!</definedName>
    <definedName name="lun">'[77]Res-Accide-10'!#REF!</definedName>
    <definedName name="LUPVC" localSheetId="5">[37]BASE!$D$70</definedName>
    <definedName name="LUPVC">#REF!</definedName>
    <definedName name="LUPVT">#REF!</definedName>
    <definedName name="luz">#REF!</definedName>
    <definedName name="lv" localSheetId="5">#REF!</definedName>
    <definedName name="lv">#REF!</definedName>
    <definedName name="Lz" localSheetId="5">#REF!</definedName>
    <definedName name="Lz">#REF!</definedName>
    <definedName name="m" localSheetId="5">#REF!</definedName>
    <definedName name="M">#REF!</definedName>
    <definedName name="M120K">#REF!</definedName>
    <definedName name="M240K" localSheetId="5">[37]BASE!$D$39</definedName>
    <definedName name="M240K">#REF!</definedName>
    <definedName name="M280K" localSheetId="5">[37]BASE!$D$38</definedName>
    <definedName name="M280K">#REF!</definedName>
    <definedName name="Ma" localSheetId="5">#REF!</definedName>
    <definedName name="Ma">#REF!</definedName>
    <definedName name="mac" localSheetId="5">#REF!</definedName>
    <definedName name="mac">#REF!</definedName>
    <definedName name="MACR" localSheetId="5">#REF!</definedName>
    <definedName name="MACR">#REF!</definedName>
    <definedName name="MACRDEL" localSheetId="5">'[3]7422CW00'!#REF!</definedName>
    <definedName name="MACRDEL">'[3]7422CW00'!#REF!</definedName>
    <definedName name="Macroactividad" localSheetId="5">#REF!</definedName>
    <definedName name="Macroactividad">#REF!</definedName>
    <definedName name="MADCJ" localSheetId="5">[37]BASE!$D$269</definedName>
    <definedName name="MADCJ">#REF!</definedName>
    <definedName name="Maestro">'[60]M.O.'!$F$16</definedName>
    <definedName name="mafdsf" localSheetId="5" hidden="1">{"via1",#N/A,TRUE,"general";"via2",#N/A,TRUE,"general";"via3",#N/A,TRUE,"general"}</definedName>
    <definedName name="mafdsf" hidden="1">{"via1",#N/A,TRUE,"general";"via2",#N/A,TRUE,"general";"via3",#N/A,TRUE,"general"}</definedName>
    <definedName name="MANO_OBRA" localSheetId="5">#REF!</definedName>
    <definedName name="MANO_OBRA">#REF!</definedName>
    <definedName name="mantener">#REF!</definedName>
    <definedName name="MANTO">[98]BASE!$D$401</definedName>
    <definedName name="MANUAL">#REF!</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5" hidden="1">{"via1",#N/A,TRUE,"general";"via2",#N/A,TRUE,"general";"via3",#N/A,TRUE,"general"}</definedName>
    <definedName name="maow" hidden="1">{"via1",#N/A,TRUE,"general";"via2",#N/A,TRUE,"general";"via3",#N/A,TRUE,"general"}</definedName>
    <definedName name="MAQUINAR" localSheetId="5">[107]Insum!$A$68:$H$98</definedName>
    <definedName name="MAQUINAR">[108]Insum!$A$68:$H$98</definedName>
    <definedName name="mar" localSheetId="5">'[76]Res-Accide-10'!#REF!</definedName>
    <definedName name="Mar">[148]MAR!$A$12:$H$33</definedName>
    <definedName name="Mar_C">[148]MAR!$A$35:$H$51</definedName>
    <definedName name="MARABA" localSheetId="5">[37]BASE!$D$248</definedName>
    <definedName name="MARABA">#REF!</definedName>
    <definedName name="MarAbr">'[149]Mar-Abr'!$A$12:$H$34</definedName>
    <definedName name="MARAVILLA" localSheetId="5" hidden="1">{"PRES REHAB ARM-PER POR ITEMS  KM A KM",#N/A,TRUE,"Rehabilitacion Arm-Per"}</definedName>
    <definedName name="MARAVILLA" hidden="1">{"PRES REHAB ARM-PER POR ITEMS  KM A KM",#N/A,TRUE,"Rehabilitacion Arm-Per"}</definedName>
    <definedName name="MARCO_H" localSheetId="5">#REF!</definedName>
    <definedName name="MARCO_H">#REF!</definedName>
    <definedName name="marina" localSheetId="5">'[193]Informe Semanal 1'!#REF!</definedName>
    <definedName name="marina">'[194]Informe Semanal 1'!#REF!</definedName>
    <definedName name="MarkP" localSheetId="5"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YLUZ" localSheetId="5" hidden="1">{"PRES REHAB ARM-PER POR ITEMS  KM A KM",#N/A,TRUE,"Rehabilitacion Arm-Per"}</definedName>
    <definedName name="MARYLUZ" hidden="1">{"PRES REHAB ARM-PER POR ITEMS  KM A KM",#N/A,TRUE,"Rehabilitacion Arm-Per"}</definedName>
    <definedName name="masor" localSheetId="5" hidden="1">{"via1",#N/A,TRUE,"general";"via2",#N/A,TRUE,"general";"via3",#N/A,TRUE,"general"}</definedName>
    <definedName name="masor" hidden="1">{"via1",#N/A,TRUE,"general";"via2",#N/A,TRUE,"general";"via3",#N/A,TRUE,"general"}</definedName>
    <definedName name="MAT" localSheetId="5">#REF!</definedName>
    <definedName name="MAT">#REF!</definedName>
    <definedName name="MATER">[152]MATERIAL!$B$3:$B$580</definedName>
    <definedName name="MATERIAL" localSheetId="5">'[195]TABLA MATERIALES'!$A$3:$D$654</definedName>
    <definedName name="MATERIAL">#REF!</definedName>
    <definedName name="Material_seleccionado">'[60]LISTADO '!$F$11</definedName>
    <definedName name="materiales" localSheetId="5">[153]materiales!$A$7:$A$1317</definedName>
    <definedName name="Materiales">#REF!</definedName>
    <definedName name="materiales1" localSheetId="5">#REF!</definedName>
    <definedName name="materiales1">[196]Mat!$A$11:$G$569</definedName>
    <definedName name="MaterialTub" localSheetId="5">#REF!</definedName>
    <definedName name="MaterialTub">#REF!</definedName>
    <definedName name="MATPR" localSheetId="5">[37]BASE!$D$49</definedName>
    <definedName name="MATPR">#REF!</definedName>
    <definedName name="MATRIZ" localSheetId="5">#REF!</definedName>
    <definedName name="matriz">#REF!,#REF!</definedName>
    <definedName name="MATRIZ_DE_DATOS">#REF!</definedName>
    <definedName name="MatTuberia">#REF!</definedName>
    <definedName name="MayJun">'[149]May-Jun'!$A$12:$H$32</definedName>
    <definedName name="MayJun_C">'[183]May-Jun'!$A$33:$H$52</definedName>
    <definedName name="Mb" localSheetId="5">#REF!</definedName>
    <definedName name="Mb">#REF!</definedName>
    <definedName name="MC4CM" localSheetId="5">#REF!</definedName>
    <definedName name="MC4CM">#REF!</definedName>
    <definedName name="mcb" localSheetId="5">'[49]Gabinetes ctrol, prot. y med. '!#REF!</definedName>
    <definedName name="mcb">'[49]Gabinetes ctrol, prot. y med. '!#REF!</definedName>
    <definedName name="mcbb" localSheetId="5">'[49]Gabinetes ctrol, prot. y med. '!#REF!</definedName>
    <definedName name="mcbb">'[49]Gabinetes ctrol, prot. y med. '!#REF!</definedName>
    <definedName name="MCCs">#REF!</definedName>
    <definedName name="mdd" localSheetId="5" hidden="1">{"via1",#N/A,TRUE,"general";"via2",#N/A,TRUE,"general";"via3",#N/A,TRUE,"general"}</definedName>
    <definedName name="mdd" hidden="1">{"via1",#N/A,TRUE,"general";"via2",#N/A,TRUE,"general";"via3",#N/A,TRUE,"general"}</definedName>
    <definedName name="mediah_reposo_comida">'[197]CCP,LEYES, Y DEC.'!#REF!</definedName>
    <definedName name="MEDID" localSheetId="5">#REF!</definedName>
    <definedName name="MEDID">#REF!</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MORIAS" localSheetId="5">#REF!</definedName>
    <definedName name="MEMORIAS">#REF!</definedName>
    <definedName name="MEMORIAS2" localSheetId="5">#REF!</definedName>
    <definedName name="MEMORIAS2">#REF!</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[57]PRESUPUESTO!$C$13</definedName>
    <definedName name="MesCotiz">'[13]LIQ-NOM'!$H$3</definedName>
    <definedName name="MesCotizacion">'[84]LIQUIDA-NOMINA'!$H$3</definedName>
    <definedName name="MESES" localSheetId="5">#REF!</definedName>
    <definedName name="MESES">[198]CAJA!$AB$8</definedName>
    <definedName name="MesesMora">'[13]LIQ-NOM'!$I$3</definedName>
    <definedName name="Meta1" localSheetId="5">#REF!</definedName>
    <definedName name="Meta1">#REF!</definedName>
    <definedName name="Meta2" localSheetId="5">#REF!</definedName>
    <definedName name="Meta2">#REF!</definedName>
    <definedName name="Meta3" localSheetId="5">#REF!</definedName>
    <definedName name="Meta3">#REF!</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5"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 hidden="1">{#N/A,#N/A,FALSE,"Anexfut"}</definedName>
    <definedName name="MIN_MAX_sma">#REF!</definedName>
    <definedName name="miny" hidden="1">{#N/A,#N/A,FALSE,"Orden";#N/A,#N/A,FALSE,"acta";#N/A,#N/A,FALSE,"InfoGer";#N/A,#N/A,FALSE,"Vent und";#N/A,#N/A,FALSE,"G vent";#N/A,#N/A,FALSE,"Publ";#N/A,#N/A,FALSE,"G cxc";#N/A,#N/A,FALSE,"G cxp"}</definedName>
    <definedName name="mjmj" localSheetId="5"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JU">#REF!</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 localSheetId="5" hidden="1">{"TAB1",#N/A,TRUE,"GENERAL";"TAB2",#N/A,TRUE,"GENERAL";"TAB3",#N/A,TRUE,"GENERAL";"TAB4",#N/A,TRUE,"GENERAL";"TAB5",#N/A,TRUE,"GENERAL"}</definedName>
    <definedName name="mmm" hidden="1">{"TAB1",#N/A,TRUE,"GENERAL";"TAB2",#N/A,TRUE,"GENERAL";"TAB3",#N/A,TRUE,"GENERAL";"TAB4",#N/A,TRUE,"GENERAL";"TAB5",#N/A,TRUE,"GENERAL"}</definedName>
    <definedName name="mmmh" localSheetId="5" hidden="1">{"via1",#N/A,TRUE,"general";"via2",#N/A,TRUE,"general";"via3",#N/A,TRUE,"general"}</definedName>
    <definedName name="mmmh" hidden="1">{"via1",#N/A,TRUE,"general";"via2",#N/A,TRUE,"general";"via3",#N/A,TRUE,"general"}</definedName>
    <definedName name="mmmmm">#REF!</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hidden="1">{"via1",#N/A,TRUE,"general";"via2",#N/A,TRUE,"general";"via3",#N/A,TRUE,"general"}</definedName>
    <definedName name="MN" localSheetId="5" hidden="1">{"via1",#N/A,TRUE,"general";"via2",#N/A,TRUE,"general";"via3",#N/A,TRUE,"general"}</definedName>
    <definedName name="MN" hidden="1">{"via1",#N/A,TRUE,"general";"via2",#N/A,TRUE,"general";"via3",#N/A,TRUE,"general"}</definedName>
    <definedName name="MNBBNBN">#REF!</definedName>
    <definedName name="MNMBMB">#REF!</definedName>
    <definedName name="MO120K">[130]PRELIM!$B$427</definedName>
    <definedName name="MO240K">[130]PRELIM!$B$412</definedName>
    <definedName name="MO280K">[130]PRELIM!$B$397</definedName>
    <definedName name="MOA" localSheetId="5" hidden="1">{#N/A,#N/A,FALSE,"Hoja1";#N/A,#N/A,FALSE,"Hoja2"}</definedName>
    <definedName name="MOA" hidden="1">{#N/A,#N/A,FALSE,"Hoja1";#N/A,#N/A,FALSE,"Hoja2"}</definedName>
    <definedName name="MOCARG">#REF!</definedName>
    <definedName name="MOD">#REF!</definedName>
    <definedName name="MODIF1">#REF!</definedName>
    <definedName name="MODIF1_2">#REF!</definedName>
    <definedName name="MODIF1_7">#REF!</definedName>
    <definedName name="MODIVejec" localSheetId="5" hidden="1">{#N/A,#N/A,FALSE,"Hoja1";#N/A,#N/A,FALSE,"Hoja2"}</definedName>
    <definedName name="MODIVejec" hidden="1">{#N/A,#N/A,FALSE,"Hoja1";#N/A,#N/A,FALSE,"Hoja2"}</definedName>
    <definedName name="Módulo3.anexo1">[12]!Módulo3.anexo1</definedName>
    <definedName name="Módulo3.anexo10">[12]!Módulo3.anexo10</definedName>
    <definedName name="Módulo3.anexo11">[12]!Módulo3.anexo11</definedName>
    <definedName name="Módulo3.anexo12">[12]!Módulo3.anexo12</definedName>
    <definedName name="Módulo3.anexo3">[12]!Módulo3.anexo3</definedName>
    <definedName name="Módulo3.anexo4">[12]!Módulo3.anexo4</definedName>
    <definedName name="Módulo3.anexo5">[12]!Módulo3.anexo5</definedName>
    <definedName name="Módulo3.anexo6">[12]!Módulo3.anexo6</definedName>
    <definedName name="Módulo8.anexo16">[12]!Módulo8.anexo16</definedName>
    <definedName name="MOE" localSheetId="5" hidden="1">{#N/A,#N/A,FALSE,"Hoja1";#N/A,#N/A,FALSE,"Hoja2"}</definedName>
    <definedName name="MOE" hidden="1">{#N/A,#N/A,FALSE,"Hoja1";#N/A,#N/A,FALSE,"Hoja2"}</definedName>
    <definedName name="MOENC" localSheetId="5">[37]BASE!$D$17</definedName>
    <definedName name="MOENC">#REF!</definedName>
    <definedName name="MOIHF" localSheetId="5">[37]BASE!$D$15</definedName>
    <definedName name="MOIHF">#REF!</definedName>
    <definedName name="MONEDA">[199]Tablas!$AO$6:$AO$7</definedName>
    <definedName name="mono" localSheetId="5">#REF!</definedName>
    <definedName name="mono">#REF!</definedName>
    <definedName name="MontoVigenciasA1" localSheetId="5">#REF!</definedName>
    <definedName name="MontoVigenciasA1">#REF!</definedName>
    <definedName name="MontoVigenciasA2" localSheetId="5">#REF!</definedName>
    <definedName name="MontoVigenciasA2">#REF!</definedName>
    <definedName name="MontoVigenciasA3">#REF!</definedName>
    <definedName name="MontoVigenciasA4">#REF!</definedName>
    <definedName name="MontoVigenciasA5">#REF!</definedName>
    <definedName name="MOPRE" localSheetId="5">[37]BASE!$D$13</definedName>
    <definedName name="MOPRE">#REF!</definedName>
    <definedName name="Mora">[13]EMPRESA!$I$29</definedName>
    <definedName name="MORON" localSheetId="5">#REF!</definedName>
    <definedName name="MORON">#REF!</definedName>
    <definedName name="mortero">[6]!ERR</definedName>
    <definedName name="Mortero_1_3">'[60]Apu Basicos'!$F$74</definedName>
    <definedName name="MOTO">#REF!</definedName>
    <definedName name="MOTOBOMBA">#REF!</definedName>
    <definedName name="MOTON" localSheetId="5">#REF!</definedName>
    <definedName name="MOTON">#REF!</definedName>
    <definedName name="MOTOP">[37]BASE!$D$12</definedName>
    <definedName name="MOVOL" localSheetId="5">#REF!</definedName>
    <definedName name="MOVOL">#REF!</definedName>
    <definedName name="MRLART" localSheetId="5">[2]STRSUMM0!#REF!</definedName>
    <definedName name="MRLART">[2]STRSUMM0!#REF!</definedName>
    <definedName name="MRSUPDET" localSheetId="5">[91]steel!#REF!</definedName>
    <definedName name="MRSUPDET">[91]steel!#REF!</definedName>
    <definedName name="Mtz_Avance" localSheetId="5">#REF!</definedName>
    <definedName name="Mtz_Avance">#REF!</definedName>
    <definedName name="Mv" localSheetId="5">#REF!</definedName>
    <definedName name="Mv">#REF!</definedName>
    <definedName name="MXMXMXM">#REF!</definedName>
    <definedName name="n" localSheetId="5" hidden="1">{"via1",#N/A,TRUE,"general";"via2",#N/A,TRUE,"general";"via3",#N/A,TRUE,"general"}</definedName>
    <definedName name="n" hidden="1">{"via1",#N/A,TRUE,"general";"via2",#N/A,TRUE,"general";"via3",#N/A,TRUE,"general"}</definedName>
    <definedName name="N_metal">[44]D_AWG!$C$25</definedName>
    <definedName name="Na" localSheetId="5">#REF!</definedName>
    <definedName name="Na">#REF!</definedName>
    <definedName name="Nada">[132]!Nada</definedName>
    <definedName name="Nafta_2">'[200] ASR+Nafta'!$K$19:$AS$19</definedName>
    <definedName name="Nafta2">'[200] ASR+Nafta'!$K$19:$AS$19</definedName>
    <definedName name="Nafta3">'[200]Todos+Nafta'!$K$19:$AS$19</definedName>
    <definedName name="Nb" localSheetId="5">#REF!</definedName>
    <definedName name="Nb">#REF!</definedName>
    <definedName name="nbvnv" localSheetId="5" hidden="1">{"via1",#N/A,TRUE,"general";"via2",#N/A,TRUE,"general";"via3",#N/A,TRUE,"general"}</definedName>
    <definedName name="nbvnv" hidden="1">{"via1",#N/A,TRUE,"general";"via2",#N/A,TRUE,"general";"via3",#N/A,TRUE,"general"}</definedName>
    <definedName name="Nc" localSheetId="5">#REF!</definedName>
    <definedName name="Nc">#REF!</definedName>
    <definedName name="Nd" localSheetId="5">#REF!</definedName>
    <definedName name="Nd">#REF!</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e" localSheetId="5">#REF!</definedName>
    <definedName name="Ne">#REF!</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#REF!</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hidden="1">{"via1",#N/A,TRUE,"general";"via2",#N/A,TRUE,"general";"via3",#N/A,TRUE,"general"}</definedName>
    <definedName name="NH">#REF!</definedName>
    <definedName name="nhn" localSheetId="5"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hidden="1">{"via1",#N/A,TRUE,"general";"via2",#N/A,TRUE,"general";"via3",#N/A,TRUE,"general"}</definedName>
    <definedName name="Niqui" localSheetId="5">#REF!</definedName>
    <definedName name="Niqui">#REF!</definedName>
    <definedName name="Nit">[84]EMPRESA!$F$8</definedName>
    <definedName name="NM">#REF!</definedName>
    <definedName name="Nmax" localSheetId="5">#REF!</definedName>
    <definedName name="Nmax">#REF!</definedName>
    <definedName name="nmdlf" localSheetId="5">#REF!</definedName>
    <definedName name="nmdlf">#REF!</definedName>
    <definedName name="nmmmm" localSheetId="5" hidden="1">{"via1",#N/A,TRUE,"general";"via2",#N/A,TRUE,"general";"via3",#N/A,TRUE,"general"}</definedName>
    <definedName name="nmmmm" hidden="1">{"via1",#N/A,TRUE,"general";"via2",#N/A,TRUE,"general";"via3",#N/A,TRUE,"general"}</definedName>
    <definedName name="NN" localSheetId="5" hidden="1">{"TAB1",#N/A,TRUE,"GENERAL";"TAB2",#N/A,TRUE,"GENERAL";"TAB3",#N/A,TRUE,"GENERAL";"TAB4",#N/A,TRUE,"GENERAL";"TAB5",#N/A,TRUE,"GENERAL"}</definedName>
    <definedName name="NN"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 localSheetId="5" hidden="1">{"TAB1",#N/A,TRUE,"GENERAL";"TAB2",#N/A,TRUE,"GENERAL";"TAB3",#N/A,TRUE,"GENERAL";"TAB4",#N/A,TRUE,"GENERAL";"TAB5",#N/A,TRUE,"GENERAL"}</definedName>
    <definedName name="nnn" hidden="1">{"TAB1",#N/A,TRUE,"GENERAL";"TAB2",#N/A,TRUE,"GENERAL";"TAB3",#N/A,TRUE,"GENERAL";"TAB4",#N/A,TRUE,"GENERAL";"TAB5",#N/A,TRUE,"GENERAL"}</definedName>
    <definedName name="nnnhd" localSheetId="5" hidden="1">{"via1",#N/A,TRUE,"general";"via2",#N/A,TRUE,"general";"via3",#N/A,TRUE,"general"}</definedName>
    <definedName name="nnnhd"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hidden="1">{"via1",#N/A,TRUE,"general";"via2",#N/A,TRUE,"general";"via3",#N/A,TRUE,"general"}</definedName>
    <definedName name="NO" localSheetId="5">'A.U % '!ERR</definedName>
    <definedName name="NO" hidden="1">{"PYGT",#N/A,FALSE,"PYG";"ACTIT",#N/A,FALSE,"BCE_GRAL-ACTIVO";"PASIT",#N/A,FALSE,"BCE_GRAL-PASIVO-PATRIM";"CAJAT",#N/A,FALSE,"CAJA"}</definedName>
    <definedName name="No._tanques">[42]Dimensiones!$D$36</definedName>
    <definedName name="No.copias">'[111]FIRMAS y DATOS'!$N$1:$N$6</definedName>
    <definedName name="No_Cont">#REF!</definedName>
    <definedName name="No_desarrolladas">'[61]Reservas de Petróleo'!$A$2,'[61]Reservas de Petróleo'!$A$1,'[61]Reservas de Petróleo'!$D$4,'[61]Reservas de Petróleo'!$G$1:$G$65536</definedName>
    <definedName name="NOM">#REF!</definedName>
    <definedName name="NOMBRE" localSheetId="5">#REF!</definedName>
    <definedName name="NOMBRE">#REF!</definedName>
    <definedName name="NombreCoordinador" localSheetId="5">#REF!</definedName>
    <definedName name="NombreCoordinador">#REF!</definedName>
    <definedName name="NombreDependencia">#REF!</definedName>
    <definedName name="NombreProyecto">#REF!</definedName>
    <definedName name="NombreTabla">"Dummy"</definedName>
    <definedName name="NombreVicepresidencia">#REF!</definedName>
    <definedName name="Norte" localSheetId="5">#REF!</definedName>
    <definedName name="Norte">#REF!</definedName>
    <definedName name="nose">#REF!</definedName>
    <definedName name="NovDic">'[149]Nov-Dic'!$A$12:$H$34</definedName>
    <definedName name="NPAGE">[2]STRSUMM0!#REF!</definedName>
    <definedName name="Nro_Acta">#REF!</definedName>
    <definedName name="NUEVO" localSheetId="5">#REF!</definedName>
    <definedName name="NUEVO">#REF!</definedName>
    <definedName name="NUM">#REF!</definedName>
    <definedName name="num_1" localSheetId="5">#REF!</definedName>
    <definedName name="num_1">#REF!</definedName>
    <definedName name="num_1_c" localSheetId="5">#REF!</definedName>
    <definedName name="num_1_c">#REF!</definedName>
    <definedName name="num_1_n1" localSheetId="5">#REF!</definedName>
    <definedName name="num_1_n1">#REF!</definedName>
    <definedName name="num_1_n1_i" localSheetId="5">#REF!</definedName>
    <definedName name="num_1_n1_i">#REF!</definedName>
    <definedName name="num_1_vf">'[191]V-F Y LOSA DE PISO '!$K1</definedName>
    <definedName name="num_1vp">'[190]V-F Y LOSA DE PISO'!$K1</definedName>
    <definedName name="num_2" localSheetId="5">#REF!</definedName>
    <definedName name="num_2">#REF!</definedName>
    <definedName name="num_2_c" localSheetId="5">#REF!</definedName>
    <definedName name="num_2_c">#REF!</definedName>
    <definedName name="num_2_n1" localSheetId="5">#REF!</definedName>
    <definedName name="num_2_n1">#REF!</definedName>
    <definedName name="num_2_n1_i" localSheetId="5">#REF!</definedName>
    <definedName name="num_2_n1_i">#REF!</definedName>
    <definedName name="num_2_vf">'[191]V-F Y LOSA DE PISO '!$N1</definedName>
    <definedName name="num_2vp">'[190]V-F Y LOSA DE PISO'!$N1</definedName>
    <definedName name="num_3" localSheetId="5">#REF!</definedName>
    <definedName name="num_3">#REF!</definedName>
    <definedName name="num_3_c" localSheetId="5">#REF!</definedName>
    <definedName name="num_3_c">#REF!</definedName>
    <definedName name="num_3_n1" localSheetId="5">#REF!</definedName>
    <definedName name="num_3_n1">#REF!</definedName>
    <definedName name="num_3_n1_i" localSheetId="5">#REF!</definedName>
    <definedName name="num_3_n1_i">#REF!</definedName>
    <definedName name="num_3_vf">'[191]V-F Y LOSA DE PISO '!$Q1</definedName>
    <definedName name="num_3vp">'[190]V-F Y LOSA DE PISO'!$Q1</definedName>
    <definedName name="num_4" localSheetId="5">#REF!</definedName>
    <definedName name="num_4">#REF!</definedName>
    <definedName name="num_4_c" localSheetId="5">#REF!</definedName>
    <definedName name="num_4_c">#REF!</definedName>
    <definedName name="num_4_n1" localSheetId="5">#REF!</definedName>
    <definedName name="num_4_n1">#REF!</definedName>
    <definedName name="num_4_n1_i" localSheetId="5">#REF!</definedName>
    <definedName name="num_4_n1_i">#REF!</definedName>
    <definedName name="num_4_vf">'[191]V-F Y LOSA DE PISO '!$T1</definedName>
    <definedName name="num_4vp">'[190]V-F Y LOSA DE PISO'!$T1</definedName>
    <definedName name="num_5">[191]PILAS!$W1</definedName>
    <definedName name="num_5_c" localSheetId="5">#REF!</definedName>
    <definedName name="num_5_c">#REF!</definedName>
    <definedName name="num_5_n1" localSheetId="5">#REF!</definedName>
    <definedName name="num_5_n1">#REF!</definedName>
    <definedName name="num_5_n1_i" localSheetId="5">#REF!</definedName>
    <definedName name="num_5_n1_i">#REF!</definedName>
    <definedName name="num_6_n1" localSheetId="5">#REF!</definedName>
    <definedName name="num_6_n1">#REF!</definedName>
    <definedName name="num_7_n1" localSheetId="5">#REF!</definedName>
    <definedName name="num_7_n1">#REF!</definedName>
    <definedName name="num_asv_n1" localSheetId="5">#REF!</definedName>
    <definedName name="num_asv_n1">#REF!</definedName>
    <definedName name="num_c1">[190]COLUMNAS!$K1</definedName>
    <definedName name="num_c2">[190]COLUMNAS!$N1</definedName>
    <definedName name="num_c3">[190]COLUMNAS!$Q1</definedName>
    <definedName name="num_c4">[190]COLUMNAS!$V1</definedName>
    <definedName name="num_c5">[190]COLUMNAS!$W1</definedName>
    <definedName name="Num_Pmt_Per_Year" localSheetId="5">#REF!</definedName>
    <definedName name="Num_Pmt_Per_Year">#REF!</definedName>
    <definedName name="num_v11">'[190]VIGAS Y LOSA N-2'!$K1</definedName>
    <definedName name="num_v12">'[190]VIGAS Y LOSA N-2'!$N1</definedName>
    <definedName name="num_v13">'[190]VIGAS Y LOSA N-2'!$Q1</definedName>
    <definedName name="num_v14">'[190]VIGAS Y LOSA N-2'!$T1</definedName>
    <definedName name="num_v15">'[190]VIGAS Y LOSA N-2'!$W1</definedName>
    <definedName name="num_v16">'[190]VIGAS Y LOSA N-2'!$Z1</definedName>
    <definedName name="num_v21">'[192]VIGAS Y LOSAS N-2'!$K1</definedName>
    <definedName name="num_v22">'[192]VIGAS Y LOSAS N-2'!$N1</definedName>
    <definedName name="num_v23">'[192]VIGAS Y LOSAS N-2'!$Q1</definedName>
    <definedName name="num_v24">'[192]VIGAS Y LOSAS N-2'!$T1</definedName>
    <definedName name="num_v25">'[192]VIGAS Y LOSAS N-2'!$W1</definedName>
    <definedName name="num_v26">'[192]VIGAS Y LOSAS N-2'!$Z1</definedName>
    <definedName name="num_vf_1" localSheetId="5">#REF!</definedName>
    <definedName name="num_vf_1">#REF!</definedName>
    <definedName name="num_vf_2" localSheetId="5">#REF!</definedName>
    <definedName name="num_vf_2">#REF!</definedName>
    <definedName name="num_vf_3" localSheetId="5">#REF!</definedName>
    <definedName name="num_vf_3">#REF!</definedName>
    <definedName name="num_vf_4" localSheetId="5">#REF!</definedName>
    <definedName name="num_vf_4">#REF!</definedName>
    <definedName name="Number_of_Payments" localSheetId="5">MATCH(0.01,'A.U % '!End_Bal,-1)+1</definedName>
    <definedName name="Number_of_Payments">MATCH(0.01,End_Bal,-1)+1</definedName>
    <definedName name="nxn" localSheetId="5" hidden="1">{"via1",#N/A,TRUE,"general";"via2",#N/A,TRUE,"general";"via3",#N/A,TRUE,"general"}</definedName>
    <definedName name="nxn" hidden="1">{"via1",#N/A,TRUE,"general";"via2",#N/A,TRUE,"general";"via3",#N/A,TRUE,"general"}</definedName>
    <definedName name="ÑL" localSheetId="5">#REF!</definedName>
    <definedName name="ÑL">#REF!</definedName>
    <definedName name="ÑÑ">[6]!ERR</definedName>
    <definedName name="ÑÑL">#REF!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OKJIHI">#REF!</definedName>
    <definedName name="ñpñpñ" localSheetId="5" hidden="1">{"via1",#N/A,TRUE,"general";"via2",#N/A,TRUE,"general";"via3",#N/A,TRUE,"general"}</definedName>
    <definedName name="ñpñpñ" hidden="1">{"via1",#N/A,TRUE,"general";"via2",#N/A,TRUE,"general";"via3",#N/A,TRUE,"general"}</definedName>
    <definedName name="O" localSheetId="5">#REF!</definedName>
    <definedName name="O">[52]RECURSOS!$D$12</definedName>
    <definedName name="o_y_m">#REF!</definedName>
    <definedName name="º1" localSheetId="5">#REF!</definedName>
    <definedName name="º1">#REF!</definedName>
    <definedName name="o9o9" localSheetId="5" hidden="1">{"via1",#N/A,TRUE,"general";"via2",#N/A,TRUE,"general";"via3",#N/A,TRUE,"general"}</definedName>
    <definedName name="o9o9" hidden="1">{"via1",#N/A,TRUE,"general";"via2",#N/A,TRUE,"general";"via3",#N/A,TRUE,"general"}</definedName>
    <definedName name="OBJ">[57]PRESUPUESTO!$C$10</definedName>
    <definedName name="ObjetivoProyecto" localSheetId="5">#REF!</definedName>
    <definedName name="ObjetivoProyecto">#REF!</definedName>
    <definedName name="Objeto" localSheetId="5">'[117]Datos básicos'!$B$4</definedName>
    <definedName name="OBJETO">#REF!</definedName>
    <definedName name="Obra" localSheetId="5">#REF!</definedName>
    <definedName name="Obra">#REF!</definedName>
    <definedName name="obras" hidden="1">#REF!</definedName>
    <definedName name="obras1" localSheetId="5">DATE(YEAR([201]!Loan_Start),MONTH([201]!Loan_Start)+Payment_Number,DAY([201]!Loan_Start))</definedName>
    <definedName name="obras1">DATE(YEAR([201]!Loan_Start),MONTH([201]!Loan_Start)+Payment_Number,DAY([201]!Loan_Start))</definedName>
    <definedName name="obras11" localSheetId="5" hidden="1">#REF!</definedName>
    <definedName name="obras11" hidden="1">#REF!</definedName>
    <definedName name="obras111" localSheetId="5">DATE(YEAR([202]!Loan_Start),MONTH([202]!Loan_Start)+Payment_Number,DAY([202]!Loan_Start))</definedName>
    <definedName name="obras111">DATE(YEAR([202]!Loan_Start),MONTH([202]!Loan_Start)+Payment_Number,DAY([202]!Loan_Start))</definedName>
    <definedName name="OBS_Data_Col" localSheetId="5" hidden="1">#REF!</definedName>
    <definedName name="OBS_Data_Col" hidden="1">#REF!</definedName>
    <definedName name="OBSERV" localSheetId="5">#REF!</definedName>
    <definedName name="OBSERV">#REF!</definedName>
    <definedName name="Observaciones">#REF!</definedName>
    <definedName name="Øc" localSheetId="5">#REF!</definedName>
    <definedName name="Øc">#REF!</definedName>
    <definedName name="Øcab" localSheetId="5">#REF!</definedName>
    <definedName name="Øcab">#REF!</definedName>
    <definedName name="occidental">#REF!</definedName>
    <definedName name="OCD">[16]Tablas!#REF!</definedName>
    <definedName name="OCD1_1">[16]Tablas!#REF!</definedName>
    <definedName name="OCD1_1_1">[16]Tablas!#REF!</definedName>
    <definedName name="OCI">[16]Tablas!#REF!</definedName>
    <definedName name="OCI1_1">[16]Tablas!#REF!</definedName>
    <definedName name="OCI1_1_1">[16]Tablas!#REF!</definedName>
    <definedName name="OCTUBRE" localSheetId="5"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era" localSheetId="5" hidden="1">{#N/A,#N/A,FALSE,"Aging Summary";#N/A,#N/A,FALSE,"Ratio Analysis";#N/A,#N/A,FALSE,"Test 120 Day Accts";#N/A,#N/A,FALSE,"Tickmarks"}</definedName>
    <definedName name="oera" hidden="1">{#N/A,#N/A,FALSE,"Aging Summary";#N/A,#N/A,FALSE,"Ratio Analysis";#N/A,#N/A,FALSE,"Test 120 Day Accts";#N/A,#N/A,FALSE,"Tickmarks"}</definedName>
    <definedName name="Øf" localSheetId="5">#REF!</definedName>
    <definedName name="Øf">#REF!</definedName>
    <definedName name="OFICI">[37]BASE!$D$9</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hidden="1">{"via1",#N/A,TRUE,"general";"via2",#N/A,TRUE,"general";"via3",#N/A,TRUE,"general"}</definedName>
    <definedName name="OIUYTER">#REF!</definedName>
    <definedName name="OnceThru">0</definedName>
    <definedName name="OÑ">#REF!</definedName>
    <definedName name="ooo" localSheetId="5" hidden="1">{"via1",#N/A,TRUE,"general";"via2",#N/A,TRUE,"general";"via3",#N/A,TRUE,"general"}</definedName>
    <definedName name="ooo" hidden="1">{"via1",#N/A,TRUE,"general";"via2",#N/A,TRUE,"general";"via3",#N/A,TRUE,"general"}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ooo">#REF!</definedName>
    <definedName name="oooos" localSheetId="5" hidden="1">{"via1",#N/A,TRUE,"general";"via2",#N/A,TRUE,"general";"via3",#N/A,TRUE,"general"}</definedName>
    <definedName name="oooos" hidden="1">{"via1",#N/A,TRUE,"general";"via2",#N/A,TRUE,"general";"via3",#N/A,TRUE,"general"}</definedName>
    <definedName name="opcion">#REF!</definedName>
    <definedName name="Openingpb" localSheetId="5" hidden="1">#REF!</definedName>
    <definedName name="Openingpb" hidden="1">#REF!</definedName>
    <definedName name="Opera1">#REF!</definedName>
    <definedName name="Opera2">#REF!</definedName>
    <definedName name="Opera3">#REF!</definedName>
    <definedName name="Opera4">#REF!</definedName>
    <definedName name="operar">#REF!</definedName>
    <definedName name="Operario">#REF!</definedName>
    <definedName name="OPLÑ">#REF!</definedName>
    <definedName name="OR">#REF!</definedName>
    <definedName name="Oriental">#REF!</definedName>
    <definedName name="ORIGEN">#REF!</definedName>
    <definedName name="ORIGINAL" localSheetId="5"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[9]INST!#REF!</definedName>
    <definedName name="OSCAR">#REF!</definedName>
    <definedName name="OSOSOSO">#REF!</definedName>
    <definedName name="otros" localSheetId="5">[153]otros!$A$6:$A$1235</definedName>
    <definedName name="otros">[203]otros!$A$6:$A$1235</definedName>
    <definedName name="OTROS1" localSheetId="5">#REF!</definedName>
    <definedName name="OTROS1">#REF!</definedName>
    <definedName name="OUT" localSheetId="5">#REF!</definedName>
    <definedName name="OUT">#REF!</definedName>
    <definedName name="OWNER" localSheetId="5" hidden="1">#REF!</definedName>
    <definedName name="OWNER" hidden="1">#REF!</definedName>
    <definedName name="P" localSheetId="5">#REF!</definedName>
    <definedName name="p">#REF!</definedName>
    <definedName name="p.BS" localSheetId="5" hidden="1">#REF!</definedName>
    <definedName name="p.BS" hidden="1">#REF!</definedName>
    <definedName name="p.BSAssumptions" localSheetId="5" hidden="1">#REF!</definedName>
    <definedName name="p.BSAssumptions" hidden="1">#REF!</definedName>
    <definedName name="p.CapStructure" localSheetId="5" hidden="1">#REF!</definedName>
    <definedName name="p.CapStructure" hidden="1">#REF!</definedName>
    <definedName name="p.CashFlow" localSheetId="5" hidden="1">#REF!</definedName>
    <definedName name="p.CashFlow" hidden="1">#REF!</definedName>
    <definedName name="p.Cover" localSheetId="5" hidden="1">#REF!</definedName>
    <definedName name="p.Cover" hidden="1">#REF!</definedName>
    <definedName name="p.Depreciation" localSheetId="5" hidden="1">#REF!</definedName>
    <definedName name="p.Depreciation" hidden="1">#REF!</definedName>
    <definedName name="p.Executive" localSheetId="5" hidden="1">#REF!</definedName>
    <definedName name="p.Executive" hidden="1">#REF!</definedName>
    <definedName name="p.FactSheet" localSheetId="5" hidden="1">#REF!</definedName>
    <definedName name="p.FactSheet" hidden="1">#REF!</definedName>
    <definedName name="p.IS" localSheetId="5" hidden="1">#REF!</definedName>
    <definedName name="p.IS" hidden="1">#REF!</definedName>
    <definedName name="p.ISAssumptions" localSheetId="5" hidden="1">#REF!</definedName>
    <definedName name="p.ISAssumptions" hidden="1">#REF!</definedName>
    <definedName name="p.OpeningBS" localSheetId="5" hidden="1">#REF!</definedName>
    <definedName name="p.OpeningBS" hidden="1">#REF!</definedName>
    <definedName name="p.TaxCalculation" localSheetId="5" hidden="1">#REF!</definedName>
    <definedName name="p.TaxCalculation" hidden="1">#REF!</definedName>
    <definedName name="P_Yacimiento">#REF!</definedName>
    <definedName name="p0p0" localSheetId="5" hidden="1">{"via1",#N/A,TRUE,"general";"via2",#N/A,TRUE,"general";"via3",#N/A,TRUE,"general"}</definedName>
    <definedName name="p0p0" hidden="1">{"via1",#N/A,TRUE,"general";"via2",#N/A,TRUE,"general";"via3",#N/A,TRUE,"general"}</definedName>
    <definedName name="P150X240" localSheetId="5">#REF!</definedName>
    <definedName name="P150X240">#REF!</definedName>
    <definedName name="P80X200">[37]BASE!$D$246</definedName>
    <definedName name="P90X200">[37]BASE!$D$245</definedName>
    <definedName name="Pa" localSheetId="5">#REF!</definedName>
    <definedName name="Pa">#REF!</definedName>
    <definedName name="PA14X" localSheetId="5">#REF!</definedName>
    <definedName name="PA14X">#REF!</definedName>
    <definedName name="Paec1" localSheetId="5">[23]Sábana!#REF!</definedName>
    <definedName name="Paec1">#REF!</definedName>
    <definedName name="Paec2" localSheetId="5">[23]Sábana!#REF!</definedName>
    <definedName name="Paec2">#REF!</definedName>
    <definedName name="Paec3" localSheetId="5">[23]Sábana!#REF!</definedName>
    <definedName name="Paec3">#REF!</definedName>
    <definedName name="Paec4">#REF!</definedName>
    <definedName name="Page____1____of____2" localSheetId="5">#REF!</definedName>
    <definedName name="Page____1____of____2">#REF!</definedName>
    <definedName name="PAJARITA">#REF!</definedName>
    <definedName name="Pant_NC">[44]T_Cu_ASTM!$T$8:$AJ$33</definedName>
    <definedName name="PAPA" localSheetId="5">#REF!</definedName>
    <definedName name="PAPA">#REF!</definedName>
    <definedName name="Parametro_Peso">[120]Tablas!$A$1:$A$65536</definedName>
    <definedName name="PAROUE_CENTENARIO_MUNICIPIO_DE_TAURAMENA" localSheetId="5">#REF!</definedName>
    <definedName name="PAROUE_CENTENARIO_MUNICIPIO_DE_TAURAMENA">#REF!</definedName>
    <definedName name="particulares1" localSheetId="5" hidden="1">{#N/A,#N/A,FALSE,"Aging Summary";#N/A,#N/A,FALSE,"Ratio Analysis";#N/A,#N/A,FALSE,"Test 120 Day Accts";#N/A,#N/A,FALSE,"Tickmarks"}</definedName>
    <definedName name="particulares1" hidden="1">{#N/A,#N/A,FALSE,"Aging Summary";#N/A,#N/A,FALSE,"Ratio Analysis";#N/A,#N/A,FALSE,"Test 120 Day Accts";#N/A,#N/A,FALSE,"Tickmarks"}</definedName>
    <definedName name="pasavia">#REF!</definedName>
    <definedName name="Pay_Date" localSheetId="5">#REF!</definedName>
    <definedName name="Pay_Date">#REF!</definedName>
    <definedName name="Pay_Num" localSheetId="5">#REF!</definedName>
    <definedName name="Pay_Num">#REF!</definedName>
    <definedName name="Payment_Date" localSheetId="5">DATE(YEAR('A.U % '!Loan_Start),MONTH('A.U % '!Loan_Start)+Payment_Number,DAY('A.U % '!Loan_Start))</definedName>
    <definedName name="Payment_Date">DATE(YEAR(Loan_Start),MONTH(Loan_Start)+Payment_Number,DAY(Loan_Start))</definedName>
    <definedName name="Payment_Date1" localSheetId="5">DATE(YEAR([202]!Loan_Start),MONTH([202]!Loan_Start)+Payment_Number,DAY([202]!Loan_Start))</definedName>
    <definedName name="Payment_Date1">DATE(YEAR([202]!Loan_Start),MONTH([202]!Loan_Start)+Payment_Number,DAY([202]!Loan_Start))</definedName>
    <definedName name="Payment_Needed">"Pago necesario"</definedName>
    <definedName name="Pb" localSheetId="5">#REF!</definedName>
    <definedName name="Pb">#REF!</definedName>
    <definedName name="Pc" localSheetId="5">#REF!</definedName>
    <definedName name="Pc">#REF!</definedName>
    <definedName name="Pd" localSheetId="5">#REF!</definedName>
    <definedName name="Pd">#REF!</definedName>
    <definedName name="Pe" localSheetId="5">#REF!</definedName>
    <definedName name="Pe">#REF!</definedName>
    <definedName name="Pega_plus">'[60]LISTADO '!$F$27</definedName>
    <definedName name="Pegante_PVC">'[60]LISTADO '!$F$19</definedName>
    <definedName name="PEGCO" localSheetId="5">[37]BASE!$D$268</definedName>
    <definedName name="PEGCO">#REF!</definedName>
    <definedName name="Peldaño">#REF!</definedName>
    <definedName name="PEPE" localSheetId="5">'A.U % '!ERR</definedName>
    <definedName name="PEPE">[0]!err</definedName>
    <definedName name="PER_PAV" localSheetId="5">#REF!</definedName>
    <definedName name="PER_PAV">#REF!</definedName>
    <definedName name="Pér1" localSheetId="5">[23]Sábana!#REF!</definedName>
    <definedName name="Pér1">[23]Sábana!#REF!</definedName>
    <definedName name="Periodo" localSheetId="5">[86]Hoja1!$C$1</definedName>
    <definedName name="Periodo">[87]Hoja1!$C$1</definedName>
    <definedName name="PeriodoPago">'[84]LIQUIDA-NOMINA'!$C$4</definedName>
    <definedName name="PeriodoRepago" localSheetId="5">#REF!</definedName>
    <definedName name="PeriodoRepago">#REF!</definedName>
    <definedName name="PeriodoRepagoCCP" localSheetId="5">#REF!</definedName>
    <definedName name="PeriodoRepagoCCP">#REF!</definedName>
    <definedName name="PERIRURUT">#REF!</definedName>
    <definedName name="PERNO">[37]BASE!$D$232</definedName>
    <definedName name="phed" localSheetId="5">[112]Hoja1!$C$4</definedName>
    <definedName name="phed">[113]Hoja1!$C$4</definedName>
    <definedName name="phen" localSheetId="5">[112]Hoja1!$C$5</definedName>
    <definedName name="phen">[113]Hoja1!$C$5</definedName>
    <definedName name="pi">#REF!</definedName>
    <definedName name="PIE4A6" localSheetId="5">#REF!</definedName>
    <definedName name="PIE4A6">#REF!</definedName>
    <definedName name="PIECR" localSheetId="5">#REF!</definedName>
    <definedName name="PIECR">#REF!</definedName>
    <definedName name="PIEDR" localSheetId="5">[37]BASE!$D$50</definedName>
    <definedName name="PIEDR">#REF!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NBAR" localSheetId="5">[37]BASE!$D$250</definedName>
    <definedName name="PINBAR">#REF!</definedName>
    <definedName name="PINBLA">#REF!</definedName>
    <definedName name="Pindis" localSheetId="5">#REF!</definedName>
    <definedName name="Pindis">#REF!</definedName>
    <definedName name="pint">'[167]7422CW00'!#REF!</definedName>
    <definedName name="Pintor">'[60]M.O.'!$F$17</definedName>
    <definedName name="pintura" localSheetId="5">'[167]7422CW00'!#REF!</definedName>
    <definedName name="pintura">'[167]7422CW00'!#REF!</definedName>
    <definedName name="Pintura_exteriores">'[60]LISTADO '!$F$95</definedName>
    <definedName name="pintyura" localSheetId="5">[204]STRSUMM0!#REF!</definedName>
    <definedName name="pintyura">[204]STRSUMM0!#REF!</definedName>
    <definedName name="PIP" localSheetId="5">#REF!</definedName>
    <definedName name="PIP">#REF!</definedName>
    <definedName name="Piscinas" localSheetId="5">#REF!</definedName>
    <definedName name="Piscinas">#REF!</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near">#REF!</definedName>
    <definedName name="PLAST" localSheetId="5">[37]BASE!$D$229</definedName>
    <definedName name="PLAST">#REF!</definedName>
    <definedName name="Platinas">#REF!</definedName>
    <definedName name="Plazo" localSheetId="5">[74]BASES!$E$27</definedName>
    <definedName name="Plazo">#REF!</definedName>
    <definedName name="PlazoAIU" localSheetId="5">#REF!</definedName>
    <definedName name="PlazoAIU">#REF!</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LUG" localSheetId="5" hidden="1">#REF!</definedName>
    <definedName name="PLUG" hidden="1">#REF!</definedName>
    <definedName name="PMP">#REF!</definedName>
    <definedName name="POCETAS" localSheetId="5">#REF!</definedName>
    <definedName name="POCETAS">#REF!</definedName>
    <definedName name="POIUP" localSheetId="5" hidden="1">{"via1",#N/A,TRUE,"general";"via2",#N/A,TRUE,"general";"via3",#N/A,TRUE,"general"}</definedName>
    <definedName name="POIUP" hidden="1">{"via1",#N/A,TRUE,"general";"via2",#N/A,TRUE,"general";"via3",#N/A,TRUE,"general"}</definedName>
    <definedName name="POIUYT">#REF!</definedName>
    <definedName name="POLINOMIAL1">[205]CANALETA9!#REF!</definedName>
    <definedName name="Polynomial" localSheetId="5">#REF!</definedName>
    <definedName name="Polynomial">#REF!</definedName>
    <definedName name="PoMede" localSheetId="5">#REF!</definedName>
    <definedName name="PoMede">#REF!</definedName>
    <definedName name="popoiopi">#REF!</definedName>
    <definedName name="popop" localSheetId="5" hidden="1">{"via1",#N/A,TRUE,"general";"via2",#N/A,TRUE,"general";"via3",#N/A,TRUE,"general"}</definedName>
    <definedName name="popop" hidden="1">{"via1",#N/A,TRUE,"general";"via2",#N/A,TRUE,"general";"via3",#N/A,TRUE,"general"}</definedName>
    <definedName name="poporete">#REF!</definedName>
    <definedName name="popp" localSheetId="5" hidden="1">{"via1",#N/A,TRUE,"general";"via2",#N/A,TRUE,"general";"via3",#N/A,TRUE,"general"}</definedName>
    <definedName name="popp" hidden="1">{"via1",#N/A,TRUE,"general";"via2",#N/A,TRUE,"general";"via3",#N/A,TRUE,"general"}</definedName>
    <definedName name="popu" localSheetId="5">#REF!</definedName>
    <definedName name="popu">#REF!</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rc" localSheetId="5">#REF!</definedName>
    <definedName name="porc">#REF!</definedName>
    <definedName name="PORCE" localSheetId="5">[75]BASES!$E$26</definedName>
    <definedName name="PORCE">[75]BASES!$E$26</definedName>
    <definedName name="Porcentaje" localSheetId="5">#REF!</definedName>
    <definedName name="Porcentaje">#REF!</definedName>
    <definedName name="PORCENTAJE1" localSheetId="5">#REF!</definedName>
    <definedName name="PORCENTAJE1">#REF!</definedName>
    <definedName name="PORTADA2" localSheetId="5">'[206]Hoja 1 '!#REF!</definedName>
    <definedName name="PORTADA2">'[206]Hoja 1 '!#REF!</definedName>
    <definedName name="POSICION_PRESUP" localSheetId="5">[14]Tablas!#REF!</definedName>
    <definedName name="POSICION_PRESUP">[15]Tablas!#REF!</definedName>
    <definedName name="POSICIONES" localSheetId="5">#REF!</definedName>
    <definedName name="POSICIONES">#REF!</definedName>
    <definedName name="POTIUYR">#REF!</definedName>
    <definedName name="pouig" localSheetId="5" hidden="1">{"via1",#N/A,TRUE,"general";"via2",#N/A,TRUE,"general";"via3",#N/A,TRUE,"general"}</definedName>
    <definedName name="pouig" hidden="1">{"via1",#N/A,TRUE,"general";"via2",#N/A,TRUE,"general";"via3",#N/A,TRUE,"general"}</definedName>
    <definedName name="POZ" localSheetId="5">#REF!</definedName>
    <definedName name="POZ">#REF!</definedName>
    <definedName name="POZO" localSheetId="5">[120]Tablas!$C$1:$C$65536</definedName>
    <definedName name="POZO">#REF!</definedName>
    <definedName name="POZO1.2" localSheetId="5">#REF!</definedName>
    <definedName name="POZO1.2">#REF!</definedName>
    <definedName name="POZOS" localSheetId="5">#REF!</definedName>
    <definedName name="POZOS">#REF!</definedName>
    <definedName name="ppp">#REF!</definedName>
    <definedName name="PPPP" localSheetId="5"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5"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PPPPPP">#REF!</definedName>
    <definedName name="Ppto" localSheetId="5">#REF!</definedName>
    <definedName name="Ppto">#REF!</definedName>
    <definedName name="PptoBenef" localSheetId="5">#REF!</definedName>
    <definedName name="PptoBenef">#REF!</definedName>
    <definedName name="PPtoNorte" localSheetId="5">#REF!</definedName>
    <definedName name="PPtoNorte">#REF!</definedName>
    <definedName name="pqroj" localSheetId="5" hidden="1">{"via1",#N/A,TRUE,"general";"via2",#N/A,TRUE,"general";"via3",#N/A,TRUE,"general"}</definedName>
    <definedName name="pqroj" hidden="1">{"via1",#N/A,TRUE,"general";"via2",#N/A,TRUE,"general";"via3",#N/A,TRUE,"general"}</definedName>
    <definedName name="Pr">[92]medelo!$D$46</definedName>
    <definedName name="PRE" localSheetId="5">#REF!</definedName>
    <definedName name="PRE">#REF!</definedName>
    <definedName name="Precio" localSheetId="5">#REF!</definedName>
    <definedName name="Precio">#REF!</definedName>
    <definedName name="precio2">#REF!</definedName>
    <definedName name="precion">#REF!</definedName>
    <definedName name="PrecioS">#REF!</definedName>
    <definedName name="PRES.AGRI">#REF!</definedName>
    <definedName name="PRESIPISTO">#REF!</definedName>
    <definedName name="PREST">#REF!</definedName>
    <definedName name="presta">[207]BASE!$D$8</definedName>
    <definedName name="Prestaciones">[208]Datos!$B$14</definedName>
    <definedName name="PRESUP." localSheetId="5">#REF!</definedName>
    <definedName name="PRESUP.">#REF!</definedName>
    <definedName name="PRESUPUESTO" localSheetId="5">[79]PRESUPUESTO!$A:$I</definedName>
    <definedName name="PRESUPUESTO">[115]PRESUPUESTO!$A:$H</definedName>
    <definedName name="PRIMER" localSheetId="5" hidden="1">{"via1",#N/A,TRUE,"general";"via2",#N/A,TRUE,"general";"via3",#N/A,TRUE,"general"}</definedName>
    <definedName name="PRIMER" hidden="1">{"via1",#N/A,TRUE,"general";"via2",#N/A,TRUE,"general";"via3",#N/A,TRUE,"general"}</definedName>
    <definedName name="PRIMERO" localSheetId="5">'[193]Informe Semanal 1'!$V$43:$W$43</definedName>
    <definedName name="PRIMERO">'[194]Informe Semanal 1'!$V$43:$W$43</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rinc" localSheetId="5">#REF!</definedName>
    <definedName name="Princ">#REF!</definedName>
    <definedName name="PRINT_AREA">#N/A</definedName>
    <definedName name="Print_Area_MI" localSheetId="5">#REF!</definedName>
    <definedName name="Print_Area_MI">#REF!</definedName>
    <definedName name="Print_Area_Reset" localSheetId="5">OFFSET('A.U % '!Full_Print,0,0,Last_Row)</definedName>
    <definedName name="Print_Area_Reset">OFFSET(Full_Print,0,0,Last_Row)</definedName>
    <definedName name="PRINT_TITLES">#N/A</definedName>
    <definedName name="PRINT_TITLES_MI">#N/A</definedName>
    <definedName name="PRINT1" localSheetId="5">'[3]7422CW00'!#REF!</definedName>
    <definedName name="PRINT1">'[3]7422CW00'!#REF!</definedName>
    <definedName name="PRINT2" localSheetId="5">'[3]7422CW00'!#REF!</definedName>
    <definedName name="PRINT2">'[3]7422CW00'!#REF!</definedName>
    <definedName name="PrintEnd" localSheetId="5" hidden="1">#REF!</definedName>
    <definedName name="PrintEnd" hidden="1">#REF!</definedName>
    <definedName name="PrintStart" localSheetId="5" hidden="1">#REF!</definedName>
    <definedName name="PrintStart" hidden="1">#REF!</definedName>
    <definedName name="PRIVADO" localSheetId="5">#REF!</definedName>
    <definedName name="PRIVADO">#REF!</definedName>
    <definedName name="prn" localSheetId="5">[112]Hoja1!$C$3</definedName>
    <definedName name="prn">[113]Hoja1!$C$3</definedName>
    <definedName name="prnf" localSheetId="5">[112]Hoja1!$C$6</definedName>
    <definedName name="prnf">[113]Hoja1!$C$6</definedName>
    <definedName name="ProbRange">0</definedName>
    <definedName name="ProbRangeMit">0</definedName>
    <definedName name="PROC">#REF!</definedName>
    <definedName name="Proc1">#REF!</definedName>
    <definedName name="Proc2">#REF!</definedName>
    <definedName name="Proc3">#REF!</definedName>
    <definedName name="Proc4">#REF!</definedName>
    <definedName name="PROCEDIM_SELECC">#REF!</definedName>
    <definedName name="PROCESO">#REF!</definedName>
    <definedName name="PRODUCTO">#REF!</definedName>
    <definedName name="PROF">#REF!</definedName>
    <definedName name="PrOfic" localSheetId="5">[74]BASES!$B$31</definedName>
    <definedName name="PrOfic">[74]BASES!$B$31</definedName>
    <definedName name="PROG" localSheetId="5" hidden="1">#REF!</definedName>
    <definedName name="PROG" hidden="1">#REF!</definedName>
    <definedName name="PROGDES" localSheetId="5">#REF!</definedName>
    <definedName name="PROGDES">#REF!</definedName>
    <definedName name="Programa" localSheetId="5">#REF!</definedName>
    <definedName name="Programa">#REF!</definedName>
    <definedName name="programainv" localSheetId="5">'A.U % '!ERR</definedName>
    <definedName name="programainv">[6]!ERR</definedName>
    <definedName name="Prop_1">#REF!</definedName>
    <definedName name="Prop_2">#REF!</definedName>
    <definedName name="Prop_3">#REF!</definedName>
    <definedName name="Prop_4">#REF!</definedName>
    <definedName name="Prop_5">#REF!</definedName>
    <definedName name="Prop_6">#REF!</definedName>
    <definedName name="Prop_7">#REF!</definedName>
    <definedName name="Prop_8">#REF!</definedName>
    <definedName name="Prop_9">#REF!</definedName>
    <definedName name="Proponente" localSheetId="5">#REF!</definedName>
    <definedName name="Proponente">#REF!</definedName>
    <definedName name="PRUEBA" localSheetId="5">[209]!absc</definedName>
    <definedName name="prueba">#REF!</definedName>
    <definedName name="prueba1" localSheetId="5">[209]!absc</definedName>
    <definedName name="prueba1">[210]!absc</definedName>
    <definedName name="PRUEBA2" localSheetId="5">#REF!</definedName>
    <definedName name="PRUEBA2">#REF!</definedName>
    <definedName name="ps" localSheetId="5">#REF!</definedName>
    <definedName name="ps">#REF!</definedName>
    <definedName name="PSTRESS_RELIEVI">#REF!</definedName>
    <definedName name="PTAR" localSheetId="5"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 localSheetId="5">#REF!</definedName>
    <definedName name="PTO">#REF!</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hidden="1">{"via1",#N/A,TRUE,"general";"via2",#N/A,TRUE,"general";"via3",#N/A,TRUE,"general"}</definedName>
    <definedName name="PUNTI" localSheetId="5">[37]BASE!$D$230</definedName>
    <definedName name="PUNTI">#REF!</definedName>
    <definedName name="PURGA">'[211]RECT-1,05 x 0,75'!$A$3:$I$49</definedName>
    <definedName name="PW">#REF!</definedName>
    <definedName name="Pwf">'[212]ORITO 02 '!$A$12</definedName>
    <definedName name="Pwf_actual">'[212]ORITO 02 '!$E$6</definedName>
    <definedName name="Pwf_i">[92]medelo!$A$66:$A$83</definedName>
    <definedName name="Pwf_min">'[212]ORITO 02 '!$E$8</definedName>
    <definedName name="Pwfd" localSheetId="5">#REF!</definedName>
    <definedName name="Pwfd">#REF!</definedName>
    <definedName name="Q" localSheetId="5">#REF!</definedName>
    <definedName name="q" hidden="1">{"via1",#N/A,TRUE,"general";"via2",#N/A,TRUE,"general";"via3",#N/A,TRUE,"general"}</definedName>
    <definedName name="Q__m³_s" localSheetId="5">'[213]CUADRO PLANO V1'!#REF!</definedName>
    <definedName name="Q__m³_s">'[213]CUADRO PLANO V1'!#REF!</definedName>
    <definedName name="Q_actual">'[212]ORITO 02 '!$E$7</definedName>
    <definedName name="Q_BRUTO" localSheetId="5">#REF!</definedName>
    <definedName name="Q_BRUTO">#REF!</definedName>
    <definedName name="q1q1q" localSheetId="5" hidden="1">{"via1",#N/A,TRUE,"general";"via2",#N/A,TRUE,"general";"via3",#N/A,TRUE,"general"}</definedName>
    <definedName name="q1q1q"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az" localSheetId="5">#REF!</definedName>
    <definedName name="qaz">#REF!</definedName>
    <definedName name="qedcd" localSheetId="5" hidden="1">{"via1",#N/A,TRUE,"general";"via2",#N/A,TRUE,"general";"via3",#N/A,TRUE,"general"}</definedName>
    <definedName name="qedcd" hidden="1">{"via1",#N/A,TRUE,"general";"via2",#N/A,TRUE,"general";"via3",#N/A,TRUE,"general"}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5" hidden="1">{"via1",#N/A,TRUE,"general";"via2",#N/A,TRUE,"general";"via3",#N/A,TRUE,"general"}</definedName>
    <definedName name="qewj" hidden="1">{"via1",#N/A,TRUE,"general";"via2",#N/A,TRUE,"general";"via3",#N/A,TRUE,"general"}</definedName>
    <definedName name="Qmax">[92]medelo!$B$63</definedName>
    <definedName name="QQ" localSheetId="5">[6]!ERR</definedName>
    <definedName name="QQ">#REF!</definedName>
    <definedName name="qqqqqw" localSheetId="5" hidden="1">{"via1",#N/A,TRUE,"general";"via2",#N/A,TRUE,"general";"via3",#N/A,TRUE,"general"}</definedName>
    <definedName name="qqqqqw" hidden="1">{"via1",#N/A,TRUE,"general";"via2",#N/A,TRUE,"general";"via3",#N/A,TRUE,"general"}</definedName>
    <definedName name="QS">#REF!</definedName>
    <definedName name="Qt">'[212]ORITO 02 '!$E$9</definedName>
    <definedName name="QTIES" localSheetId="5">#REF!</definedName>
    <definedName name="QTIES">#REF!</definedName>
    <definedName name="QTY" localSheetId="5">#REF!</definedName>
    <definedName name="QTY">#REF!</definedName>
    <definedName name="qw" localSheetId="5" hidden="1">{"via1",#N/A,TRUE,"general";"via2",#N/A,TRUE,"general";"via3",#N/A,TRUE,"general"}</definedName>
    <definedName name="qw"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#REF!</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ERTY" localSheetId="5">'A.U % '!ERR</definedName>
    <definedName name="QWERTY">[0]!err</definedName>
    <definedName name="qwewertet" localSheetId="5" hidden="1">{#N/A,#N/A,TRUE,"1842CWN0"}</definedName>
    <definedName name="qwewertet" hidden="1">{#N/A,#N/A,TRUE,"1842CWN0"}</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1" localSheetId="5">#REF!</definedName>
    <definedName name="R.1">#REF!</definedName>
    <definedName name="R.10" localSheetId="5">#REF!</definedName>
    <definedName name="R.10">#REF!</definedName>
    <definedName name="R.11" localSheetId="5">#REF!</definedName>
    <definedName name="R.11">#REF!</definedName>
    <definedName name="R.12" localSheetId="5">#REF!</definedName>
    <definedName name="R.12">#REF!</definedName>
    <definedName name="R.13" localSheetId="5">#REF!</definedName>
    <definedName name="R.13">#REF!</definedName>
    <definedName name="R.14" localSheetId="5">#REF!</definedName>
    <definedName name="R.14">#REF!</definedName>
    <definedName name="R.15" localSheetId="5">#REF!</definedName>
    <definedName name="R.15">#REF!</definedName>
    <definedName name="R.16" localSheetId="5">#REF!</definedName>
    <definedName name="R.16">#REF!</definedName>
    <definedName name="R.17" localSheetId="5">#REF!</definedName>
    <definedName name="R.17">#REF!</definedName>
    <definedName name="R.18" localSheetId="5">#REF!</definedName>
    <definedName name="R.18">#REF!</definedName>
    <definedName name="R.19" localSheetId="5">#REF!</definedName>
    <definedName name="R.19">#REF!</definedName>
    <definedName name="R.2" localSheetId="5">#REF!</definedName>
    <definedName name="R.2">#REF!</definedName>
    <definedName name="R.3" localSheetId="5">#REF!</definedName>
    <definedName name="R.3">#REF!</definedName>
    <definedName name="R.4" localSheetId="5">#REF!</definedName>
    <definedName name="R.4">#REF!</definedName>
    <definedName name="R.5" localSheetId="5">#REF!</definedName>
    <definedName name="R.5">#REF!</definedName>
    <definedName name="R.6" localSheetId="5">#REF!</definedName>
    <definedName name="R.6">#REF!</definedName>
    <definedName name="R.7" localSheetId="5">#REF!</definedName>
    <definedName name="R.7">#REF!</definedName>
    <definedName name="R.8" localSheetId="5">#REF!</definedName>
    <definedName name="R.8">#REF!</definedName>
    <definedName name="R.9" localSheetId="5">#REF!</definedName>
    <definedName name="R.9">#REF!</definedName>
    <definedName name="r.CashFlow" localSheetId="5" hidden="1">#REF!</definedName>
    <definedName name="r.CashFlow" hidden="1">#REF!</definedName>
    <definedName name="r.Leverage" localSheetId="5" hidden="1">#REF!</definedName>
    <definedName name="r.Leverage" hidden="1">#REF!</definedName>
    <definedName name="r.Liquidity" localSheetId="5" hidden="1">#REF!</definedName>
    <definedName name="r.Liquidity" hidden="1">#REF!</definedName>
    <definedName name="r.Market" localSheetId="5" hidden="1">#REF!</definedName>
    <definedName name="r.Market" hidden="1">#REF!</definedName>
    <definedName name="r.Profitability" localSheetId="5" hidden="1">#REF!</definedName>
    <definedName name="r.Profitability" hidden="1">#REF!</definedName>
    <definedName name="r.Summary" localSheetId="5" hidden="1">#REF!</definedName>
    <definedName name="r.Summary" hidden="1">#REF!</definedName>
    <definedName name="R_2" localSheetId="5">#REF!</definedName>
    <definedName name="R_2">#REF!</definedName>
    <definedName name="R_c" localSheetId="5">#REF!</definedName>
    <definedName name="R_c">#REF!</definedName>
    <definedName name="Ra" localSheetId="5">#REF!</definedName>
    <definedName name="Ra">#REF!</definedName>
    <definedName name="raa">'[49]Gabinetes ctrol, prot. y med. '!#REF!</definedName>
    <definedName name="rack">'[49]Gabinetes ctrol, prot. y med. '!#REF!</definedName>
    <definedName name="RACK1" localSheetId="5">#REF!</definedName>
    <definedName name="RACK1">#REF!</definedName>
    <definedName name="racks">'[49]Gabinetes ctrol, prot. y med. '!#REF!</definedName>
    <definedName name="ramirez">#REF!</definedName>
    <definedName name="Ramirez1">[177]Sábana!#REF!</definedName>
    <definedName name="RANGO_FECHA">#REF!</definedName>
    <definedName name="Rasante">#REF!</definedName>
    <definedName name="Rates">#REF!</definedName>
    <definedName name="Rb" localSheetId="5">#REF!</definedName>
    <definedName name="Rb">#REF!</definedName>
    <definedName name="RC_DESC_APU" localSheetId="5">IF(LEN([214]INSUMOS!$C1)=2,VLOOKUP([214]INSUMOS!$C1,'[215]10-Presupuesto'!$D:$CL,2,0),IF([214]INSUMOS!$A1="",IF([214]INSUMOS!$C1="",IF([214]INSUMOS!$A1048576="","",RC_DIRECTO_APU),""),'A.U % '!RC_DESCRIPCION_APU))</definedName>
    <definedName name="RC_DESC_APU">IF(LEN([214]INSUMOS!$C1)=2,VLOOKUP([214]INSUMOS!$C1,'[215]10-Presupuesto'!$D:$CL,2,0),IF([214]INSUMOS!$A1="",IF([214]INSUMOS!$C1="",IF([214]INSUMOS!$A1048576="","",RC_DIRECTO_APU),""),RC_DESCRIPCION_APU))</definedName>
    <definedName name="RC_DESCRIPCION_APU" localSheetId="5">IF(ISERROR(SEARCH("-",[214]INSUMOS!$C1,3)),RC_INSUMO,RC_ITEM)</definedName>
    <definedName name="RC_DESCRIPCION_APU">IF(ISERROR(SEARCH("-",[214]INSUMOS!$C1,3)),RC_INSUMO,RC_ITEM)</definedName>
    <definedName name="RC_DIRECTO_APU">"COSTO DIRECTO:  "&amp;TEXT(ROUNDUP(SUMIF([214]INSUMOS!$A:$A,[214]INSUMOS!$A1048576,[214]INSUMOS!$I:$I)/2,0),"$#,##0")&amp;" / "&amp;VLOOKUP([214]INSUMOS!$A1048576,'[215]10-Presupuesto'!$D:$F,3,0)</definedName>
    <definedName name="RC_INSUMO">IF([214]INSUMOS!$J1="",VLOOKUP([214]INSUMOS!$C1,[215]Ins!$D:$E,2,0),VLOOKUP([214]INSUMOS!$C1,[215]Ins!$D:$E,2,0)&amp;" - "&amp;[214]INSUMOS!$J1)</definedName>
    <definedName name="RC_ITEM">VLOOKUP([214]INSUMOS!$C1,'[215]10-Presupuesto'!$D:$CK,2,0)</definedName>
    <definedName name="RC_PROYECTO">[215]Parametros!$B$1</definedName>
    <definedName name="RC_VR_UN_APU">IF([214]INSUMOS!$A1048576="","",IF(LEN([214]INSUMOS!$C1)=9,SUMIF([214]INSUMOS!$A:$A,[214]INSUMOS!$C1,[214]INSUMOS!$I:$I)/2,IF([214]INSUMOS!$C1="","",IF(ISERROR(SEARCH("-",[214]INSUMOS!$C1,3)),VLOOKUP([214]INSUMOS!$C1,[215]Ins!$D:$J,7,0),""))))</definedName>
    <definedName name="Rd" localSheetId="5">#REF!</definedName>
    <definedName name="Rd">#REF!</definedName>
    <definedName name="rdq">#REF!</definedName>
    <definedName name="Re" localSheetId="5">#REF!</definedName>
    <definedName name="Re">#REF!</definedName>
    <definedName name="Rea_Def">#REF!</definedName>
    <definedName name="Rea_Pro">#REF!</definedName>
    <definedName name="Reactores">#REF!</definedName>
    <definedName name="Reaj">#REF!</definedName>
    <definedName name="Recall_2">'[200] ASR+Nafta'!$E$9:$E$21</definedName>
    <definedName name="Recall_3">'[200]Todos+Nafta'!$E$9:$E$21</definedName>
    <definedName name="Recorder" localSheetId="5">#REF!</definedName>
    <definedName name="Recorder">#REF!</definedName>
    <definedName name="Recover">[216]Macro1!$A$148</definedName>
    <definedName name="recursos" localSheetId="5">[217]RECURSOS!$A$8:$A$204</definedName>
    <definedName name="recursos">[218]RECURSOS!$A$8:$A$204</definedName>
    <definedName name="Red">#REF!</definedName>
    <definedName name="Redico">#REF!</definedName>
    <definedName name="Redyco">#REF!</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IMEN_CONTRAT">[199]Tablas!$M$6:$M$8</definedName>
    <definedName name="REGIONAL">[199]Tablas!$I$6:$I$10</definedName>
    <definedName name="RegistroCoordinador" localSheetId="5">#REF!</definedName>
    <definedName name="RegistroCoordinador">#REF!</definedName>
    <definedName name="Registros_de_Asistencia">[219]Registros_de_Asistencia!$A$1:$E$29</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ICIO" localSheetId="5">'A.U % '!ERR</definedName>
    <definedName name="REICIO">[6]!ERR</definedName>
    <definedName name="Reimbursement">"Reembolso"</definedName>
    <definedName name="reinicio" localSheetId="5">'A.U % '!ERR</definedName>
    <definedName name="reinicio">[6]!ERR</definedName>
    <definedName name="REJHE" localSheetId="5" hidden="1">{"via1",#N/A,TRUE,"general";"via2",#N/A,TRUE,"general";"via3",#N/A,TRUE,"general"}</definedName>
    <definedName name="REJHE" hidden="1">{"via1",#N/A,TRUE,"general";"via2",#N/A,TRUE,"general";"via3",#N/A,TRUE,"general"}</definedName>
    <definedName name="REJILLA" localSheetId="5">#REF!</definedName>
    <definedName name="REJILLA">#REF!</definedName>
    <definedName name="rell" localSheetId="5">#REF!</definedName>
    <definedName name="rell">#REF!</definedName>
    <definedName name="RELLG">#REF!</definedName>
    <definedName name="remanentes">'[61]Reservas de Petróleo'!$A$2,'[61]Reservas de Petróleo'!$A$1,'[61]Reservas de Petróleo'!$D$4,'[61]Reservas de Petróleo'!$H$1:$H$65536</definedName>
    <definedName name="rendimiento" localSheetId="5">#REF!</definedName>
    <definedName name="rendimiento">#REF!</definedName>
    <definedName name="RENDIMIENTO____CARGA" localSheetId="5">#REF!</definedName>
    <definedName name="RENDIMIENTO____CARGA">#REF!</definedName>
    <definedName name="REP.PAV">'[54]factores A.N.'!$F$15:$F$69</definedName>
    <definedName name="Reprelegal">'[111]FIRMAS y DATOS'!$B:$B</definedName>
    <definedName name="REPXXX">#REF!</definedName>
    <definedName name="Requerimiento">#REF!</definedName>
    <definedName name="Requerimientos">#REF!</definedName>
    <definedName name="rer" localSheetId="5" hidden="1">{"via1",#N/A,TRUE,"general";"via2",#N/A,TRUE,"general";"via3",#N/A,TRUE,"general"}</definedName>
    <definedName name="rer" hidden="1">{"via1",#N/A,TRUE,"general";"via2",#N/A,TRUE,"general";"via3",#N/A,TRUE,"general"}</definedName>
    <definedName name="rerere">#REF!</definedName>
    <definedName name="rererrerrerrerre">#REF!</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S" localSheetId="5">#REF!</definedName>
    <definedName name="res" hidden="1">{#N/A,#N/A,FALSE,"GRAFICO";#N/A,#N/A,FALSE,"CAJA (2)";#N/A,#N/A,FALSE,"TERCEROS-PROMEDIO";#N/A,#N/A,FALSE,"CAJA";#N/A,#N/A,FALSE,"INGRESOS1995-2003";#N/A,#N/A,FALSE,"GASTOS1995-2003"}</definedName>
    <definedName name="resist_cond">[44]D_AWG!$G$29</definedName>
    <definedName name="Resistividad">#REF!</definedName>
    <definedName name="RESU" localSheetId="5">#REF!</definedName>
    <definedName name="RESU">#REF!</definedName>
    <definedName name="resu2">#REF!</definedName>
    <definedName name="resu8">[12]!resu8</definedName>
    <definedName name="resufi" localSheetId="5">#REF!</definedName>
    <definedName name="resufi">#REF!</definedName>
    <definedName name="resufi1" localSheetId="5">#REF!</definedName>
    <definedName name="resufi1">#REF!</definedName>
    <definedName name="resumen" localSheetId="5">#REF!</definedName>
    <definedName name="resumen">#REF!</definedName>
    <definedName name="resumen_final">#REF!</definedName>
    <definedName name="resumen_final1">#REF!</definedName>
    <definedName name="Retenc" localSheetId="5">[74]BASES!$E$31</definedName>
    <definedName name="Retenc">[74]BASES!$E$31</definedName>
    <definedName name="RETRO" localSheetId="5">[37]BASE!$D$307</definedName>
    <definedName name="RETRO">#REF!</definedName>
    <definedName name="Retroexcavadora_pc_40">'[60]LISTADO '!$L$12</definedName>
    <definedName name="RETTRE" localSheetId="5" hidden="1">{"via1",#N/A,TRUE,"general";"via2",#N/A,TRUE,"general";"via3",#N/A,TRUE,"general"}</definedName>
    <definedName name="RETTRE" hidden="1">{"via1",#N/A,TRUE,"general";"via2",#N/A,TRUE,"general";"via3",#N/A,TRUE,"general"}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wfreg" localSheetId="5"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'[220]Tabla 1.1'!#REF!</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 localSheetId="5">#REF!</definedName>
    <definedName name="RF">#REF!</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ef" localSheetId="5">#REF!</definedName>
    <definedName name="rfref">#REF!</definedName>
    <definedName name="rfrf" localSheetId="5" hidden="1">{"via1",#N/A,TRUE,"general";"via2",#N/A,TRUE,"general";"via3",#N/A,TRUE,"general"}</definedName>
    <definedName name="rfrf" hidden="1">{"via1",#N/A,TRUE,"general";"via2",#N/A,TRUE,"general";"via3",#N/A,TRUE,"general"}</definedName>
    <definedName name="RFV">#REF!</definedName>
    <definedName name="Rg" localSheetId="5">#REF!</definedName>
    <definedName name="Rg">#REF!</definedName>
    <definedName name="rge" localSheetId="5"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 localSheetId="5">#REF!</definedName>
    <definedName name="Rh">#REF!</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i" localSheetId="5">#REF!</definedName>
    <definedName name="Ri">#REF!</definedName>
    <definedName name="RICARDO" localSheetId="5">#REF!,#REF!,#REF!,#REF!,#REF!,#REF!,#REF!,#REF!,#REF!</definedName>
    <definedName name="RICARDO">#REF!,#REF!,#REF!,#REF!,#REF!,#REF!,#REF!,#REF!,#REF!</definedName>
    <definedName name="RID" localSheetId="5">[221]Ingenieria!#REF!</definedName>
    <definedName name="RID">[221]Ingenieria!#REF!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5">'[3]7422CW00'!#REF!</definedName>
    <definedName name="RISP">'[3]7422CW00'!#REF!</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hidden="1">{"via1",#N/A,TRUE,"general";"via2",#N/A,TRUE,"general";"via3",#N/A,TRUE,"general"}</definedName>
    <definedName name="Rk" localSheetId="5">#REF!</definedName>
    <definedName name="Rk">#REF!</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LIGA" localSheetId="5">#REF!</definedName>
    <definedName name="RLIGA">#REF!</definedName>
    <definedName name="Rm" localSheetId="5">#REF!</definedName>
    <definedName name="Rm">#REF!</definedName>
    <definedName name="Rmm" localSheetId="5">#REF!</definedName>
    <definedName name="Rmm">#REF!</definedName>
    <definedName name="Rn" localSheetId="5">#REF!</definedName>
    <definedName name="Rn">#REF!</definedName>
    <definedName name="rnf" localSheetId="5">[112]Datos!$D$12</definedName>
    <definedName name="rnf">[113]Datos!$D$12</definedName>
    <definedName name="Rñ" localSheetId="5">#REF!</definedName>
    <definedName name="Rñ">#REF!</definedName>
    <definedName name="Ro" localSheetId="5">#REF!</definedName>
    <definedName name="Ro">#REF!</definedName>
    <definedName name="ROBERTO">[222]Presupuesto!$B$5:$I$30</definedName>
    <definedName name="ROBRTO">[222]Presupuesto!$B$5:$I$31</definedName>
    <definedName name="RODILLO">#REF!</definedName>
    <definedName name="RORORO">#REF!</definedName>
    <definedName name="Rows2Unhide" localSheetId="5" hidden="1">#REF!</definedName>
    <definedName name="Rows2Unhide" hidden="1">#REF!</definedName>
    <definedName name="royalphalumi">[223]datosluminariasRoyAlPHa!$A$1:$A$65536</definedName>
    <definedName name="Rp" localSheetId="5">#REF!</definedName>
    <definedName name="Rp">#REF!</definedName>
    <definedName name="Rq" localSheetId="5">#REF!</definedName>
    <definedName name="Rq">#REF!</definedName>
    <definedName name="rr" localSheetId="5">'A.U % '!ERR</definedName>
    <definedName name="rr">[6]!ERR</definedName>
    <definedName name="rrr" localSheetId="5" hidden="1">{"via1",#N/A,TRUE,"general";"via2",#N/A,TRUE,"general";"via3",#N/A,TRUE,"general"}</definedName>
    <definedName name="rrr" hidden="1">{"via1",#N/A,TRUE,"general";"via2",#N/A,TRUE,"general";"via3",#N/A,TRUE,"general"}</definedName>
    <definedName name="rrrr">'[224]Form5 _Pág_ 1'!#REF!</definedName>
    <definedName name="rrrrrb" localSheetId="5"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t" localSheetId="5" hidden="1">{"via1",#N/A,TRUE,"general";"via2",#N/A,TRUE,"general";"via3",#N/A,TRUE,"general"}</definedName>
    <definedName name="rrrrt" hidden="1">{"via1",#N/A,TRUE,"general";"via2",#N/A,TRUE,"general";"via3",#N/A,TRUE,"general"}</definedName>
    <definedName name="Rs" localSheetId="5">#REF!</definedName>
    <definedName name="Rs">#REF!</definedName>
    <definedName name="rsadf">#REF!</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5">#REF!</definedName>
    <definedName name="rt" hidden="1">{"TAB1",#N/A,TRUE,"GENERAL";"TAB2",#N/A,TRUE,"GENERAL";"TAB3",#N/A,TRUE,"GENERAL";"TAB4",#N/A,TRUE,"GENERAL";"TAB5",#N/A,TRUE,"GENERAL"}</definedName>
    <definedName name="rte" localSheetId="5" hidden="1">{"TAB1",#N/A,TRUE,"GENERAL";"TAB2",#N/A,TRUE,"GENERAL";"TAB3",#N/A,TRUE,"GENERAL";"TAB4",#N/A,TRUE,"GENERAL";"TAB5",#N/A,TRUE,"GENERAL"}</definedName>
    <definedName name="rte" hidden="1">{"TAB1",#N/A,TRUE,"GENERAL";"TAB2",#N/A,TRUE,"GENERAL";"TAB3",#N/A,TRUE,"GENERAL";"TAB4",#N/A,TRUE,"GENERAL";"TAB5",#N/A,TRUE,"GENERAL"}</definedName>
    <definedName name="rteg" localSheetId="5"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hidden="1">{"via1",#N/A,TRUE,"general";"via2",#N/A,TRUE,"general";"via3",#N/A,TRUE,"general"}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5" hidden="1">{"via1",#N/A,TRUE,"general";"via2",#N/A,TRUE,"general";"via3",#N/A,TRUE,"general"}</definedName>
    <definedName name="rutu" hidden="1">{"via1",#N/A,TRUE,"general";"via2",#N/A,TRUE,"general";"via3",#N/A,TRUE,"general"}</definedName>
    <definedName name="Rv" localSheetId="5">#REF!</definedName>
    <definedName name="Rv">#REF!</definedName>
    <definedName name="Rw" localSheetId="5">#REF!</definedName>
    <definedName name="Rw">#REF!</definedName>
    <definedName name="rwt" localSheetId="5" hidden="1">{"via1",#N/A,TRUE,"general";"via2",#N/A,TRUE,"general";"via3",#N/A,TRUE,"general"}</definedName>
    <definedName name="rwt" hidden="1">{"via1",#N/A,TRUE,"general";"via2",#N/A,TRUE,"general";"via3",#N/A,TRUE,"general"}</definedName>
    <definedName name="Rx" localSheetId="5">#REF!</definedName>
    <definedName name="Rx">#REF!</definedName>
    <definedName name="Ry" localSheetId="5">#REF!</definedName>
    <definedName name="ry" hidden="1">{"via1",#N/A,TRUE,"general";"via2",#N/A,TRUE,"general";"via3",#N/A,TRUE,"general"}</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hidden="1">{"via1",#N/A,TRUE,"general";"via2",#N/A,TRUE,"general";"via3",#N/A,TRUE,"general"}</definedName>
    <definedName name="Rz" localSheetId="5">#REF!</definedName>
    <definedName name="Rz">#REF!</definedName>
    <definedName name="s" localSheetId="5">'A.U % '!ERR</definedName>
    <definedName name="s">#REF!</definedName>
    <definedName name="Sa" localSheetId="5">#REF!</definedName>
    <definedName name="Sa">#REF!</definedName>
    <definedName name="saa" localSheetId="5" hidden="1">{"via1",#N/A,TRUE,"general";"via2",#N/A,TRUE,"general";"via3",#N/A,TRUE,"general"}</definedName>
    <definedName name="saa" hidden="1">{"via1",#N/A,TRUE,"general";"via2",#N/A,TRUE,"general";"via3",#N/A,TRUE,"general"}</definedName>
    <definedName name="Sabaneta">'[67]SABANETA 3335'!$B$7:$L$475</definedName>
    <definedName name="SAD" localSheetId="5" hidden="1">{"via1",#N/A,TRUE,"general";"via2",#N/A,TRUE,"general";"via3",#N/A,TRUE,"general"}</definedName>
    <definedName name="SAD"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5" hidden="1">{"via1",#N/A,TRUE,"general";"via2",#N/A,TRUE,"general";"via3",#N/A,TRUE,"general"}</definedName>
    <definedName name="sadfo" hidden="1">{"via1",#N/A,TRUE,"general";"via2",#N/A,TRUE,"general";"via3",#N/A,TRUE,"general"}</definedName>
    <definedName name="SADSGFDG">#REF!</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alarios" localSheetId="5">'A.U % '!ERR</definedName>
    <definedName name="salarios">[0]!err</definedName>
    <definedName name="SalConv">'[13]DATOS CONTRATO'!$G$14</definedName>
    <definedName name="SALID1" localSheetId="5">#REF!</definedName>
    <definedName name="SALID1">#REF!</definedName>
    <definedName name="SalMinimo" localSheetId="5">[74]BASES!$E$41</definedName>
    <definedName name="SalMinimo">[74]BASES!$E$41</definedName>
    <definedName name="Sanear">#REF!</definedName>
    <definedName name="SAOG7" localSheetId="5">#REF!</definedName>
    <definedName name="SAOG7">#REF!</definedName>
    <definedName name="SAOG7OCTUBRE" localSheetId="5">#REF!</definedName>
    <definedName name="SAOG7OCTUBRE">#REF!</definedName>
    <definedName name="SAS">#REF!</definedName>
    <definedName name="Sb" localSheetId="5">#REF!</definedName>
    <definedName name="Sb">#REF!</definedName>
    <definedName name="sbgfbgdr" localSheetId="5" hidden="1">{"via1",#N/A,TRUE,"general";"via2",#N/A,TRUE,"general";"via3",#N/A,TRUE,"general"}</definedName>
    <definedName name="sbgfbgdr" hidden="1">{"via1",#N/A,TRUE,"general";"via2",#N/A,TRUE,"general";"via3",#N/A,TRUE,"general"}</definedName>
    <definedName name="SBS">#REF!</definedName>
    <definedName name="Sc" localSheetId="5">#REF!</definedName>
    <definedName name="Sc">#REF!</definedName>
    <definedName name="scft" localSheetId="5">'[49]Gabinetes ctrol, prot. y med. '!#REF!</definedName>
    <definedName name="scft">'[49]Gabinetes ctrol, prot. y med. '!#REF!</definedName>
    <definedName name="Sched_Pay" localSheetId="5">#REF!</definedName>
    <definedName name="Sched_Pay">#REF!</definedName>
    <definedName name="Scheduled_Extra_Payments" localSheetId="5">#REF!</definedName>
    <definedName name="Scheduled_Extra_Payments">#REF!</definedName>
    <definedName name="Scheduled_Interest_Rate" localSheetId="5">#REF!</definedName>
    <definedName name="Scheduled_Interest_Rate">#REF!</definedName>
    <definedName name="Scheduled_Monthly_Payment" localSheetId="5">#REF!</definedName>
    <definedName name="Scheduled_Monthly_Payment">#REF!</definedName>
    <definedName name="Sd" localSheetId="5">#REF!</definedName>
    <definedName name="sd" hidden="1">{"TAB1",#N/A,TRUE,"GENERAL";"TAB2",#N/A,TRUE,"GENERAL";"TAB3",#N/A,TRUE,"GENERAL";"TAB4",#N/A,TRUE,"GENERAL";"TAB5",#N/A,TRUE,"GENERAL"}</definedName>
    <definedName name="sdaf" localSheetId="5"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DSAFF" localSheetId="5" hidden="1">{#N/A,#N/A,TRUE,"1842CWN0"}</definedName>
    <definedName name="SDDSAFF" hidden="1">{#N/A,#N/A,TRUE,"1842CWN0"}</definedName>
    <definedName name="sdf" localSheetId="5">#REF!</definedName>
    <definedName name="sdf">#REF!</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hidden="1">{"via1",#N/A,TRUE,"general";"via2",#N/A,TRUE,"general";"via3",#N/A,TRUE,"general"}</definedName>
    <definedName name="SDFDG" localSheetId="5" hidden="1">{#N/A,#N/A,TRUE,"1842CWN0"}</definedName>
    <definedName name="SDFDG" hidden="1">{#N/A,#N/A,TRUE,"1842CWN0"}</definedName>
    <definedName name="sdfds" localSheetId="5" hidden="1">{"via1",#N/A,TRUE,"general";"via2",#N/A,TRUE,"general";"via3",#N/A,TRUE,"general"}</definedName>
    <definedName name="sdfds"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hidden="1">{"via1",#N/A,TRUE,"general";"via2",#N/A,TRUE,"general";"via3",#N/A,TRUE,"general"}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5" hidden="1">{"via1",#N/A,TRUE,"general";"via2",#N/A,TRUE,"general";"via3",#N/A,TRUE,"general"}</definedName>
    <definedName name="sdfgdsfk"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5" hidden="1">{"via1",#N/A,TRUE,"general";"via2",#N/A,TRUE,"general";"via3",#N/A,TRUE,"general"}</definedName>
    <definedName name="sdfsd4" hidden="1">{"via1",#N/A,TRUE,"general";"via2",#N/A,TRUE,"general";"via3",#N/A,TRUE,"general"}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5" hidden="1">{"via1",#N/A,TRUE,"general";"via2",#N/A,TRUE,"general";"via3",#N/A,TRUE,"general"}</definedName>
    <definedName name="sdfsdfb" hidden="1">{"via1",#N/A,TRUE,"general";"via2",#N/A,TRUE,"general";"via3",#N/A,TRUE,"general"}</definedName>
    <definedName name="sdfsdgg" localSheetId="5" hidden="1">{#N/A,#N/A,TRUE,"INGENIERIA";#N/A,#N/A,TRUE,"COMPRAS";#N/A,#N/A,TRUE,"DIRECCION";#N/A,#N/A,TRUE,"RESUMEN"}</definedName>
    <definedName name="sdfsdgg" hidden="1">{#N/A,#N/A,TRUE,"INGENIERIA";#N/A,#N/A,TRUE,"COMPRAS";#N/A,#N/A,TRUE,"DIRECCION";#N/A,#N/A,TRUE,"RESUMEN"}</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ft">'[49]Gabinetes ctrol, prot. y med. '!#REF!</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SDD" localSheetId="5">#REF!</definedName>
    <definedName name="SDSDD">#REF!</definedName>
    <definedName name="sdsdfh" localSheetId="5" hidden="1">{"via1",#N/A,TRUE,"general";"via2",#N/A,TRUE,"general";"via3",#N/A,TRUE,"general"}</definedName>
    <definedName name="sdsdfh" hidden="1">{"via1",#N/A,TRUE,"general";"via2",#N/A,TRUE,"general";"via3",#N/A,TRUE,"general"}</definedName>
    <definedName name="sdsdfsdff" localSheetId="5" hidden="1">{#N/A,#N/A,TRUE,"1842CWN0"}</definedName>
    <definedName name="sdsdfsdff" hidden="1">{#N/A,#N/A,TRUE,"1842CWN0"}</definedName>
    <definedName name="SDSDSD" localSheetId="5">#REF!</definedName>
    <definedName name="SDSDSD">#REF!</definedName>
    <definedName name="Se" localSheetId="5">#REF!</definedName>
    <definedName name="Se">#REF!</definedName>
    <definedName name="seccion1" localSheetId="5">#REF!</definedName>
    <definedName name="seccion1">#REF!</definedName>
    <definedName name="seccion2" localSheetId="5">#REF!</definedName>
    <definedName name="seccion2">#REF!</definedName>
    <definedName name="SECTOR" localSheetId="5">#REF!</definedName>
    <definedName name="SECTOR">#REF!</definedName>
    <definedName name="selalternativas">[225]Listado!$S$2:$S$3</definedName>
    <definedName name="SEMANA_C3" localSheetId="5">#REF!</definedName>
    <definedName name="SEMANA_C3">#REF!</definedName>
    <definedName name="semilla">#REF!</definedName>
    <definedName name="sena" localSheetId="5">[112]Hoja1!$C$14</definedName>
    <definedName name="sena">[113]Hoja1!$C$14</definedName>
    <definedName name="sencount" hidden="1">1</definedName>
    <definedName name="SepOct">'[149]Sep-Oct'!$A$12:$H$30</definedName>
    <definedName name="SepOct_C">'[183]Sep-Oct'!$A$31:$H$45</definedName>
    <definedName name="septico" localSheetId="5">#REF!</definedName>
    <definedName name="septico">#REF!</definedName>
    <definedName name="SERO" localSheetId="5">'A.U % '!ERR</definedName>
    <definedName name="SERO">[6]!ERR</definedName>
    <definedName name="setrj" localSheetId="5"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EVER">#REF!</definedName>
    <definedName name="Sf" localSheetId="5">#REF!</definedName>
    <definedName name="Sf">#REF!</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b">'[49]Gabinetes ctrol, prot. y med. '!#REF!</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d" localSheetId="5"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g" localSheetId="5">#REF!</definedName>
    <definedName name="Sg">#REF!</definedName>
    <definedName name="SGAGR" localSheetId="5">#REF!</definedName>
    <definedName name="SGAGR">#REF!</definedName>
    <definedName name="Sh" localSheetId="5">#REF!</definedName>
    <definedName name="Sh">#REF!</definedName>
    <definedName name="SHARED_FORMULA_0">#N/A</definedName>
    <definedName name="SHARED_FORMULA_1">#N/A</definedName>
    <definedName name="SHARED_FORMULA_10">#N/A</definedName>
    <definedName name="SHARED_FORMULA_100">#N/A</definedName>
    <definedName name="SHARED_FORMULA_1000">#N/A</definedName>
    <definedName name="SHARED_FORMULA_1001">#N/A</definedName>
    <definedName name="SHARED_FORMULA_1002">#N/A</definedName>
    <definedName name="SHARED_FORMULA_1003">#N/A</definedName>
    <definedName name="SHARED_FORMULA_1004">#N/A</definedName>
    <definedName name="SHARED_FORMULA_1005">#N/A</definedName>
    <definedName name="SHARED_FORMULA_1006">#N/A</definedName>
    <definedName name="SHARED_FORMULA_1007">#N/A</definedName>
    <definedName name="SHARED_FORMULA_1008">#N/A</definedName>
    <definedName name="SHARED_FORMULA_1009">#N/A</definedName>
    <definedName name="SHARED_FORMULA_101">#N/A</definedName>
    <definedName name="SHARED_FORMULA_1010">#N/A</definedName>
    <definedName name="SHARED_FORMULA_1011">#N/A</definedName>
    <definedName name="SHARED_FORMULA_1012">#N/A</definedName>
    <definedName name="SHARED_FORMULA_1013">#N/A</definedName>
    <definedName name="SHARED_FORMULA_1014">#N/A</definedName>
    <definedName name="SHARED_FORMULA_1015">#N/A</definedName>
    <definedName name="SHARED_FORMULA_1016">#N/A</definedName>
    <definedName name="SHARED_FORMULA_1017">#N/A</definedName>
    <definedName name="SHARED_FORMULA_1018">#N/A</definedName>
    <definedName name="SHARED_FORMULA_1019">#N/A</definedName>
    <definedName name="SHARED_FORMULA_102">#N/A</definedName>
    <definedName name="SHARED_FORMULA_1020">#N/A</definedName>
    <definedName name="SHARED_FORMULA_1021">#N/A</definedName>
    <definedName name="SHARED_FORMULA_1022">#N/A</definedName>
    <definedName name="SHARED_FORMULA_1023">#N/A</definedName>
    <definedName name="SHARED_FORMULA_1024">#N/A</definedName>
    <definedName name="SHARED_FORMULA_1025">#N/A</definedName>
    <definedName name="SHARED_FORMULA_1026">#N/A</definedName>
    <definedName name="SHARED_FORMULA_1027">#N/A</definedName>
    <definedName name="SHARED_FORMULA_1028">#N/A</definedName>
    <definedName name="SHARED_FORMULA_1029">#N/A</definedName>
    <definedName name="SHARED_FORMULA_103">#N/A</definedName>
    <definedName name="SHARED_FORMULA_1030">#N/A</definedName>
    <definedName name="SHARED_FORMULA_1031">#N/A</definedName>
    <definedName name="SHARED_FORMULA_1032">#N/A</definedName>
    <definedName name="SHARED_FORMULA_1033">#N/A</definedName>
    <definedName name="SHARED_FORMULA_1034">#N/A</definedName>
    <definedName name="SHARED_FORMULA_1035">#N/A</definedName>
    <definedName name="SHARED_FORMULA_1036">#N/A</definedName>
    <definedName name="SHARED_FORMULA_1037">#N/A</definedName>
    <definedName name="SHARED_FORMULA_1038">#N/A</definedName>
    <definedName name="SHARED_FORMULA_1039">#N/A</definedName>
    <definedName name="SHARED_FORMULA_104">#N/A</definedName>
    <definedName name="SHARED_FORMULA_1040">#N/A</definedName>
    <definedName name="SHARED_FORMULA_1041">#N/A</definedName>
    <definedName name="SHARED_FORMULA_1042">#N/A</definedName>
    <definedName name="SHARED_FORMULA_1043">#N/A</definedName>
    <definedName name="SHARED_FORMULA_1044">#N/A</definedName>
    <definedName name="SHARED_FORMULA_1045">#N/A</definedName>
    <definedName name="SHARED_FORMULA_1046">#N/A</definedName>
    <definedName name="SHARED_FORMULA_1047">#N/A</definedName>
    <definedName name="SHARED_FORMULA_1048">#N/A</definedName>
    <definedName name="SHARED_FORMULA_1049">#N/A</definedName>
    <definedName name="SHARED_FORMULA_105">#N/A</definedName>
    <definedName name="SHARED_FORMULA_1050">#N/A</definedName>
    <definedName name="SHARED_FORMULA_1051">#N/A</definedName>
    <definedName name="SHARED_FORMULA_1052">#N/A</definedName>
    <definedName name="SHARED_FORMULA_1053">#N/A</definedName>
    <definedName name="SHARED_FORMULA_1054">#N/A</definedName>
    <definedName name="SHARED_FORMULA_1055">#N/A</definedName>
    <definedName name="SHARED_FORMULA_1056">#N/A</definedName>
    <definedName name="SHARED_FORMULA_1057">#N/A</definedName>
    <definedName name="SHARED_FORMULA_1058">#N/A</definedName>
    <definedName name="SHARED_FORMULA_1059">#N/A</definedName>
    <definedName name="SHARED_FORMULA_106">#N/A</definedName>
    <definedName name="SHARED_FORMULA_1060">#N/A</definedName>
    <definedName name="SHARED_FORMULA_1061">#N/A</definedName>
    <definedName name="SHARED_FORMULA_1062">#N/A</definedName>
    <definedName name="SHARED_FORMULA_1063">#N/A</definedName>
    <definedName name="SHARED_FORMULA_1064">#N/A</definedName>
    <definedName name="SHARED_FORMULA_1065">#N/A</definedName>
    <definedName name="SHARED_FORMULA_1066">#N/A</definedName>
    <definedName name="SHARED_FORMULA_1067">#N/A</definedName>
    <definedName name="SHARED_FORMULA_1068">#N/A</definedName>
    <definedName name="SHARED_FORMULA_1069">#N/A</definedName>
    <definedName name="SHARED_FORMULA_107">#N/A</definedName>
    <definedName name="SHARED_FORMULA_1070">#N/A</definedName>
    <definedName name="SHARED_FORMULA_1071">#N/A</definedName>
    <definedName name="SHARED_FORMULA_1072">#N/A</definedName>
    <definedName name="SHARED_FORMULA_1073">#N/A</definedName>
    <definedName name="SHARED_FORMULA_1074">#N/A</definedName>
    <definedName name="SHARED_FORMULA_1075">#N/A</definedName>
    <definedName name="SHARED_FORMULA_1076">#N/A</definedName>
    <definedName name="SHARED_FORMULA_1077">#N/A</definedName>
    <definedName name="SHARED_FORMULA_1078">#N/A</definedName>
    <definedName name="SHARED_FORMULA_1079">#N/A</definedName>
    <definedName name="SHARED_FORMULA_108">#N/A</definedName>
    <definedName name="SHARED_FORMULA_1080">#N/A</definedName>
    <definedName name="SHARED_FORMULA_1081">#N/A</definedName>
    <definedName name="SHARED_FORMULA_1082">#N/A</definedName>
    <definedName name="SHARED_FORMULA_1083">#N/A</definedName>
    <definedName name="SHARED_FORMULA_1084">#N/A</definedName>
    <definedName name="SHARED_FORMULA_1085">#N/A</definedName>
    <definedName name="SHARED_FORMULA_1086">#N/A</definedName>
    <definedName name="SHARED_FORMULA_1087">#N/A</definedName>
    <definedName name="SHARED_FORMULA_1088">#N/A</definedName>
    <definedName name="SHARED_FORMULA_1089">#N/A</definedName>
    <definedName name="SHARED_FORMULA_109">#N/A</definedName>
    <definedName name="SHARED_FORMULA_1090">#N/A</definedName>
    <definedName name="SHARED_FORMULA_1091">#N/A</definedName>
    <definedName name="SHARED_FORMULA_1092">#N/A</definedName>
    <definedName name="SHARED_FORMULA_1093">#N/A</definedName>
    <definedName name="SHARED_FORMULA_1094">#N/A</definedName>
    <definedName name="SHARED_FORMULA_1095">#N/A</definedName>
    <definedName name="SHARED_FORMULA_1096">#N/A</definedName>
    <definedName name="SHARED_FORMULA_1097">#N/A</definedName>
    <definedName name="SHARED_FORMULA_1098">#N/A</definedName>
    <definedName name="SHARED_FORMULA_1099">#N/A</definedName>
    <definedName name="SHARED_FORMULA_11">#N/A</definedName>
    <definedName name="SHARED_FORMULA_110">#N/A</definedName>
    <definedName name="SHARED_FORMULA_1100">#N/A</definedName>
    <definedName name="SHARED_FORMULA_1101">#N/A</definedName>
    <definedName name="SHARED_FORMULA_1102">#N/A</definedName>
    <definedName name="SHARED_FORMULA_1103">#N/A</definedName>
    <definedName name="SHARED_FORMULA_1104">#N/A</definedName>
    <definedName name="SHARED_FORMULA_1105">#N/A</definedName>
    <definedName name="SHARED_FORMULA_1106">#N/A</definedName>
    <definedName name="SHARED_FORMULA_1107">#N/A</definedName>
    <definedName name="SHARED_FORMULA_1108">#N/A</definedName>
    <definedName name="SHARED_FORMULA_1109">#N/A</definedName>
    <definedName name="SHARED_FORMULA_111">#N/A</definedName>
    <definedName name="SHARED_FORMULA_1110">#N/A</definedName>
    <definedName name="SHARED_FORMULA_1111">#N/A</definedName>
    <definedName name="SHARED_FORMULA_1112">#N/A</definedName>
    <definedName name="SHARED_FORMULA_1113">#N/A</definedName>
    <definedName name="SHARED_FORMULA_1114">#N/A</definedName>
    <definedName name="SHARED_FORMULA_1115">#N/A</definedName>
    <definedName name="SHARED_FORMULA_1116">#N/A</definedName>
    <definedName name="SHARED_FORMULA_1117">#N/A</definedName>
    <definedName name="SHARED_FORMULA_1118">#N/A</definedName>
    <definedName name="SHARED_FORMULA_1119">#N/A</definedName>
    <definedName name="SHARED_FORMULA_112">#N/A</definedName>
    <definedName name="SHARED_FORMULA_1120">#N/A</definedName>
    <definedName name="SHARED_FORMULA_1121">#N/A</definedName>
    <definedName name="SHARED_FORMULA_1122">#N/A</definedName>
    <definedName name="SHARED_FORMULA_1123">#N/A</definedName>
    <definedName name="SHARED_FORMULA_1124">#N/A</definedName>
    <definedName name="SHARED_FORMULA_1125">#N/A</definedName>
    <definedName name="SHARED_FORMULA_1126">#N/A</definedName>
    <definedName name="SHARED_FORMULA_1127">#N/A</definedName>
    <definedName name="SHARED_FORMULA_1128">#N/A</definedName>
    <definedName name="SHARED_FORMULA_1129">#N/A</definedName>
    <definedName name="SHARED_FORMULA_113">#N/A</definedName>
    <definedName name="SHARED_FORMULA_1130">#N/A</definedName>
    <definedName name="SHARED_FORMULA_1131">#N/A</definedName>
    <definedName name="SHARED_FORMULA_1132">#N/A</definedName>
    <definedName name="SHARED_FORMULA_1133">#N/A</definedName>
    <definedName name="SHARED_FORMULA_1134">#N/A</definedName>
    <definedName name="SHARED_FORMULA_1135">#N/A</definedName>
    <definedName name="SHARED_FORMULA_1136">#N/A</definedName>
    <definedName name="SHARED_FORMULA_1137">#N/A</definedName>
    <definedName name="SHARED_FORMULA_1138">#N/A</definedName>
    <definedName name="SHARED_FORMULA_1139">#N/A</definedName>
    <definedName name="SHARED_FORMULA_114">#N/A</definedName>
    <definedName name="SHARED_FORMULA_1140">#N/A</definedName>
    <definedName name="SHARED_FORMULA_1141">#N/A</definedName>
    <definedName name="SHARED_FORMULA_1142">#N/A</definedName>
    <definedName name="SHARED_FORMULA_1143">#N/A</definedName>
    <definedName name="SHARED_FORMULA_1144">#N/A</definedName>
    <definedName name="SHARED_FORMULA_1145">#N/A</definedName>
    <definedName name="SHARED_FORMULA_1146">#N/A</definedName>
    <definedName name="SHARED_FORMULA_1147">#N/A</definedName>
    <definedName name="SHARED_FORMULA_1148">#N/A</definedName>
    <definedName name="SHARED_FORMULA_1149">#N/A</definedName>
    <definedName name="SHARED_FORMULA_115">#N/A</definedName>
    <definedName name="SHARED_FORMULA_1150">#N/A</definedName>
    <definedName name="SHARED_FORMULA_1151">#N/A</definedName>
    <definedName name="SHARED_FORMULA_1152" localSheetId="5">1+(0.15+0.16*0.05)</definedName>
    <definedName name="SHARED_FORMULA_1152">#N/A</definedName>
    <definedName name="SHARED_FORMULA_1153">#N/A</definedName>
    <definedName name="SHARED_FORMULA_1154">#N/A</definedName>
    <definedName name="SHARED_FORMULA_1155" localSheetId="5">1+(0+0.16*0.03)</definedName>
    <definedName name="SHARED_FORMULA_1155">#N/A</definedName>
    <definedName name="SHARED_FORMULA_1156">#N/A</definedName>
    <definedName name="SHARED_FORMULA_1157">#N/A</definedName>
    <definedName name="SHARED_FORMULA_1158" localSheetId="5">1+(0.18+0.16*0.05)</definedName>
    <definedName name="SHARED_FORMULA_1158">#N/A</definedName>
    <definedName name="SHARED_FORMULA_1159">#N/A</definedName>
    <definedName name="SHARED_FORMULA_116">#N/A</definedName>
    <definedName name="SHARED_FORMULA_1160">#N/A</definedName>
    <definedName name="SHARED_FORMULA_1161">#N/A</definedName>
    <definedName name="SHARED_FORMULA_1162">#N/A</definedName>
    <definedName name="SHARED_FORMULA_1163">#N/A</definedName>
    <definedName name="SHARED_FORMULA_1164">#N/A</definedName>
    <definedName name="SHARED_FORMULA_1165" localSheetId="5">1+(0.15+0.16*0.05)</definedName>
    <definedName name="SHARED_FORMULA_1165">#N/A</definedName>
    <definedName name="SHARED_FORMULA_1166">#N/A</definedName>
    <definedName name="SHARED_FORMULA_1167" localSheetId="5">1+(0+0.16*0.03)</definedName>
    <definedName name="SHARED_FORMULA_1167">#N/A</definedName>
    <definedName name="SHARED_FORMULA_1168">#N/A</definedName>
    <definedName name="SHARED_FORMULA_1169" localSheetId="5">1+(0.18+0.16*0.05)</definedName>
    <definedName name="SHARED_FORMULA_1169">#N/A</definedName>
    <definedName name="SHARED_FORMULA_117">#N/A</definedName>
    <definedName name="SHARED_FORMULA_1170">#N/A</definedName>
    <definedName name="SHARED_FORMULA_1171">#N/A</definedName>
    <definedName name="SHARED_FORMULA_1172">#N/A</definedName>
    <definedName name="SHARED_FORMULA_1173">#N/A</definedName>
    <definedName name="SHARED_FORMULA_1174">#N/A</definedName>
    <definedName name="SHARED_FORMULA_1175">#N/A</definedName>
    <definedName name="SHARED_FORMULA_1176">#N/A</definedName>
    <definedName name="SHARED_FORMULA_1177">#N/A</definedName>
    <definedName name="SHARED_FORMULA_1178">#N/A</definedName>
    <definedName name="SHARED_FORMULA_1179">#N/A</definedName>
    <definedName name="SHARED_FORMULA_118">#N/A</definedName>
    <definedName name="SHARED_FORMULA_1180">#N/A</definedName>
    <definedName name="SHARED_FORMULA_1181">#N/A</definedName>
    <definedName name="SHARED_FORMULA_1182">#N/A</definedName>
    <definedName name="SHARED_FORMULA_1183">#N/A</definedName>
    <definedName name="SHARED_FORMULA_1184">#N/A</definedName>
    <definedName name="SHARED_FORMULA_1185">#N/A</definedName>
    <definedName name="SHARED_FORMULA_1186">#N/A</definedName>
    <definedName name="SHARED_FORMULA_1187">#N/A</definedName>
    <definedName name="SHARED_FORMULA_1188">#N/A</definedName>
    <definedName name="SHARED_FORMULA_1189">#N/A</definedName>
    <definedName name="SHARED_FORMULA_119">#N/A</definedName>
    <definedName name="SHARED_FORMULA_1190">#N/A</definedName>
    <definedName name="SHARED_FORMULA_1191">#N/A</definedName>
    <definedName name="SHARED_FORMULA_1192">#N/A</definedName>
    <definedName name="SHARED_FORMULA_1193">#N/A</definedName>
    <definedName name="SHARED_FORMULA_1194">#N/A</definedName>
    <definedName name="SHARED_FORMULA_1195">#N/A</definedName>
    <definedName name="SHARED_FORMULA_1196">#N/A</definedName>
    <definedName name="SHARED_FORMULA_1197">#N/A</definedName>
    <definedName name="SHARED_FORMULA_1198">#N/A</definedName>
    <definedName name="SHARED_FORMULA_1199">#N/A</definedName>
    <definedName name="SHARED_FORMULA_12">#N/A</definedName>
    <definedName name="SHARED_FORMULA_120">#N/A</definedName>
    <definedName name="SHARED_FORMULA_1200">#N/A</definedName>
    <definedName name="SHARED_FORMULA_1201">#N/A</definedName>
    <definedName name="SHARED_FORMULA_1202" localSheetId="5">1+(0.15+0.16*0.05)</definedName>
    <definedName name="SHARED_FORMULA_1202">#N/A</definedName>
    <definedName name="SHARED_FORMULA_1203">#N/A</definedName>
    <definedName name="SHARED_FORMULA_1204">#N/A</definedName>
    <definedName name="SHARED_FORMULA_1205" localSheetId="5">1+(0+0.16*0.03)</definedName>
    <definedName name="SHARED_FORMULA_1205">#N/A</definedName>
    <definedName name="SHARED_FORMULA_1206">#N/A</definedName>
    <definedName name="SHARED_FORMULA_1207">#N/A</definedName>
    <definedName name="SHARED_FORMULA_1208" localSheetId="5">1+(0.18+0.16*0.05)</definedName>
    <definedName name="SHARED_FORMULA_1208">#N/A</definedName>
    <definedName name="SHARED_FORMULA_1209">#N/A</definedName>
    <definedName name="SHARED_FORMULA_121">#N/A</definedName>
    <definedName name="SHARED_FORMULA_1210">#N/A</definedName>
    <definedName name="SHARED_FORMULA_1211">#N/A</definedName>
    <definedName name="SHARED_FORMULA_1212">#N/A</definedName>
    <definedName name="SHARED_FORMULA_1213">#N/A</definedName>
    <definedName name="SHARED_FORMULA_1214">#N/A</definedName>
    <definedName name="SHARED_FORMULA_1215" localSheetId="5">1+(0.15+0.16*0.05)</definedName>
    <definedName name="SHARED_FORMULA_1215">#N/A</definedName>
    <definedName name="SHARED_FORMULA_1216">#N/A</definedName>
    <definedName name="SHARED_FORMULA_1217" localSheetId="5">1+(0+0.16*0.03)</definedName>
    <definedName name="SHARED_FORMULA_1217">#N/A</definedName>
    <definedName name="SHARED_FORMULA_1218">#N/A</definedName>
    <definedName name="SHARED_FORMULA_1219" localSheetId="5">1+(0.18+0.16*0.05)</definedName>
    <definedName name="SHARED_FORMULA_1219">#N/A</definedName>
    <definedName name="SHARED_FORMULA_122">#N/A</definedName>
    <definedName name="SHARED_FORMULA_1220">#N/A</definedName>
    <definedName name="SHARED_FORMULA_1221">#N/A</definedName>
    <definedName name="SHARED_FORMULA_1222">#N/A</definedName>
    <definedName name="SHARED_FORMULA_1223">#N/A</definedName>
    <definedName name="SHARED_FORMULA_1224">#N/A</definedName>
    <definedName name="SHARED_FORMULA_1225">#N/A</definedName>
    <definedName name="SHARED_FORMULA_1226">#N/A</definedName>
    <definedName name="SHARED_FORMULA_1227">#N/A</definedName>
    <definedName name="SHARED_FORMULA_1228">#N/A</definedName>
    <definedName name="SHARED_FORMULA_1229">#N/A</definedName>
    <definedName name="SHARED_FORMULA_123">#N/A</definedName>
    <definedName name="SHARED_FORMULA_1230">#N/A</definedName>
    <definedName name="SHARED_FORMULA_1231">#N/A</definedName>
    <definedName name="SHARED_FORMULA_1232">#N/A</definedName>
    <definedName name="SHARED_FORMULA_1233">#N/A</definedName>
    <definedName name="SHARED_FORMULA_1234">#N/A</definedName>
    <definedName name="SHARED_FORMULA_1235">#N/A</definedName>
    <definedName name="SHARED_FORMULA_1236">#N/A</definedName>
    <definedName name="SHARED_FORMULA_1237">1+(0.15+0.16*0.05)</definedName>
    <definedName name="SHARED_FORMULA_1238">#N/A</definedName>
    <definedName name="SHARED_FORMULA_1239">#N/A</definedName>
    <definedName name="SHARED_FORMULA_124">#N/A</definedName>
    <definedName name="SHARED_FORMULA_1240">1+(0+0.16*0.03)</definedName>
    <definedName name="SHARED_FORMULA_1241">#N/A</definedName>
    <definedName name="SHARED_FORMULA_1242">#N/A</definedName>
    <definedName name="SHARED_FORMULA_1243">1+(0.18+0.16*0.05)</definedName>
    <definedName name="SHARED_FORMULA_1244">#N/A</definedName>
    <definedName name="SHARED_FORMULA_1245">#N/A</definedName>
    <definedName name="SHARED_FORMULA_1246">#N/A</definedName>
    <definedName name="SHARED_FORMULA_1247">#N/A</definedName>
    <definedName name="SHARED_FORMULA_1248">#N/A</definedName>
    <definedName name="SHARED_FORMULA_1249">#N/A</definedName>
    <definedName name="SHARED_FORMULA_125">#N/A</definedName>
    <definedName name="SHARED_FORMULA_1250">1+(0.15+0.16*0.05)</definedName>
    <definedName name="SHARED_FORMULA_1251">#N/A</definedName>
    <definedName name="SHARED_FORMULA_1252">1+(0+0.16*0.03)</definedName>
    <definedName name="SHARED_FORMULA_1253">#N/A</definedName>
    <definedName name="SHARED_FORMULA_1254">1+(0.18+0.16*0.05)</definedName>
    <definedName name="SHARED_FORMULA_1255">#N/A</definedName>
    <definedName name="SHARED_FORMULA_1256">#N/A</definedName>
    <definedName name="SHARED_FORMULA_1257">#N/A</definedName>
    <definedName name="SHARED_FORMULA_1258">#N/A</definedName>
    <definedName name="SHARED_FORMULA_1259">#N/A</definedName>
    <definedName name="SHARED_FORMULA_126">#N/A</definedName>
    <definedName name="SHARED_FORMULA_1260">#N/A</definedName>
    <definedName name="SHARED_FORMULA_1261">#N/A</definedName>
    <definedName name="SHARED_FORMULA_1262">#N/A</definedName>
    <definedName name="SHARED_FORMULA_1263">#N/A</definedName>
    <definedName name="SHARED_FORMULA_1264">#N/A</definedName>
    <definedName name="SHARED_FORMULA_1265">#N/A</definedName>
    <definedName name="SHARED_FORMULA_1266">#N/A</definedName>
    <definedName name="SHARED_FORMULA_1267">#N/A</definedName>
    <definedName name="SHARED_FORMULA_1268">#N/A</definedName>
    <definedName name="SHARED_FORMULA_1269">#N/A</definedName>
    <definedName name="SHARED_FORMULA_127">#N/A</definedName>
    <definedName name="SHARED_FORMULA_1270">#N/A</definedName>
    <definedName name="SHARED_FORMULA_1271">#N/A</definedName>
    <definedName name="SHARED_FORMULA_1272">#N/A</definedName>
    <definedName name="SHARED_FORMULA_1273">#N/A</definedName>
    <definedName name="SHARED_FORMULA_1274">#N/A</definedName>
    <definedName name="SHARED_FORMULA_1275">#N/A</definedName>
    <definedName name="SHARED_FORMULA_1276">#N/A</definedName>
    <definedName name="SHARED_FORMULA_1277">#N/A</definedName>
    <definedName name="SHARED_FORMULA_1278">#N/A</definedName>
    <definedName name="SHARED_FORMULA_1279">#N/A</definedName>
    <definedName name="SHARED_FORMULA_128">#N/A</definedName>
    <definedName name="SHARED_FORMULA_1280">#N/A</definedName>
    <definedName name="SHARED_FORMULA_1281">#N/A</definedName>
    <definedName name="SHARED_FORMULA_1282">#N/A</definedName>
    <definedName name="SHARED_FORMULA_1283">#N/A</definedName>
    <definedName name="SHARED_FORMULA_1284">#N/A</definedName>
    <definedName name="SHARED_FORMULA_1285">1+(0.15+0.16*0.05)</definedName>
    <definedName name="SHARED_FORMULA_1286">#N/A</definedName>
    <definedName name="SHARED_FORMULA_1287">1+(0+0.16*0.03)</definedName>
    <definedName name="SHARED_FORMULA_1288">#N/A</definedName>
    <definedName name="SHARED_FORMULA_1289">#N/A</definedName>
    <definedName name="SHARED_FORMULA_129">#N/A</definedName>
    <definedName name="SHARED_FORMULA_1290">1+(0.18+0.16*0.05)</definedName>
    <definedName name="SHARED_FORMULA_1291">#N/A</definedName>
    <definedName name="SHARED_FORMULA_1292">#N/A</definedName>
    <definedName name="SHARED_FORMULA_1293">#N/A</definedName>
    <definedName name="SHARED_FORMULA_1294">#N/A</definedName>
    <definedName name="SHARED_FORMULA_1295">#N/A</definedName>
    <definedName name="SHARED_FORMULA_1296">#N/A</definedName>
    <definedName name="SHARED_FORMULA_1297">#N/A</definedName>
    <definedName name="SHARED_FORMULA_1298">#N/A</definedName>
    <definedName name="SHARED_FORMULA_1299">#N/A</definedName>
    <definedName name="SHARED_FORMULA_13">#N/A</definedName>
    <definedName name="SHARED_FORMULA_130">#N/A</definedName>
    <definedName name="SHARED_FORMULA_1300">#N/A</definedName>
    <definedName name="SHARED_FORMULA_1301">#N/A</definedName>
    <definedName name="SHARED_FORMULA_1302">#N/A</definedName>
    <definedName name="SHARED_FORMULA_1303">#N/A</definedName>
    <definedName name="SHARED_FORMULA_1304">#N/A</definedName>
    <definedName name="SHARED_FORMULA_1305">#N/A</definedName>
    <definedName name="SHARED_FORMULA_1306">#N/A</definedName>
    <definedName name="SHARED_FORMULA_1307">#N/A</definedName>
    <definedName name="SHARED_FORMULA_1308">#N/A</definedName>
    <definedName name="SHARED_FORMULA_1309">#N/A</definedName>
    <definedName name="SHARED_FORMULA_131">#N/A</definedName>
    <definedName name="SHARED_FORMULA_1310">#N/A</definedName>
    <definedName name="SHARED_FORMULA_1311">#N/A</definedName>
    <definedName name="SHARED_FORMULA_1312">#N/A</definedName>
    <definedName name="SHARED_FORMULA_1313">#N/A</definedName>
    <definedName name="SHARED_FORMULA_1314">#N/A</definedName>
    <definedName name="SHARED_FORMULA_1315">#N/A</definedName>
    <definedName name="SHARED_FORMULA_1316">#N/A</definedName>
    <definedName name="SHARED_FORMULA_1317">#N/A</definedName>
    <definedName name="SHARED_FORMULA_1318">#N/A</definedName>
    <definedName name="SHARED_FORMULA_1319">#N/A</definedName>
    <definedName name="SHARED_FORMULA_132">#N/A</definedName>
    <definedName name="SHARED_FORMULA_1320">#N/A</definedName>
    <definedName name="SHARED_FORMULA_1321">#N/A</definedName>
    <definedName name="SHARED_FORMULA_1322">#N/A</definedName>
    <definedName name="SHARED_FORMULA_1323">#N/A</definedName>
    <definedName name="SHARED_FORMULA_1324">#N/A</definedName>
    <definedName name="SHARED_FORMULA_1325">#N/A</definedName>
    <definedName name="SHARED_FORMULA_1326">#N/A</definedName>
    <definedName name="SHARED_FORMULA_1327">#N/A</definedName>
    <definedName name="SHARED_FORMULA_1328">#N/A</definedName>
    <definedName name="SHARED_FORMULA_1329">#N/A</definedName>
    <definedName name="SHARED_FORMULA_133">#N/A</definedName>
    <definedName name="SHARED_FORMULA_1330">#N/A</definedName>
    <definedName name="SHARED_FORMULA_1331">#N/A</definedName>
    <definedName name="SHARED_FORMULA_1332">#N/A</definedName>
    <definedName name="SHARED_FORMULA_1333">#N/A</definedName>
    <definedName name="SHARED_FORMULA_1334">#N/A</definedName>
    <definedName name="SHARED_FORMULA_1335">#N/A</definedName>
    <definedName name="SHARED_FORMULA_1336">#N/A</definedName>
    <definedName name="SHARED_FORMULA_1337">#N/A</definedName>
    <definedName name="SHARED_FORMULA_1338">#N/A</definedName>
    <definedName name="SHARED_FORMULA_1339">#N/A</definedName>
    <definedName name="SHARED_FORMULA_134">#N/A</definedName>
    <definedName name="SHARED_FORMULA_1340">#N/A</definedName>
    <definedName name="SHARED_FORMULA_1341">#N/A</definedName>
    <definedName name="SHARED_FORMULA_1342">#N/A</definedName>
    <definedName name="SHARED_FORMULA_1343">#N/A</definedName>
    <definedName name="SHARED_FORMULA_1344">#N/A</definedName>
    <definedName name="SHARED_FORMULA_1345">#N/A</definedName>
    <definedName name="SHARED_FORMULA_1346">#N/A</definedName>
    <definedName name="SHARED_FORMULA_1347">#N/A</definedName>
    <definedName name="SHARED_FORMULA_1348">#N/A</definedName>
    <definedName name="SHARED_FORMULA_1349">#N/A</definedName>
    <definedName name="SHARED_FORMULA_135">#N/A</definedName>
    <definedName name="SHARED_FORMULA_1350">#N/A</definedName>
    <definedName name="SHARED_FORMULA_1351">#N/A</definedName>
    <definedName name="SHARED_FORMULA_1352">#N/A</definedName>
    <definedName name="SHARED_FORMULA_1353">#N/A</definedName>
    <definedName name="SHARED_FORMULA_1354">#N/A</definedName>
    <definedName name="SHARED_FORMULA_1355">#N/A</definedName>
    <definedName name="SHARED_FORMULA_1356">#N/A</definedName>
    <definedName name="SHARED_FORMULA_1357">#N/A</definedName>
    <definedName name="SHARED_FORMULA_1358">#N/A</definedName>
    <definedName name="SHARED_FORMULA_1359">#N/A</definedName>
    <definedName name="SHARED_FORMULA_136">#N/A</definedName>
    <definedName name="SHARED_FORMULA_1360">#N/A</definedName>
    <definedName name="SHARED_FORMULA_1361">#N/A</definedName>
    <definedName name="SHARED_FORMULA_1362">#N/A</definedName>
    <definedName name="SHARED_FORMULA_1363">#N/A</definedName>
    <definedName name="SHARED_FORMULA_1364">#N/A</definedName>
    <definedName name="SHARED_FORMULA_1365">#N/A</definedName>
    <definedName name="SHARED_FORMULA_1366">#N/A</definedName>
    <definedName name="SHARED_FORMULA_1367">#N/A</definedName>
    <definedName name="SHARED_FORMULA_1368">#N/A</definedName>
    <definedName name="SHARED_FORMULA_1369">#N/A</definedName>
    <definedName name="SHARED_FORMULA_137">#N/A</definedName>
    <definedName name="SHARED_FORMULA_1370">#N/A</definedName>
    <definedName name="SHARED_FORMULA_1371">#N/A</definedName>
    <definedName name="SHARED_FORMULA_1372">#N/A</definedName>
    <definedName name="SHARED_FORMULA_1373">#N/A</definedName>
    <definedName name="SHARED_FORMULA_1374">#N/A</definedName>
    <definedName name="SHARED_FORMULA_1375">#N/A</definedName>
    <definedName name="SHARED_FORMULA_1376">#N/A</definedName>
    <definedName name="SHARED_FORMULA_1377">#N/A</definedName>
    <definedName name="SHARED_FORMULA_1378">#N/A</definedName>
    <definedName name="SHARED_FORMULA_1379">#N/A</definedName>
    <definedName name="SHARED_FORMULA_138">#N/A</definedName>
    <definedName name="SHARED_FORMULA_1380">#N/A</definedName>
    <definedName name="SHARED_FORMULA_1381">#N/A</definedName>
    <definedName name="SHARED_FORMULA_1382">#N/A</definedName>
    <definedName name="SHARED_FORMULA_1383">#N/A</definedName>
    <definedName name="SHARED_FORMULA_1384">#N/A</definedName>
    <definedName name="SHARED_FORMULA_1385">#N/A</definedName>
    <definedName name="SHARED_FORMULA_1386">#N/A</definedName>
    <definedName name="SHARED_FORMULA_1387">#N/A</definedName>
    <definedName name="SHARED_FORMULA_1388">#N/A</definedName>
    <definedName name="SHARED_FORMULA_1389">#N/A</definedName>
    <definedName name="SHARED_FORMULA_139">#N/A</definedName>
    <definedName name="SHARED_FORMULA_1390">#N/A</definedName>
    <definedName name="SHARED_FORMULA_1391">#N/A</definedName>
    <definedName name="SHARED_FORMULA_1392">#N/A</definedName>
    <definedName name="SHARED_FORMULA_1393">#N/A</definedName>
    <definedName name="SHARED_FORMULA_1394">#N/A</definedName>
    <definedName name="SHARED_FORMULA_1395">#N/A</definedName>
    <definedName name="SHARED_FORMULA_1396">#N/A</definedName>
    <definedName name="SHARED_FORMULA_1397">#N/A</definedName>
    <definedName name="SHARED_FORMULA_1398">#N/A</definedName>
    <definedName name="SHARED_FORMULA_1399">#N/A</definedName>
    <definedName name="SHARED_FORMULA_14">#N/A</definedName>
    <definedName name="SHARED_FORMULA_140">#N/A</definedName>
    <definedName name="SHARED_FORMULA_1400">#N/A</definedName>
    <definedName name="SHARED_FORMULA_1401">#N/A</definedName>
    <definedName name="SHARED_FORMULA_1402">#N/A</definedName>
    <definedName name="SHARED_FORMULA_1403">#N/A</definedName>
    <definedName name="SHARED_FORMULA_1404">#N/A</definedName>
    <definedName name="SHARED_FORMULA_1405">#N/A</definedName>
    <definedName name="SHARED_FORMULA_1406">#N/A</definedName>
    <definedName name="SHARED_FORMULA_1407">#N/A</definedName>
    <definedName name="SHARED_FORMULA_1408">#N/A</definedName>
    <definedName name="SHARED_FORMULA_1409">#N/A</definedName>
    <definedName name="SHARED_FORMULA_141">#N/A</definedName>
    <definedName name="SHARED_FORMULA_1410">#N/A</definedName>
    <definedName name="SHARED_FORMULA_1411">#N/A</definedName>
    <definedName name="SHARED_FORMULA_1412">#N/A</definedName>
    <definedName name="SHARED_FORMULA_1413">#N/A</definedName>
    <definedName name="SHARED_FORMULA_1414">#N/A</definedName>
    <definedName name="SHARED_FORMULA_1415">#N/A</definedName>
    <definedName name="SHARED_FORMULA_1416">#N/A</definedName>
    <definedName name="SHARED_FORMULA_1417">#N/A</definedName>
    <definedName name="SHARED_FORMULA_1418">#N/A</definedName>
    <definedName name="SHARED_FORMULA_1419">#N/A</definedName>
    <definedName name="SHARED_FORMULA_142">#N/A</definedName>
    <definedName name="SHARED_FORMULA_1420">#N/A</definedName>
    <definedName name="SHARED_FORMULA_1421">#N/A</definedName>
    <definedName name="SHARED_FORMULA_1422">#N/A</definedName>
    <definedName name="SHARED_FORMULA_1423">#N/A</definedName>
    <definedName name="SHARED_FORMULA_1424">#N/A</definedName>
    <definedName name="SHARED_FORMULA_1425">#N/A</definedName>
    <definedName name="SHARED_FORMULA_1426">#N/A</definedName>
    <definedName name="SHARED_FORMULA_1427">#N/A</definedName>
    <definedName name="SHARED_FORMULA_1428">#N/A</definedName>
    <definedName name="SHARED_FORMULA_1429">#N/A</definedName>
    <definedName name="SHARED_FORMULA_143">#N/A</definedName>
    <definedName name="SHARED_FORMULA_1430">#N/A</definedName>
    <definedName name="SHARED_FORMULA_1431">#N/A</definedName>
    <definedName name="SHARED_FORMULA_1432">#N/A</definedName>
    <definedName name="SHARED_FORMULA_1433">#N/A</definedName>
    <definedName name="SHARED_FORMULA_1434">#N/A</definedName>
    <definedName name="SHARED_FORMULA_1435">#N/A</definedName>
    <definedName name="SHARED_FORMULA_1436">#N/A</definedName>
    <definedName name="SHARED_FORMULA_1437">#N/A</definedName>
    <definedName name="SHARED_FORMULA_1438">#N/A</definedName>
    <definedName name="SHARED_FORMULA_1439">#N/A</definedName>
    <definedName name="SHARED_FORMULA_144">#N/A</definedName>
    <definedName name="SHARED_FORMULA_1440">#N/A</definedName>
    <definedName name="SHARED_FORMULA_1441">#N/A</definedName>
    <definedName name="SHARED_FORMULA_1442">#N/A</definedName>
    <definedName name="SHARED_FORMULA_1443">#N/A</definedName>
    <definedName name="SHARED_FORMULA_1444">#N/A</definedName>
    <definedName name="SHARED_FORMULA_1445">#N/A</definedName>
    <definedName name="SHARED_FORMULA_1446">#N/A</definedName>
    <definedName name="SHARED_FORMULA_1447">#N/A</definedName>
    <definedName name="SHARED_FORMULA_1448">#N/A</definedName>
    <definedName name="SHARED_FORMULA_1449">#N/A</definedName>
    <definedName name="SHARED_FORMULA_145">#N/A</definedName>
    <definedName name="SHARED_FORMULA_1450">#N/A</definedName>
    <definedName name="SHARED_FORMULA_1451">#N/A</definedName>
    <definedName name="SHARED_FORMULA_1452">#N/A</definedName>
    <definedName name="SHARED_FORMULA_1453">#N/A</definedName>
    <definedName name="SHARED_FORMULA_1454">#N/A</definedName>
    <definedName name="SHARED_FORMULA_1455">#N/A</definedName>
    <definedName name="SHARED_FORMULA_1456">#N/A</definedName>
    <definedName name="SHARED_FORMULA_1457">#N/A</definedName>
    <definedName name="SHARED_FORMULA_1458">#N/A</definedName>
    <definedName name="SHARED_FORMULA_1459">#N/A</definedName>
    <definedName name="SHARED_FORMULA_146">#N/A</definedName>
    <definedName name="SHARED_FORMULA_1460">#N/A</definedName>
    <definedName name="SHARED_FORMULA_1461">#N/A</definedName>
    <definedName name="SHARED_FORMULA_1462">#N/A</definedName>
    <definedName name="SHARED_FORMULA_1463">#N/A</definedName>
    <definedName name="SHARED_FORMULA_1464">#N/A</definedName>
    <definedName name="SHARED_FORMULA_1465">#N/A</definedName>
    <definedName name="SHARED_FORMULA_1466">#N/A</definedName>
    <definedName name="SHARED_FORMULA_1467">#N/A</definedName>
    <definedName name="SHARED_FORMULA_1468">#N/A</definedName>
    <definedName name="SHARED_FORMULA_1469">#N/A</definedName>
    <definedName name="SHARED_FORMULA_147">#N/A</definedName>
    <definedName name="SHARED_FORMULA_1470">#N/A</definedName>
    <definedName name="SHARED_FORMULA_1471">#N/A</definedName>
    <definedName name="SHARED_FORMULA_1472">#N/A</definedName>
    <definedName name="SHARED_FORMULA_1473">#N/A</definedName>
    <definedName name="SHARED_FORMULA_1474">#N/A</definedName>
    <definedName name="SHARED_FORMULA_1475">#N/A</definedName>
    <definedName name="SHARED_FORMULA_1476">#N/A</definedName>
    <definedName name="SHARED_FORMULA_1477">#N/A</definedName>
    <definedName name="SHARED_FORMULA_1478">#N/A</definedName>
    <definedName name="SHARED_FORMULA_1479">#N/A</definedName>
    <definedName name="SHARED_FORMULA_148">#N/A</definedName>
    <definedName name="SHARED_FORMULA_1480">#N/A</definedName>
    <definedName name="SHARED_FORMULA_1481">#N/A</definedName>
    <definedName name="SHARED_FORMULA_1482">#N/A</definedName>
    <definedName name="SHARED_FORMULA_1483">#N/A</definedName>
    <definedName name="SHARED_FORMULA_1484">#N/A</definedName>
    <definedName name="SHARED_FORMULA_1485">#N/A</definedName>
    <definedName name="SHARED_FORMULA_1486">#N/A</definedName>
    <definedName name="SHARED_FORMULA_1487">#N/A</definedName>
    <definedName name="SHARED_FORMULA_1488">#N/A</definedName>
    <definedName name="SHARED_FORMULA_1489">#N/A</definedName>
    <definedName name="SHARED_FORMULA_149">#N/A</definedName>
    <definedName name="SHARED_FORMULA_1490">#N/A</definedName>
    <definedName name="SHARED_FORMULA_1491">#N/A</definedName>
    <definedName name="SHARED_FORMULA_1492">#N/A</definedName>
    <definedName name="SHARED_FORMULA_1493">#N/A</definedName>
    <definedName name="SHARED_FORMULA_1494">#N/A</definedName>
    <definedName name="SHARED_FORMULA_1495">#N/A</definedName>
    <definedName name="SHARED_FORMULA_1496">#N/A</definedName>
    <definedName name="SHARED_FORMULA_1497">#N/A</definedName>
    <definedName name="SHARED_FORMULA_1498">#N/A</definedName>
    <definedName name="SHARED_FORMULA_1499">#N/A</definedName>
    <definedName name="SHARED_FORMULA_15">#N/A</definedName>
    <definedName name="SHARED_FORMULA_150">#N/A</definedName>
    <definedName name="SHARED_FORMULA_1500">#N/A</definedName>
    <definedName name="SHARED_FORMULA_1501">#N/A</definedName>
    <definedName name="SHARED_FORMULA_1502">#N/A</definedName>
    <definedName name="SHARED_FORMULA_1503">#N/A</definedName>
    <definedName name="SHARED_FORMULA_1504">#N/A</definedName>
    <definedName name="SHARED_FORMULA_1505">#N/A</definedName>
    <definedName name="SHARED_FORMULA_1506">#N/A</definedName>
    <definedName name="SHARED_FORMULA_1507">#N/A</definedName>
    <definedName name="SHARED_FORMULA_1508">#N/A</definedName>
    <definedName name="SHARED_FORMULA_1509">#N/A</definedName>
    <definedName name="SHARED_FORMULA_151">#N/A</definedName>
    <definedName name="SHARED_FORMULA_1510">#N/A</definedName>
    <definedName name="SHARED_FORMULA_1511">#N/A</definedName>
    <definedName name="SHARED_FORMULA_1512">#N/A</definedName>
    <definedName name="SHARED_FORMULA_1513">#N/A</definedName>
    <definedName name="SHARED_FORMULA_1514">#N/A</definedName>
    <definedName name="SHARED_FORMULA_1515">#N/A</definedName>
    <definedName name="SHARED_FORMULA_1516">#N/A</definedName>
    <definedName name="SHARED_FORMULA_1517">#N/A</definedName>
    <definedName name="SHARED_FORMULA_1518">#N/A</definedName>
    <definedName name="SHARED_FORMULA_1519">#N/A</definedName>
    <definedName name="SHARED_FORMULA_152">#N/A</definedName>
    <definedName name="SHARED_FORMULA_1520">#N/A</definedName>
    <definedName name="SHARED_FORMULA_1521">#N/A</definedName>
    <definedName name="SHARED_FORMULA_1522">#N/A</definedName>
    <definedName name="SHARED_FORMULA_1523">#N/A</definedName>
    <definedName name="SHARED_FORMULA_1524">#N/A</definedName>
    <definedName name="SHARED_FORMULA_1525">#N/A</definedName>
    <definedName name="SHARED_FORMULA_1526">#N/A</definedName>
    <definedName name="SHARED_FORMULA_1527">#N/A</definedName>
    <definedName name="SHARED_FORMULA_1528">#N/A</definedName>
    <definedName name="SHARED_FORMULA_1529">#N/A</definedName>
    <definedName name="SHARED_FORMULA_153">#N/A</definedName>
    <definedName name="SHARED_FORMULA_1530">#N/A</definedName>
    <definedName name="SHARED_FORMULA_1531">#N/A</definedName>
    <definedName name="SHARED_FORMULA_1532">#N/A</definedName>
    <definedName name="SHARED_FORMULA_1533">#N/A</definedName>
    <definedName name="SHARED_FORMULA_1534">#N/A</definedName>
    <definedName name="SHARED_FORMULA_1535">#N/A</definedName>
    <definedName name="SHARED_FORMULA_1536">#N/A</definedName>
    <definedName name="SHARED_FORMULA_1537">#N/A</definedName>
    <definedName name="SHARED_FORMULA_1538">#N/A</definedName>
    <definedName name="SHARED_FORMULA_1539">#N/A</definedName>
    <definedName name="SHARED_FORMULA_154">#N/A</definedName>
    <definedName name="SHARED_FORMULA_1540">#N/A</definedName>
    <definedName name="SHARED_FORMULA_1541">#N/A</definedName>
    <definedName name="SHARED_FORMULA_1542">#N/A</definedName>
    <definedName name="SHARED_FORMULA_1543">#N/A</definedName>
    <definedName name="SHARED_FORMULA_1544">#N/A</definedName>
    <definedName name="SHARED_FORMULA_1545">#N/A</definedName>
    <definedName name="SHARED_FORMULA_1546">#N/A</definedName>
    <definedName name="SHARED_FORMULA_1547">#N/A</definedName>
    <definedName name="SHARED_FORMULA_1548">#N/A</definedName>
    <definedName name="SHARED_FORMULA_1549">#N/A</definedName>
    <definedName name="SHARED_FORMULA_155">#N/A</definedName>
    <definedName name="SHARED_FORMULA_1550">#N/A</definedName>
    <definedName name="SHARED_FORMULA_1551">#N/A</definedName>
    <definedName name="SHARED_FORMULA_1552">#N/A</definedName>
    <definedName name="SHARED_FORMULA_1553">#N/A</definedName>
    <definedName name="SHARED_FORMULA_1554">#N/A</definedName>
    <definedName name="SHARED_FORMULA_1555">#N/A</definedName>
    <definedName name="SHARED_FORMULA_1556">#N/A</definedName>
    <definedName name="SHARED_FORMULA_1557">#N/A</definedName>
    <definedName name="SHARED_FORMULA_1558">#N/A</definedName>
    <definedName name="SHARED_FORMULA_1559">#N/A</definedName>
    <definedName name="SHARED_FORMULA_156">#N/A</definedName>
    <definedName name="SHARED_FORMULA_1560">#N/A</definedName>
    <definedName name="SHARED_FORMULA_1561">#N/A</definedName>
    <definedName name="SHARED_FORMULA_1562">#N/A</definedName>
    <definedName name="SHARED_FORMULA_1563">#N/A</definedName>
    <definedName name="SHARED_FORMULA_1564">#N/A</definedName>
    <definedName name="SHARED_FORMULA_1565">#N/A</definedName>
    <definedName name="SHARED_FORMULA_1566">#N/A</definedName>
    <definedName name="SHARED_FORMULA_1567">#N/A</definedName>
    <definedName name="SHARED_FORMULA_1568">#N/A</definedName>
    <definedName name="SHARED_FORMULA_1569">#N/A</definedName>
    <definedName name="SHARED_FORMULA_157">#N/A</definedName>
    <definedName name="SHARED_FORMULA_1570">#N/A</definedName>
    <definedName name="SHARED_FORMULA_1571">#N/A</definedName>
    <definedName name="SHARED_FORMULA_1572">#N/A</definedName>
    <definedName name="SHARED_FORMULA_1573">#N/A</definedName>
    <definedName name="SHARED_FORMULA_1574">#N/A</definedName>
    <definedName name="SHARED_FORMULA_1575">#N/A</definedName>
    <definedName name="SHARED_FORMULA_1576">#N/A</definedName>
    <definedName name="SHARED_FORMULA_1577">#N/A</definedName>
    <definedName name="SHARED_FORMULA_1578">#N/A</definedName>
    <definedName name="SHARED_FORMULA_1579">#N/A</definedName>
    <definedName name="SHARED_FORMULA_158">#N/A</definedName>
    <definedName name="SHARED_FORMULA_1580">#N/A</definedName>
    <definedName name="SHARED_FORMULA_1581">#N/A</definedName>
    <definedName name="SHARED_FORMULA_1582">#N/A</definedName>
    <definedName name="SHARED_FORMULA_1583">#N/A</definedName>
    <definedName name="SHARED_FORMULA_1584">#N/A</definedName>
    <definedName name="SHARED_FORMULA_1585">#N/A</definedName>
    <definedName name="SHARED_FORMULA_1586">#N/A</definedName>
    <definedName name="SHARED_FORMULA_1587">#N/A</definedName>
    <definedName name="SHARED_FORMULA_1588">#N/A</definedName>
    <definedName name="SHARED_FORMULA_1589">#N/A</definedName>
    <definedName name="SHARED_FORMULA_159">#N/A</definedName>
    <definedName name="SHARED_FORMULA_1590">#N/A</definedName>
    <definedName name="SHARED_FORMULA_1591">#N/A</definedName>
    <definedName name="SHARED_FORMULA_1592">#N/A</definedName>
    <definedName name="SHARED_FORMULA_1593">#N/A</definedName>
    <definedName name="SHARED_FORMULA_1594">#N/A</definedName>
    <definedName name="SHARED_FORMULA_1595">#N/A</definedName>
    <definedName name="SHARED_FORMULA_1596">#N/A</definedName>
    <definedName name="SHARED_FORMULA_1597">#N/A</definedName>
    <definedName name="SHARED_FORMULA_1598">#N/A</definedName>
    <definedName name="SHARED_FORMULA_1599">#N/A</definedName>
    <definedName name="SHARED_FORMULA_16">#N/A</definedName>
    <definedName name="SHARED_FORMULA_160">#N/A</definedName>
    <definedName name="SHARED_FORMULA_1600">#N/A</definedName>
    <definedName name="SHARED_FORMULA_1601">#N/A</definedName>
    <definedName name="SHARED_FORMULA_1602">#N/A</definedName>
    <definedName name="SHARED_FORMULA_1603">#N/A</definedName>
    <definedName name="SHARED_FORMULA_1604">#N/A</definedName>
    <definedName name="SHARED_FORMULA_1605">#N/A</definedName>
    <definedName name="SHARED_FORMULA_1606">#N/A</definedName>
    <definedName name="SHARED_FORMULA_1607">#N/A</definedName>
    <definedName name="SHARED_FORMULA_1608">#N/A</definedName>
    <definedName name="SHARED_FORMULA_1609">#N/A</definedName>
    <definedName name="SHARED_FORMULA_161">#N/A</definedName>
    <definedName name="SHARED_FORMULA_1610">#N/A</definedName>
    <definedName name="SHARED_FORMULA_1611">#N/A</definedName>
    <definedName name="SHARED_FORMULA_1612">#N/A</definedName>
    <definedName name="SHARED_FORMULA_1613">#N/A</definedName>
    <definedName name="SHARED_FORMULA_1614">#N/A</definedName>
    <definedName name="SHARED_FORMULA_1615">#N/A</definedName>
    <definedName name="SHARED_FORMULA_1616">#N/A</definedName>
    <definedName name="SHARED_FORMULA_1617">#N/A</definedName>
    <definedName name="SHARED_FORMULA_1618">#N/A</definedName>
    <definedName name="SHARED_FORMULA_1619">#N/A</definedName>
    <definedName name="SHARED_FORMULA_162">#N/A</definedName>
    <definedName name="SHARED_FORMULA_1620">#N/A</definedName>
    <definedName name="SHARED_FORMULA_1621">#N/A</definedName>
    <definedName name="SHARED_FORMULA_1622">#N/A</definedName>
    <definedName name="SHARED_FORMULA_1623">#N/A</definedName>
    <definedName name="SHARED_FORMULA_1624">#N/A</definedName>
    <definedName name="SHARED_FORMULA_1625">#N/A</definedName>
    <definedName name="SHARED_FORMULA_1626">#N/A</definedName>
    <definedName name="SHARED_FORMULA_1627">#N/A</definedName>
    <definedName name="SHARED_FORMULA_1628">#N/A</definedName>
    <definedName name="SHARED_FORMULA_1629">#N/A</definedName>
    <definedName name="SHARED_FORMULA_163">#N/A</definedName>
    <definedName name="SHARED_FORMULA_1630">#N/A</definedName>
    <definedName name="SHARED_FORMULA_1631">#N/A</definedName>
    <definedName name="SHARED_FORMULA_1632">#N/A</definedName>
    <definedName name="SHARED_FORMULA_1633">#N/A</definedName>
    <definedName name="SHARED_FORMULA_1634">#N/A</definedName>
    <definedName name="SHARED_FORMULA_1635">#N/A</definedName>
    <definedName name="SHARED_FORMULA_1636">#N/A</definedName>
    <definedName name="SHARED_FORMULA_1637">#N/A</definedName>
    <definedName name="SHARED_FORMULA_1638">#N/A</definedName>
    <definedName name="SHARED_FORMULA_1639">#N/A</definedName>
    <definedName name="SHARED_FORMULA_164">#N/A</definedName>
    <definedName name="SHARED_FORMULA_1640">#N/A</definedName>
    <definedName name="SHARED_FORMULA_1641">#N/A</definedName>
    <definedName name="SHARED_FORMULA_1642">#N/A</definedName>
    <definedName name="SHARED_FORMULA_1643">#N/A</definedName>
    <definedName name="SHARED_FORMULA_1644">#N/A</definedName>
    <definedName name="SHARED_FORMULA_1645">#N/A</definedName>
    <definedName name="SHARED_FORMULA_1646">#N/A</definedName>
    <definedName name="SHARED_FORMULA_1647">#N/A</definedName>
    <definedName name="SHARED_FORMULA_1648">#N/A</definedName>
    <definedName name="SHARED_FORMULA_1649">#N/A</definedName>
    <definedName name="SHARED_FORMULA_165">#N/A</definedName>
    <definedName name="SHARED_FORMULA_1650">#N/A</definedName>
    <definedName name="SHARED_FORMULA_1651">#N/A</definedName>
    <definedName name="SHARED_FORMULA_1652">#N/A</definedName>
    <definedName name="SHARED_FORMULA_1653">#N/A</definedName>
    <definedName name="SHARED_FORMULA_1654">#N/A</definedName>
    <definedName name="SHARED_FORMULA_1655">#N/A</definedName>
    <definedName name="SHARED_FORMULA_1656">#N/A</definedName>
    <definedName name="SHARED_FORMULA_1657">#N/A</definedName>
    <definedName name="SHARED_FORMULA_1658">#N/A</definedName>
    <definedName name="SHARED_FORMULA_1659">#N/A</definedName>
    <definedName name="SHARED_FORMULA_166">#N/A</definedName>
    <definedName name="SHARED_FORMULA_1660">#N/A</definedName>
    <definedName name="SHARED_FORMULA_1661">#N/A</definedName>
    <definedName name="SHARED_FORMULA_1662">#N/A</definedName>
    <definedName name="SHARED_FORMULA_1663">#N/A</definedName>
    <definedName name="SHARED_FORMULA_1664">#N/A</definedName>
    <definedName name="SHARED_FORMULA_1665">#N/A</definedName>
    <definedName name="SHARED_FORMULA_1666">#N/A</definedName>
    <definedName name="SHARED_FORMULA_1667">#N/A</definedName>
    <definedName name="SHARED_FORMULA_1668">#N/A</definedName>
    <definedName name="SHARED_FORMULA_1669">#N/A</definedName>
    <definedName name="SHARED_FORMULA_167">#N/A</definedName>
    <definedName name="SHARED_FORMULA_1670">#N/A</definedName>
    <definedName name="SHARED_FORMULA_1671">#N/A</definedName>
    <definedName name="SHARED_FORMULA_1672">#N/A</definedName>
    <definedName name="SHARED_FORMULA_1673">#N/A</definedName>
    <definedName name="SHARED_FORMULA_1674">#N/A</definedName>
    <definedName name="SHARED_FORMULA_1675">#N/A</definedName>
    <definedName name="SHARED_FORMULA_1676">#N/A</definedName>
    <definedName name="SHARED_FORMULA_1677">#N/A</definedName>
    <definedName name="SHARED_FORMULA_1678">#N/A</definedName>
    <definedName name="SHARED_FORMULA_1679">#N/A</definedName>
    <definedName name="SHARED_FORMULA_168">#N/A</definedName>
    <definedName name="SHARED_FORMULA_1680">#N/A</definedName>
    <definedName name="SHARED_FORMULA_1681">#N/A</definedName>
    <definedName name="SHARED_FORMULA_1682">#N/A</definedName>
    <definedName name="SHARED_FORMULA_1683">#N/A</definedName>
    <definedName name="SHARED_FORMULA_1684">#N/A</definedName>
    <definedName name="SHARED_FORMULA_1685">#N/A</definedName>
    <definedName name="SHARED_FORMULA_1686">#N/A</definedName>
    <definedName name="SHARED_FORMULA_1687">#N/A</definedName>
    <definedName name="SHARED_FORMULA_1688">#N/A</definedName>
    <definedName name="SHARED_FORMULA_1689">#N/A</definedName>
    <definedName name="SHARED_FORMULA_169">#N/A</definedName>
    <definedName name="SHARED_FORMULA_1690">#N/A</definedName>
    <definedName name="SHARED_FORMULA_1691">#N/A</definedName>
    <definedName name="SHARED_FORMULA_1692">#N/A</definedName>
    <definedName name="SHARED_FORMULA_1693">#N/A</definedName>
    <definedName name="SHARED_FORMULA_1694">#N/A</definedName>
    <definedName name="SHARED_FORMULA_1695">#N/A</definedName>
    <definedName name="SHARED_FORMULA_1696">#N/A</definedName>
    <definedName name="SHARED_FORMULA_1697">#N/A</definedName>
    <definedName name="SHARED_FORMULA_1698">#N/A</definedName>
    <definedName name="SHARED_FORMULA_1699">#N/A</definedName>
    <definedName name="SHARED_FORMULA_17">#N/A</definedName>
    <definedName name="SHARED_FORMULA_170">#N/A</definedName>
    <definedName name="SHARED_FORMULA_1700">#N/A</definedName>
    <definedName name="SHARED_FORMULA_1701">#N/A</definedName>
    <definedName name="SHARED_FORMULA_1702">#N/A</definedName>
    <definedName name="SHARED_FORMULA_1703">#N/A</definedName>
    <definedName name="SHARED_FORMULA_1704">#N/A</definedName>
    <definedName name="SHARED_FORMULA_1705">#N/A</definedName>
    <definedName name="SHARED_FORMULA_1706">#N/A</definedName>
    <definedName name="SHARED_FORMULA_1707">#N/A</definedName>
    <definedName name="SHARED_FORMULA_1708">#N/A</definedName>
    <definedName name="SHARED_FORMULA_1709">#N/A</definedName>
    <definedName name="SHARED_FORMULA_171">#N/A</definedName>
    <definedName name="SHARED_FORMULA_1710">#N/A</definedName>
    <definedName name="SHARED_FORMULA_1711">#N/A</definedName>
    <definedName name="SHARED_FORMULA_1712">#N/A</definedName>
    <definedName name="SHARED_FORMULA_1713">#N/A</definedName>
    <definedName name="SHARED_FORMULA_1714">#N/A</definedName>
    <definedName name="SHARED_FORMULA_1715">#N/A</definedName>
    <definedName name="SHARED_FORMULA_1716">#N/A</definedName>
    <definedName name="SHARED_FORMULA_1717">#N/A</definedName>
    <definedName name="SHARED_FORMULA_1718">#N/A</definedName>
    <definedName name="SHARED_FORMULA_1719">#N/A</definedName>
    <definedName name="SHARED_FORMULA_172">#N/A</definedName>
    <definedName name="SHARED_FORMULA_1720">#N/A</definedName>
    <definedName name="SHARED_FORMULA_1721">#N/A</definedName>
    <definedName name="SHARED_FORMULA_1722">#N/A</definedName>
    <definedName name="SHARED_FORMULA_1723">#N/A</definedName>
    <definedName name="SHARED_FORMULA_1724">#N/A</definedName>
    <definedName name="SHARED_FORMULA_1725">#N/A</definedName>
    <definedName name="SHARED_FORMULA_1726">#N/A</definedName>
    <definedName name="SHARED_FORMULA_1727">#N/A</definedName>
    <definedName name="SHARED_FORMULA_1728">#N/A</definedName>
    <definedName name="SHARED_FORMULA_1729">#N/A</definedName>
    <definedName name="SHARED_FORMULA_173">#N/A</definedName>
    <definedName name="SHARED_FORMULA_1730">#N/A</definedName>
    <definedName name="SHARED_FORMULA_1731">#N/A</definedName>
    <definedName name="SHARED_FORMULA_1732">#N/A</definedName>
    <definedName name="SHARED_FORMULA_1733">#N/A</definedName>
    <definedName name="SHARED_FORMULA_1734">#N/A</definedName>
    <definedName name="SHARED_FORMULA_1735">#N/A</definedName>
    <definedName name="SHARED_FORMULA_1736">#N/A</definedName>
    <definedName name="SHARED_FORMULA_1737">#N/A</definedName>
    <definedName name="SHARED_FORMULA_1738">#N/A</definedName>
    <definedName name="SHARED_FORMULA_1739">#N/A</definedName>
    <definedName name="SHARED_FORMULA_174">#N/A</definedName>
    <definedName name="SHARED_FORMULA_1740">#N/A</definedName>
    <definedName name="SHARED_FORMULA_1741">#N/A</definedName>
    <definedName name="SHARED_FORMULA_1742">#N/A</definedName>
    <definedName name="SHARED_FORMULA_1743">#N/A</definedName>
    <definedName name="SHARED_FORMULA_1744">#N/A</definedName>
    <definedName name="SHARED_FORMULA_1745">#N/A</definedName>
    <definedName name="SHARED_FORMULA_1746">#N/A</definedName>
    <definedName name="SHARED_FORMULA_1747">#N/A</definedName>
    <definedName name="SHARED_FORMULA_1748">#N/A</definedName>
    <definedName name="SHARED_FORMULA_1749">#N/A</definedName>
    <definedName name="SHARED_FORMULA_175">#N/A</definedName>
    <definedName name="SHARED_FORMULA_1750">#N/A</definedName>
    <definedName name="SHARED_FORMULA_1751">#N/A</definedName>
    <definedName name="SHARED_FORMULA_1752">#N/A</definedName>
    <definedName name="SHARED_FORMULA_1753">#N/A</definedName>
    <definedName name="SHARED_FORMULA_1754">#N/A</definedName>
    <definedName name="SHARED_FORMULA_1755">#N/A</definedName>
    <definedName name="SHARED_FORMULA_1756">#N/A</definedName>
    <definedName name="SHARED_FORMULA_1757">#N/A</definedName>
    <definedName name="SHARED_FORMULA_1758">#N/A</definedName>
    <definedName name="SHARED_FORMULA_1759">#N/A</definedName>
    <definedName name="SHARED_FORMULA_176">#N/A</definedName>
    <definedName name="SHARED_FORMULA_1760">#N/A</definedName>
    <definedName name="SHARED_FORMULA_1761">#N/A</definedName>
    <definedName name="SHARED_FORMULA_1762">#N/A</definedName>
    <definedName name="SHARED_FORMULA_1763">#N/A</definedName>
    <definedName name="SHARED_FORMULA_1764">#N/A</definedName>
    <definedName name="SHARED_FORMULA_1765">#N/A</definedName>
    <definedName name="SHARED_FORMULA_1766">#N/A</definedName>
    <definedName name="SHARED_FORMULA_1767">#N/A</definedName>
    <definedName name="SHARED_FORMULA_1768">#N/A</definedName>
    <definedName name="SHARED_FORMULA_1769">#N/A</definedName>
    <definedName name="SHARED_FORMULA_177">#N/A</definedName>
    <definedName name="SHARED_FORMULA_1770">#N/A</definedName>
    <definedName name="SHARED_FORMULA_1771">#N/A</definedName>
    <definedName name="SHARED_FORMULA_1772">#N/A</definedName>
    <definedName name="SHARED_FORMULA_1773">#N/A</definedName>
    <definedName name="SHARED_FORMULA_1774">#N/A</definedName>
    <definedName name="SHARED_FORMULA_1775">#N/A</definedName>
    <definedName name="SHARED_FORMULA_1776">#N/A</definedName>
    <definedName name="SHARED_FORMULA_1777">#N/A</definedName>
    <definedName name="SHARED_FORMULA_1778">#N/A</definedName>
    <definedName name="SHARED_FORMULA_1779">#N/A</definedName>
    <definedName name="SHARED_FORMULA_178">#N/A</definedName>
    <definedName name="SHARED_FORMULA_1780">#N/A</definedName>
    <definedName name="SHARED_FORMULA_1781">#N/A</definedName>
    <definedName name="SHARED_FORMULA_1782">#N/A</definedName>
    <definedName name="SHARED_FORMULA_1783">#N/A</definedName>
    <definedName name="SHARED_FORMULA_1784">#N/A</definedName>
    <definedName name="SHARED_FORMULA_1785">#N/A</definedName>
    <definedName name="SHARED_FORMULA_1786">#N/A</definedName>
    <definedName name="SHARED_FORMULA_1787">#N/A</definedName>
    <definedName name="SHARED_FORMULA_1788">#N/A</definedName>
    <definedName name="SHARED_FORMULA_1789">#N/A</definedName>
    <definedName name="SHARED_FORMULA_179">#N/A</definedName>
    <definedName name="SHARED_FORMULA_1790">#N/A</definedName>
    <definedName name="SHARED_FORMULA_1791">#N/A</definedName>
    <definedName name="SHARED_FORMULA_1792">#N/A</definedName>
    <definedName name="SHARED_FORMULA_1793">#N/A</definedName>
    <definedName name="SHARED_FORMULA_1794">#N/A</definedName>
    <definedName name="SHARED_FORMULA_1795">#N/A</definedName>
    <definedName name="SHARED_FORMULA_1796">#N/A</definedName>
    <definedName name="SHARED_FORMULA_1797">#N/A</definedName>
    <definedName name="SHARED_FORMULA_1798">#N/A</definedName>
    <definedName name="SHARED_FORMULA_1799">#N/A</definedName>
    <definedName name="SHARED_FORMULA_18">#N/A</definedName>
    <definedName name="SHARED_FORMULA_180">#N/A</definedName>
    <definedName name="SHARED_FORMULA_1800">#N/A</definedName>
    <definedName name="SHARED_FORMULA_1801">#N/A</definedName>
    <definedName name="SHARED_FORMULA_1802">#N/A</definedName>
    <definedName name="SHARED_FORMULA_1803">#N/A</definedName>
    <definedName name="SHARED_FORMULA_1804">#N/A</definedName>
    <definedName name="SHARED_FORMULA_1805">#N/A</definedName>
    <definedName name="SHARED_FORMULA_1806">#N/A</definedName>
    <definedName name="SHARED_FORMULA_1807">#N/A</definedName>
    <definedName name="SHARED_FORMULA_1808">#N/A</definedName>
    <definedName name="SHARED_FORMULA_1809">#N/A</definedName>
    <definedName name="SHARED_FORMULA_181">#N/A</definedName>
    <definedName name="SHARED_FORMULA_1810">#N/A</definedName>
    <definedName name="SHARED_FORMULA_1811">#N/A</definedName>
    <definedName name="SHARED_FORMULA_1812">#N/A</definedName>
    <definedName name="SHARED_FORMULA_1813">#N/A</definedName>
    <definedName name="SHARED_FORMULA_1814">#N/A</definedName>
    <definedName name="SHARED_FORMULA_1815">#N/A</definedName>
    <definedName name="SHARED_FORMULA_1816">#N/A</definedName>
    <definedName name="SHARED_FORMULA_1817">#N/A</definedName>
    <definedName name="SHARED_FORMULA_1818">#N/A</definedName>
    <definedName name="SHARED_FORMULA_1819">#N/A</definedName>
    <definedName name="SHARED_FORMULA_182">#N/A</definedName>
    <definedName name="SHARED_FORMULA_1820">#N/A</definedName>
    <definedName name="SHARED_FORMULA_1821">#N/A</definedName>
    <definedName name="SHARED_FORMULA_1822">#N/A</definedName>
    <definedName name="SHARED_FORMULA_1823">#N/A</definedName>
    <definedName name="SHARED_FORMULA_1824">#N/A</definedName>
    <definedName name="SHARED_FORMULA_1825">#N/A</definedName>
    <definedName name="SHARED_FORMULA_1826">#N/A</definedName>
    <definedName name="SHARED_FORMULA_1827">#N/A</definedName>
    <definedName name="SHARED_FORMULA_1828">#N/A</definedName>
    <definedName name="SHARED_FORMULA_1829">#N/A</definedName>
    <definedName name="SHARED_FORMULA_183">#N/A</definedName>
    <definedName name="SHARED_FORMULA_1830">#N/A</definedName>
    <definedName name="SHARED_FORMULA_1831">#N/A</definedName>
    <definedName name="SHARED_FORMULA_1832">#N/A</definedName>
    <definedName name="SHARED_FORMULA_1833">#N/A</definedName>
    <definedName name="SHARED_FORMULA_1834">#N/A</definedName>
    <definedName name="SHARED_FORMULA_1835">#N/A</definedName>
    <definedName name="SHARED_FORMULA_1836">#N/A</definedName>
    <definedName name="SHARED_FORMULA_1837">#N/A</definedName>
    <definedName name="SHARED_FORMULA_1838">#N/A</definedName>
    <definedName name="SHARED_FORMULA_1839">#N/A</definedName>
    <definedName name="SHARED_FORMULA_184">#N/A</definedName>
    <definedName name="SHARED_FORMULA_1840">#N/A</definedName>
    <definedName name="SHARED_FORMULA_1841">#N/A</definedName>
    <definedName name="SHARED_FORMULA_1842">#N/A</definedName>
    <definedName name="SHARED_FORMULA_1843">#N/A</definedName>
    <definedName name="SHARED_FORMULA_1844">#N/A</definedName>
    <definedName name="SHARED_FORMULA_1845">#N/A</definedName>
    <definedName name="SHARED_FORMULA_1846">#N/A</definedName>
    <definedName name="SHARED_FORMULA_1847">#N/A</definedName>
    <definedName name="SHARED_FORMULA_1848">#N/A</definedName>
    <definedName name="SHARED_FORMULA_1849">#N/A</definedName>
    <definedName name="SHARED_FORMULA_185">#N/A</definedName>
    <definedName name="SHARED_FORMULA_1850">#N/A</definedName>
    <definedName name="SHARED_FORMULA_1851">#N/A</definedName>
    <definedName name="SHARED_FORMULA_1852">#N/A</definedName>
    <definedName name="SHARED_FORMULA_1853">#N/A</definedName>
    <definedName name="SHARED_FORMULA_1854">#N/A</definedName>
    <definedName name="SHARED_FORMULA_1855">#N/A</definedName>
    <definedName name="SHARED_FORMULA_1856">#N/A</definedName>
    <definedName name="SHARED_FORMULA_1857">#N/A</definedName>
    <definedName name="SHARED_FORMULA_1858">#N/A</definedName>
    <definedName name="SHARED_FORMULA_1859">#N/A</definedName>
    <definedName name="SHARED_FORMULA_186">#N/A</definedName>
    <definedName name="SHARED_FORMULA_1860">#N/A</definedName>
    <definedName name="SHARED_FORMULA_1861">#N/A</definedName>
    <definedName name="SHARED_FORMULA_1862">#N/A</definedName>
    <definedName name="SHARED_FORMULA_1863">#N/A</definedName>
    <definedName name="SHARED_FORMULA_1864">#N/A</definedName>
    <definedName name="SHARED_FORMULA_1865">#N/A</definedName>
    <definedName name="SHARED_FORMULA_1866">#N/A</definedName>
    <definedName name="SHARED_FORMULA_1867">#N/A</definedName>
    <definedName name="SHARED_FORMULA_1868">#N/A</definedName>
    <definedName name="SHARED_FORMULA_1869">#N/A</definedName>
    <definedName name="SHARED_FORMULA_187">#N/A</definedName>
    <definedName name="SHARED_FORMULA_1870">#N/A</definedName>
    <definedName name="SHARED_FORMULA_1871">#N/A</definedName>
    <definedName name="SHARED_FORMULA_1872">#N/A</definedName>
    <definedName name="SHARED_FORMULA_1873">#N/A</definedName>
    <definedName name="SHARED_FORMULA_1874">#N/A</definedName>
    <definedName name="SHARED_FORMULA_1875">#N/A</definedName>
    <definedName name="SHARED_FORMULA_1876">#N/A</definedName>
    <definedName name="SHARED_FORMULA_1877">#N/A</definedName>
    <definedName name="SHARED_FORMULA_1878">#N/A</definedName>
    <definedName name="SHARED_FORMULA_1879">#N/A</definedName>
    <definedName name="SHARED_FORMULA_188">#N/A</definedName>
    <definedName name="SHARED_FORMULA_1880">#N/A</definedName>
    <definedName name="SHARED_FORMULA_1881">#N/A</definedName>
    <definedName name="SHARED_FORMULA_1882">#N/A</definedName>
    <definedName name="SHARED_FORMULA_1883">#N/A</definedName>
    <definedName name="SHARED_FORMULA_1884">#N/A</definedName>
    <definedName name="SHARED_FORMULA_1885">#N/A</definedName>
    <definedName name="SHARED_FORMULA_1886">#N/A</definedName>
    <definedName name="SHARED_FORMULA_1887">#N/A</definedName>
    <definedName name="SHARED_FORMULA_1888">#N/A</definedName>
    <definedName name="SHARED_FORMULA_1889">#N/A</definedName>
    <definedName name="SHARED_FORMULA_189">#N/A</definedName>
    <definedName name="SHARED_FORMULA_1890">#N/A</definedName>
    <definedName name="SHARED_FORMULA_1891">#N/A</definedName>
    <definedName name="SHARED_FORMULA_1892">#N/A</definedName>
    <definedName name="SHARED_FORMULA_1893">#N/A</definedName>
    <definedName name="SHARED_FORMULA_1894">#N/A</definedName>
    <definedName name="SHARED_FORMULA_1895">#N/A</definedName>
    <definedName name="SHARED_FORMULA_1896">#N/A</definedName>
    <definedName name="SHARED_FORMULA_1897">#N/A</definedName>
    <definedName name="SHARED_FORMULA_1898">#N/A</definedName>
    <definedName name="SHARED_FORMULA_1899">#N/A</definedName>
    <definedName name="SHARED_FORMULA_19">#N/A</definedName>
    <definedName name="SHARED_FORMULA_190">#N/A</definedName>
    <definedName name="SHARED_FORMULA_1900">#N/A</definedName>
    <definedName name="SHARED_FORMULA_1901">#N/A</definedName>
    <definedName name="SHARED_FORMULA_1902">#N/A</definedName>
    <definedName name="SHARED_FORMULA_1903">#N/A</definedName>
    <definedName name="SHARED_FORMULA_1904">#N/A</definedName>
    <definedName name="SHARED_FORMULA_1905">#N/A</definedName>
    <definedName name="SHARED_FORMULA_1906">#N/A</definedName>
    <definedName name="SHARED_FORMULA_1907">#N/A</definedName>
    <definedName name="SHARED_FORMULA_1908">#N/A</definedName>
    <definedName name="SHARED_FORMULA_1909">#N/A</definedName>
    <definedName name="SHARED_FORMULA_191">#N/A</definedName>
    <definedName name="SHARED_FORMULA_1910">#N/A</definedName>
    <definedName name="SHARED_FORMULA_1911">#N/A</definedName>
    <definedName name="SHARED_FORMULA_1912">#N/A</definedName>
    <definedName name="SHARED_FORMULA_1913">#N/A</definedName>
    <definedName name="SHARED_FORMULA_1914">#N/A</definedName>
    <definedName name="SHARED_FORMULA_1915">#N/A</definedName>
    <definedName name="SHARED_FORMULA_1916">#N/A</definedName>
    <definedName name="SHARED_FORMULA_1917">#N/A</definedName>
    <definedName name="SHARED_FORMULA_1918">#N/A</definedName>
    <definedName name="SHARED_FORMULA_1919">#N/A</definedName>
    <definedName name="SHARED_FORMULA_192">#N/A</definedName>
    <definedName name="SHARED_FORMULA_1920">#N/A</definedName>
    <definedName name="SHARED_FORMULA_1921">#N/A</definedName>
    <definedName name="SHARED_FORMULA_1922">#N/A</definedName>
    <definedName name="SHARED_FORMULA_1923">#N/A</definedName>
    <definedName name="SHARED_FORMULA_1924">#N/A</definedName>
    <definedName name="SHARED_FORMULA_1925">#N/A</definedName>
    <definedName name="SHARED_FORMULA_1926">#N/A</definedName>
    <definedName name="SHARED_FORMULA_1927">#N/A</definedName>
    <definedName name="SHARED_FORMULA_1928">#N/A</definedName>
    <definedName name="SHARED_FORMULA_1929">#N/A</definedName>
    <definedName name="SHARED_FORMULA_193">#N/A</definedName>
    <definedName name="SHARED_FORMULA_1930">#N/A</definedName>
    <definedName name="SHARED_FORMULA_1931">#N/A</definedName>
    <definedName name="SHARED_FORMULA_1932">#N/A</definedName>
    <definedName name="SHARED_FORMULA_1933">#N/A</definedName>
    <definedName name="SHARED_FORMULA_1934">#N/A</definedName>
    <definedName name="SHARED_FORMULA_1935">#N/A</definedName>
    <definedName name="SHARED_FORMULA_1936">#N/A</definedName>
    <definedName name="SHARED_FORMULA_1937">#N/A</definedName>
    <definedName name="SHARED_FORMULA_1938">#N/A</definedName>
    <definedName name="SHARED_FORMULA_1939">#N/A</definedName>
    <definedName name="SHARED_FORMULA_194">#N/A</definedName>
    <definedName name="SHARED_FORMULA_1940">#N/A</definedName>
    <definedName name="SHARED_FORMULA_1941">#N/A</definedName>
    <definedName name="SHARED_FORMULA_1942">#N/A</definedName>
    <definedName name="SHARED_FORMULA_1943">#N/A</definedName>
    <definedName name="SHARED_FORMULA_1944">#N/A</definedName>
    <definedName name="SHARED_FORMULA_1945">#N/A</definedName>
    <definedName name="SHARED_FORMULA_1946">#N/A</definedName>
    <definedName name="SHARED_FORMULA_1947">#N/A</definedName>
    <definedName name="SHARED_FORMULA_1948">#N/A</definedName>
    <definedName name="SHARED_FORMULA_1949">#N/A</definedName>
    <definedName name="SHARED_FORMULA_195">#N/A</definedName>
    <definedName name="SHARED_FORMULA_1950">#N/A</definedName>
    <definedName name="SHARED_FORMULA_1951">#N/A</definedName>
    <definedName name="SHARED_FORMULA_1952">#N/A</definedName>
    <definedName name="SHARED_FORMULA_1953">#N/A</definedName>
    <definedName name="SHARED_FORMULA_1954">#N/A</definedName>
    <definedName name="SHARED_FORMULA_1955">#N/A</definedName>
    <definedName name="SHARED_FORMULA_1956">#N/A</definedName>
    <definedName name="SHARED_FORMULA_1957">#N/A</definedName>
    <definedName name="SHARED_FORMULA_1958">#N/A</definedName>
    <definedName name="SHARED_FORMULA_1959">#N/A</definedName>
    <definedName name="SHARED_FORMULA_196">#N/A</definedName>
    <definedName name="SHARED_FORMULA_1960">#N/A</definedName>
    <definedName name="SHARED_FORMULA_1961">#N/A</definedName>
    <definedName name="SHARED_FORMULA_1962">#N/A</definedName>
    <definedName name="SHARED_FORMULA_1963">#N/A</definedName>
    <definedName name="SHARED_FORMULA_1964">#N/A</definedName>
    <definedName name="SHARED_FORMULA_1965">#N/A</definedName>
    <definedName name="SHARED_FORMULA_1966">#N/A</definedName>
    <definedName name="SHARED_FORMULA_1967">#N/A</definedName>
    <definedName name="SHARED_FORMULA_1968">#N/A</definedName>
    <definedName name="SHARED_FORMULA_1969">#N/A</definedName>
    <definedName name="SHARED_FORMULA_197">#N/A</definedName>
    <definedName name="SHARED_FORMULA_1970">#N/A</definedName>
    <definedName name="SHARED_FORMULA_1971">#N/A</definedName>
    <definedName name="SHARED_FORMULA_1972">#N/A</definedName>
    <definedName name="SHARED_FORMULA_1973">#N/A</definedName>
    <definedName name="SHARED_FORMULA_1974">#N/A</definedName>
    <definedName name="SHARED_FORMULA_1975">#N/A</definedName>
    <definedName name="SHARED_FORMULA_1976">#N/A</definedName>
    <definedName name="SHARED_FORMULA_1977">#N/A</definedName>
    <definedName name="SHARED_FORMULA_1978">#N/A</definedName>
    <definedName name="SHARED_FORMULA_1979">#N/A</definedName>
    <definedName name="SHARED_FORMULA_198">#N/A</definedName>
    <definedName name="SHARED_FORMULA_1980">#N/A</definedName>
    <definedName name="SHARED_FORMULA_1981">#N/A</definedName>
    <definedName name="SHARED_FORMULA_1982">#N/A</definedName>
    <definedName name="SHARED_FORMULA_1983">#N/A</definedName>
    <definedName name="SHARED_FORMULA_1984">#N/A</definedName>
    <definedName name="SHARED_FORMULA_1985">#N/A</definedName>
    <definedName name="SHARED_FORMULA_1986">#N/A</definedName>
    <definedName name="SHARED_FORMULA_1987">#N/A</definedName>
    <definedName name="SHARED_FORMULA_1988">#N/A</definedName>
    <definedName name="SHARED_FORMULA_1989">#N/A</definedName>
    <definedName name="SHARED_FORMULA_199">#N/A</definedName>
    <definedName name="SHARED_FORMULA_1990">#N/A</definedName>
    <definedName name="SHARED_FORMULA_1991">#N/A</definedName>
    <definedName name="SHARED_FORMULA_1992">#N/A</definedName>
    <definedName name="SHARED_FORMULA_1993">#N/A</definedName>
    <definedName name="SHARED_FORMULA_1994">#N/A</definedName>
    <definedName name="SHARED_FORMULA_1995">#N/A</definedName>
    <definedName name="SHARED_FORMULA_1996">#N/A</definedName>
    <definedName name="SHARED_FORMULA_1997">#N/A</definedName>
    <definedName name="SHARED_FORMULA_1998">#N/A</definedName>
    <definedName name="SHARED_FORMULA_1999">#N/A</definedName>
    <definedName name="SHARED_FORMULA_2">#N/A</definedName>
    <definedName name="SHARED_FORMULA_20">#N/A</definedName>
    <definedName name="SHARED_FORMULA_200">#N/A</definedName>
    <definedName name="SHARED_FORMULA_2000">#N/A</definedName>
    <definedName name="SHARED_FORMULA_2001">#N/A</definedName>
    <definedName name="SHARED_FORMULA_2002">#N/A</definedName>
    <definedName name="SHARED_FORMULA_2003">#N/A</definedName>
    <definedName name="SHARED_FORMULA_2004">#N/A</definedName>
    <definedName name="SHARED_FORMULA_2005">#N/A</definedName>
    <definedName name="SHARED_FORMULA_2006">#N/A</definedName>
    <definedName name="SHARED_FORMULA_2007">#N/A</definedName>
    <definedName name="SHARED_FORMULA_2008">#N/A</definedName>
    <definedName name="SHARED_FORMULA_2009">#N/A</definedName>
    <definedName name="SHARED_FORMULA_201">#N/A</definedName>
    <definedName name="SHARED_FORMULA_2010">#N/A</definedName>
    <definedName name="SHARED_FORMULA_2011">#N/A</definedName>
    <definedName name="SHARED_FORMULA_2012">#N/A</definedName>
    <definedName name="SHARED_FORMULA_2013">#N/A</definedName>
    <definedName name="SHARED_FORMULA_2014">#N/A</definedName>
    <definedName name="SHARED_FORMULA_2015">#N/A</definedName>
    <definedName name="SHARED_FORMULA_2016">#N/A</definedName>
    <definedName name="SHARED_FORMULA_2017">#N/A</definedName>
    <definedName name="SHARED_FORMULA_2018">#N/A</definedName>
    <definedName name="SHARED_FORMULA_2019">#N/A</definedName>
    <definedName name="SHARED_FORMULA_202">#N/A</definedName>
    <definedName name="SHARED_FORMULA_2020">#N/A</definedName>
    <definedName name="SHARED_FORMULA_2021">#N/A</definedName>
    <definedName name="SHARED_FORMULA_2022">#N/A</definedName>
    <definedName name="SHARED_FORMULA_2023">#N/A</definedName>
    <definedName name="SHARED_FORMULA_2024">#N/A</definedName>
    <definedName name="SHARED_FORMULA_2025">#N/A</definedName>
    <definedName name="SHARED_FORMULA_2026">#N/A</definedName>
    <definedName name="SHARED_FORMULA_2027">#N/A</definedName>
    <definedName name="SHARED_FORMULA_2028">#N/A</definedName>
    <definedName name="SHARED_FORMULA_2029">#N/A</definedName>
    <definedName name="SHARED_FORMULA_203">#N/A</definedName>
    <definedName name="SHARED_FORMULA_2030">#N/A</definedName>
    <definedName name="SHARED_FORMULA_2031">#N/A</definedName>
    <definedName name="SHARED_FORMULA_2032">#N/A</definedName>
    <definedName name="SHARED_FORMULA_2033">#N/A</definedName>
    <definedName name="SHARED_FORMULA_2034">#N/A</definedName>
    <definedName name="SHARED_FORMULA_2035">#N/A</definedName>
    <definedName name="SHARED_FORMULA_2036">#N/A</definedName>
    <definedName name="SHARED_FORMULA_2037">#N/A</definedName>
    <definedName name="SHARED_FORMULA_2038">#N/A</definedName>
    <definedName name="SHARED_FORMULA_2039">#N/A</definedName>
    <definedName name="SHARED_FORMULA_204">#N/A</definedName>
    <definedName name="SHARED_FORMULA_2040">#N/A</definedName>
    <definedName name="SHARED_FORMULA_2041">#N/A</definedName>
    <definedName name="SHARED_FORMULA_2042">#N/A</definedName>
    <definedName name="SHARED_FORMULA_2043">#N/A</definedName>
    <definedName name="SHARED_FORMULA_2044">#N/A</definedName>
    <definedName name="SHARED_FORMULA_2045">#N/A</definedName>
    <definedName name="SHARED_FORMULA_2046">#N/A</definedName>
    <definedName name="SHARED_FORMULA_2047">#N/A</definedName>
    <definedName name="SHARED_FORMULA_2048">#N/A</definedName>
    <definedName name="SHARED_FORMULA_2049">#N/A</definedName>
    <definedName name="SHARED_FORMULA_205">#N/A</definedName>
    <definedName name="SHARED_FORMULA_2050">#N/A</definedName>
    <definedName name="SHARED_FORMULA_2051">#N/A</definedName>
    <definedName name="SHARED_FORMULA_2052">#N/A</definedName>
    <definedName name="SHARED_FORMULA_2053">#N/A</definedName>
    <definedName name="SHARED_FORMULA_2054">#N/A</definedName>
    <definedName name="SHARED_FORMULA_2055">#N/A</definedName>
    <definedName name="SHARED_FORMULA_2056">#N/A</definedName>
    <definedName name="SHARED_FORMULA_2057">#N/A</definedName>
    <definedName name="SHARED_FORMULA_2058">#N/A</definedName>
    <definedName name="SHARED_FORMULA_2059">#N/A</definedName>
    <definedName name="SHARED_FORMULA_206">#N/A</definedName>
    <definedName name="SHARED_FORMULA_2060">#N/A</definedName>
    <definedName name="SHARED_FORMULA_2061">#N/A</definedName>
    <definedName name="SHARED_FORMULA_2062">#N/A</definedName>
    <definedName name="SHARED_FORMULA_2063">#N/A</definedName>
    <definedName name="SHARED_FORMULA_2064">#N/A</definedName>
    <definedName name="SHARED_FORMULA_2065">#N/A</definedName>
    <definedName name="SHARED_FORMULA_2066">#N/A</definedName>
    <definedName name="SHARED_FORMULA_2067">#N/A</definedName>
    <definedName name="SHARED_FORMULA_2068">#N/A</definedName>
    <definedName name="SHARED_FORMULA_2069">#N/A</definedName>
    <definedName name="SHARED_FORMULA_207">#N/A</definedName>
    <definedName name="SHARED_FORMULA_2070">#N/A</definedName>
    <definedName name="SHARED_FORMULA_2071">#N/A</definedName>
    <definedName name="SHARED_FORMULA_2072">#N/A</definedName>
    <definedName name="SHARED_FORMULA_2073">#N/A</definedName>
    <definedName name="SHARED_FORMULA_2074">#N/A</definedName>
    <definedName name="SHARED_FORMULA_2075">#N/A</definedName>
    <definedName name="SHARED_FORMULA_2076">#N/A</definedName>
    <definedName name="SHARED_FORMULA_2077">#N/A</definedName>
    <definedName name="SHARED_FORMULA_2078">#N/A</definedName>
    <definedName name="SHARED_FORMULA_2079">#N/A</definedName>
    <definedName name="SHARED_FORMULA_208">#N/A</definedName>
    <definedName name="SHARED_FORMULA_2080">#N/A</definedName>
    <definedName name="SHARED_FORMULA_2081">#N/A</definedName>
    <definedName name="SHARED_FORMULA_2082">#N/A</definedName>
    <definedName name="SHARED_FORMULA_2083">#N/A</definedName>
    <definedName name="SHARED_FORMULA_2084">#N/A</definedName>
    <definedName name="SHARED_FORMULA_2085">#N/A</definedName>
    <definedName name="SHARED_FORMULA_2086">#N/A</definedName>
    <definedName name="SHARED_FORMULA_2087">#N/A</definedName>
    <definedName name="SHARED_FORMULA_2088">#N/A</definedName>
    <definedName name="SHARED_FORMULA_2089">#N/A</definedName>
    <definedName name="SHARED_FORMULA_209">#N/A</definedName>
    <definedName name="SHARED_FORMULA_2090">#N/A</definedName>
    <definedName name="SHARED_FORMULA_2091">#N/A</definedName>
    <definedName name="SHARED_FORMULA_2092">#N/A</definedName>
    <definedName name="SHARED_FORMULA_2093">#N/A</definedName>
    <definedName name="SHARED_FORMULA_2094">#N/A</definedName>
    <definedName name="SHARED_FORMULA_2095">#N/A</definedName>
    <definedName name="SHARED_FORMULA_2096">#N/A</definedName>
    <definedName name="SHARED_FORMULA_2097">#N/A</definedName>
    <definedName name="SHARED_FORMULA_2098">#N/A</definedName>
    <definedName name="SHARED_FORMULA_2099">#N/A</definedName>
    <definedName name="SHARED_FORMULA_21">#N/A</definedName>
    <definedName name="SHARED_FORMULA_210">#N/A</definedName>
    <definedName name="SHARED_FORMULA_2100">#N/A</definedName>
    <definedName name="SHARED_FORMULA_2101">#N/A</definedName>
    <definedName name="SHARED_FORMULA_2102">#N/A</definedName>
    <definedName name="SHARED_FORMULA_2103">#N/A</definedName>
    <definedName name="SHARED_FORMULA_2104">#N/A</definedName>
    <definedName name="SHARED_FORMULA_2105">#N/A</definedName>
    <definedName name="SHARED_FORMULA_2106">#N/A</definedName>
    <definedName name="SHARED_FORMULA_2107">#N/A</definedName>
    <definedName name="SHARED_FORMULA_2108">#N/A</definedName>
    <definedName name="SHARED_FORMULA_2109">#N/A</definedName>
    <definedName name="SHARED_FORMULA_211">#N/A</definedName>
    <definedName name="SHARED_FORMULA_2110">#N/A</definedName>
    <definedName name="SHARED_FORMULA_2111">#N/A</definedName>
    <definedName name="SHARED_FORMULA_2112">#N/A</definedName>
    <definedName name="SHARED_FORMULA_2113">#N/A</definedName>
    <definedName name="SHARED_FORMULA_2114">#N/A</definedName>
    <definedName name="SHARED_FORMULA_2115">#N/A</definedName>
    <definedName name="SHARED_FORMULA_2116">#N/A</definedName>
    <definedName name="SHARED_FORMULA_2117">#N/A</definedName>
    <definedName name="SHARED_FORMULA_2118">#N/A</definedName>
    <definedName name="SHARED_FORMULA_2119">#N/A</definedName>
    <definedName name="SHARED_FORMULA_212">#N/A</definedName>
    <definedName name="SHARED_FORMULA_2120">#N/A</definedName>
    <definedName name="SHARED_FORMULA_2121">#N/A</definedName>
    <definedName name="SHARED_FORMULA_2122">#N/A</definedName>
    <definedName name="SHARED_FORMULA_2123">#N/A</definedName>
    <definedName name="SHARED_FORMULA_2124">#N/A</definedName>
    <definedName name="SHARED_FORMULA_2125">#N/A</definedName>
    <definedName name="SHARED_FORMULA_2126">#N/A</definedName>
    <definedName name="SHARED_FORMULA_2127">#N/A</definedName>
    <definedName name="SHARED_FORMULA_2128">#N/A</definedName>
    <definedName name="SHARED_FORMULA_2129">#N/A</definedName>
    <definedName name="SHARED_FORMULA_213">#N/A</definedName>
    <definedName name="SHARED_FORMULA_2130">#N/A</definedName>
    <definedName name="SHARED_FORMULA_2131">#N/A</definedName>
    <definedName name="SHARED_FORMULA_2132">#N/A</definedName>
    <definedName name="SHARED_FORMULA_2133">#N/A</definedName>
    <definedName name="SHARED_FORMULA_2134">#N/A</definedName>
    <definedName name="SHARED_FORMULA_2135">#N/A</definedName>
    <definedName name="SHARED_FORMULA_2136">#N/A</definedName>
    <definedName name="SHARED_FORMULA_2137">#N/A</definedName>
    <definedName name="SHARED_FORMULA_2138">#N/A</definedName>
    <definedName name="SHARED_FORMULA_2139">#N/A</definedName>
    <definedName name="SHARED_FORMULA_214">#N/A</definedName>
    <definedName name="SHARED_FORMULA_2140">#N/A</definedName>
    <definedName name="SHARED_FORMULA_2141">#N/A</definedName>
    <definedName name="SHARED_FORMULA_2142">#N/A</definedName>
    <definedName name="SHARED_FORMULA_2143">#N/A</definedName>
    <definedName name="SHARED_FORMULA_2144">#N/A</definedName>
    <definedName name="SHARED_FORMULA_2145">#N/A</definedName>
    <definedName name="SHARED_FORMULA_2146">#N/A</definedName>
    <definedName name="SHARED_FORMULA_2147">#N/A</definedName>
    <definedName name="SHARED_FORMULA_2148">#N/A</definedName>
    <definedName name="SHARED_FORMULA_2149">#N/A</definedName>
    <definedName name="SHARED_FORMULA_215">#N/A</definedName>
    <definedName name="SHARED_FORMULA_2150">#N/A</definedName>
    <definedName name="SHARED_FORMULA_2151">#N/A</definedName>
    <definedName name="SHARED_FORMULA_2152">#N/A</definedName>
    <definedName name="SHARED_FORMULA_2153">#N/A</definedName>
    <definedName name="SHARED_FORMULA_2154">#N/A</definedName>
    <definedName name="SHARED_FORMULA_2155">#N/A</definedName>
    <definedName name="SHARED_FORMULA_2156">#N/A</definedName>
    <definedName name="SHARED_FORMULA_2157">#N/A</definedName>
    <definedName name="SHARED_FORMULA_2158">#N/A</definedName>
    <definedName name="SHARED_FORMULA_2159">#N/A</definedName>
    <definedName name="SHARED_FORMULA_216">#N/A</definedName>
    <definedName name="SHARED_FORMULA_2160">#N/A</definedName>
    <definedName name="SHARED_FORMULA_2161">#N/A</definedName>
    <definedName name="SHARED_FORMULA_2162">#N/A</definedName>
    <definedName name="SHARED_FORMULA_2163">#N/A</definedName>
    <definedName name="SHARED_FORMULA_2164">#N/A</definedName>
    <definedName name="SHARED_FORMULA_2165">#N/A</definedName>
    <definedName name="SHARED_FORMULA_2166">#N/A</definedName>
    <definedName name="SHARED_FORMULA_2167">#N/A</definedName>
    <definedName name="SHARED_FORMULA_2168">#N/A</definedName>
    <definedName name="SHARED_FORMULA_2169">#N/A</definedName>
    <definedName name="SHARED_FORMULA_217">#N/A</definedName>
    <definedName name="SHARED_FORMULA_2170">#N/A</definedName>
    <definedName name="SHARED_FORMULA_2171">#N/A</definedName>
    <definedName name="SHARED_FORMULA_2172">#N/A</definedName>
    <definedName name="SHARED_FORMULA_2173">#N/A</definedName>
    <definedName name="SHARED_FORMULA_2174">#N/A</definedName>
    <definedName name="SHARED_FORMULA_2175">#N/A</definedName>
    <definedName name="SHARED_FORMULA_2176">#N/A</definedName>
    <definedName name="SHARED_FORMULA_2177">#N/A</definedName>
    <definedName name="SHARED_FORMULA_2178">#N/A</definedName>
    <definedName name="SHARED_FORMULA_2179">#N/A</definedName>
    <definedName name="SHARED_FORMULA_218">#N/A</definedName>
    <definedName name="SHARED_FORMULA_2180">#N/A</definedName>
    <definedName name="SHARED_FORMULA_2181">#N/A</definedName>
    <definedName name="SHARED_FORMULA_2182">#N/A</definedName>
    <definedName name="SHARED_FORMULA_2183">#N/A</definedName>
    <definedName name="SHARED_FORMULA_2184">#N/A</definedName>
    <definedName name="SHARED_FORMULA_2185">#N/A</definedName>
    <definedName name="SHARED_FORMULA_2186">#N/A</definedName>
    <definedName name="SHARED_FORMULA_2187">#N/A</definedName>
    <definedName name="SHARED_FORMULA_2188">#N/A</definedName>
    <definedName name="SHARED_FORMULA_2189">#N/A</definedName>
    <definedName name="SHARED_FORMULA_219">#N/A</definedName>
    <definedName name="SHARED_FORMULA_2190">#N/A</definedName>
    <definedName name="SHARED_FORMULA_2191">#N/A</definedName>
    <definedName name="SHARED_FORMULA_2192">#N/A</definedName>
    <definedName name="SHARED_FORMULA_2193">#N/A</definedName>
    <definedName name="SHARED_FORMULA_2194">#N/A</definedName>
    <definedName name="SHARED_FORMULA_2195">#N/A</definedName>
    <definedName name="SHARED_FORMULA_2196">#N/A</definedName>
    <definedName name="SHARED_FORMULA_2197">#N/A</definedName>
    <definedName name="SHARED_FORMULA_2198">#N/A</definedName>
    <definedName name="SHARED_FORMULA_2199">#N/A</definedName>
    <definedName name="SHARED_FORMULA_22">#N/A</definedName>
    <definedName name="SHARED_FORMULA_220">#N/A</definedName>
    <definedName name="SHARED_FORMULA_2200">#N/A</definedName>
    <definedName name="SHARED_FORMULA_2201">#N/A</definedName>
    <definedName name="SHARED_FORMULA_2202">#N/A</definedName>
    <definedName name="SHARED_FORMULA_2203">#N/A</definedName>
    <definedName name="SHARED_FORMULA_2204">#N/A</definedName>
    <definedName name="SHARED_FORMULA_2205">#N/A</definedName>
    <definedName name="SHARED_FORMULA_2206">#N/A</definedName>
    <definedName name="SHARED_FORMULA_2207">#N/A</definedName>
    <definedName name="SHARED_FORMULA_2208">#N/A</definedName>
    <definedName name="SHARED_FORMULA_2209">#N/A</definedName>
    <definedName name="SHARED_FORMULA_221">#N/A</definedName>
    <definedName name="SHARED_FORMULA_2210">#N/A</definedName>
    <definedName name="SHARED_FORMULA_2211">#N/A</definedName>
    <definedName name="SHARED_FORMULA_2212">#N/A</definedName>
    <definedName name="SHARED_FORMULA_2213">#N/A</definedName>
    <definedName name="SHARED_FORMULA_2214">#N/A</definedName>
    <definedName name="SHARED_FORMULA_2215">#N/A</definedName>
    <definedName name="SHARED_FORMULA_2216">#N/A</definedName>
    <definedName name="SHARED_FORMULA_2217">#N/A</definedName>
    <definedName name="SHARED_FORMULA_2218">#N/A</definedName>
    <definedName name="SHARED_FORMULA_2219">#N/A</definedName>
    <definedName name="SHARED_FORMULA_222">#N/A</definedName>
    <definedName name="SHARED_FORMULA_2220">#N/A</definedName>
    <definedName name="SHARED_FORMULA_2221">#N/A</definedName>
    <definedName name="SHARED_FORMULA_2222">#N/A</definedName>
    <definedName name="SHARED_FORMULA_2223">#N/A</definedName>
    <definedName name="SHARED_FORMULA_2224">#N/A</definedName>
    <definedName name="SHARED_FORMULA_2225">#N/A</definedName>
    <definedName name="SHARED_FORMULA_2226">#N/A</definedName>
    <definedName name="SHARED_FORMULA_2227">#N/A</definedName>
    <definedName name="SHARED_FORMULA_2228">#N/A</definedName>
    <definedName name="SHARED_FORMULA_2229">#N/A</definedName>
    <definedName name="SHARED_FORMULA_223">#N/A</definedName>
    <definedName name="SHARED_FORMULA_2230">#N/A</definedName>
    <definedName name="SHARED_FORMULA_2231">#N/A</definedName>
    <definedName name="SHARED_FORMULA_2232">#N/A</definedName>
    <definedName name="SHARED_FORMULA_2233">#N/A</definedName>
    <definedName name="SHARED_FORMULA_2234">#N/A</definedName>
    <definedName name="SHARED_FORMULA_2235">#N/A</definedName>
    <definedName name="SHARED_FORMULA_2236">#N/A</definedName>
    <definedName name="SHARED_FORMULA_2237">#N/A</definedName>
    <definedName name="SHARED_FORMULA_2238">#N/A</definedName>
    <definedName name="SHARED_FORMULA_2239">#N/A</definedName>
    <definedName name="SHARED_FORMULA_224">#N/A</definedName>
    <definedName name="SHARED_FORMULA_2240">#N/A</definedName>
    <definedName name="SHARED_FORMULA_2241">#N/A</definedName>
    <definedName name="SHARED_FORMULA_2242">#N/A</definedName>
    <definedName name="SHARED_FORMULA_2243">#N/A</definedName>
    <definedName name="SHARED_FORMULA_2244">#N/A</definedName>
    <definedName name="SHARED_FORMULA_2245">#N/A</definedName>
    <definedName name="SHARED_FORMULA_2246">#N/A</definedName>
    <definedName name="SHARED_FORMULA_2247">#N/A</definedName>
    <definedName name="SHARED_FORMULA_2248">#N/A</definedName>
    <definedName name="SHARED_FORMULA_2249">#N/A</definedName>
    <definedName name="SHARED_FORMULA_225">#N/A</definedName>
    <definedName name="SHARED_FORMULA_2250">#N/A</definedName>
    <definedName name="SHARED_FORMULA_2251">#N/A</definedName>
    <definedName name="SHARED_FORMULA_2252">#N/A</definedName>
    <definedName name="SHARED_FORMULA_2253">#N/A</definedName>
    <definedName name="SHARED_FORMULA_2254">#N/A</definedName>
    <definedName name="SHARED_FORMULA_2255">#N/A</definedName>
    <definedName name="SHARED_FORMULA_2256">#N/A</definedName>
    <definedName name="SHARED_FORMULA_2257">#N/A</definedName>
    <definedName name="SHARED_FORMULA_2258">#N/A</definedName>
    <definedName name="SHARED_FORMULA_226">#N/A</definedName>
    <definedName name="SHARED_FORMULA_227">#N/A</definedName>
    <definedName name="SHARED_FORMULA_228">#N/A</definedName>
    <definedName name="SHARED_FORMULA_229">#N/A</definedName>
    <definedName name="SHARED_FORMULA_23">#N/A</definedName>
    <definedName name="SHARED_FORMULA_230">#N/A</definedName>
    <definedName name="SHARED_FORMULA_231">#N/A</definedName>
    <definedName name="SHARED_FORMULA_232">#N/A</definedName>
    <definedName name="SHARED_FORMULA_233">#N/A</definedName>
    <definedName name="SHARED_FORMULA_234">#N/A</definedName>
    <definedName name="SHARED_FORMULA_235">#N/A</definedName>
    <definedName name="SHARED_FORMULA_236">#N/A</definedName>
    <definedName name="SHARED_FORMULA_237">#N/A</definedName>
    <definedName name="SHARED_FORMULA_238">#N/A</definedName>
    <definedName name="SHARED_FORMULA_239">#N/A</definedName>
    <definedName name="SHARED_FORMULA_24">#N/A</definedName>
    <definedName name="SHARED_FORMULA_240">#N/A</definedName>
    <definedName name="SHARED_FORMULA_241">#N/A</definedName>
    <definedName name="SHARED_FORMULA_242">#N/A</definedName>
    <definedName name="SHARED_FORMULA_243">#N/A</definedName>
    <definedName name="SHARED_FORMULA_244">#N/A</definedName>
    <definedName name="SHARED_FORMULA_245">#N/A</definedName>
    <definedName name="SHARED_FORMULA_246">#N/A</definedName>
    <definedName name="SHARED_FORMULA_247">#N/A</definedName>
    <definedName name="SHARED_FORMULA_248">#N/A</definedName>
    <definedName name="SHARED_FORMULA_249">#N/A</definedName>
    <definedName name="SHARED_FORMULA_25">#N/A</definedName>
    <definedName name="SHARED_FORMULA_250">#N/A</definedName>
    <definedName name="SHARED_FORMULA_251">#N/A</definedName>
    <definedName name="SHARED_FORMULA_252">#N/A</definedName>
    <definedName name="SHARED_FORMULA_253">#N/A</definedName>
    <definedName name="SHARED_FORMULA_254">#N/A</definedName>
    <definedName name="SHARED_FORMULA_255">#N/A</definedName>
    <definedName name="SHARED_FORMULA_256">#N/A</definedName>
    <definedName name="SHARED_FORMULA_257">#N/A</definedName>
    <definedName name="SHARED_FORMULA_258">#N/A</definedName>
    <definedName name="SHARED_FORMULA_259">#N/A</definedName>
    <definedName name="SHARED_FORMULA_26">#N/A</definedName>
    <definedName name="SHARED_FORMULA_260">#N/A</definedName>
    <definedName name="SHARED_FORMULA_261">#N/A</definedName>
    <definedName name="SHARED_FORMULA_262">#N/A</definedName>
    <definedName name="SHARED_FORMULA_263">#N/A</definedName>
    <definedName name="SHARED_FORMULA_264">#N/A</definedName>
    <definedName name="SHARED_FORMULA_265">#N/A</definedName>
    <definedName name="SHARED_FORMULA_266">#N/A</definedName>
    <definedName name="SHARED_FORMULA_267">#N/A</definedName>
    <definedName name="SHARED_FORMULA_268">#N/A</definedName>
    <definedName name="SHARED_FORMULA_269">#N/A</definedName>
    <definedName name="SHARED_FORMULA_27">#N/A</definedName>
    <definedName name="SHARED_FORMULA_270">#N/A</definedName>
    <definedName name="SHARED_FORMULA_271">#N/A</definedName>
    <definedName name="SHARED_FORMULA_272">#N/A</definedName>
    <definedName name="SHARED_FORMULA_273">#N/A</definedName>
    <definedName name="SHARED_FORMULA_274">#N/A</definedName>
    <definedName name="SHARED_FORMULA_275">#N/A</definedName>
    <definedName name="SHARED_FORMULA_276">#N/A</definedName>
    <definedName name="SHARED_FORMULA_277">#N/A</definedName>
    <definedName name="SHARED_FORMULA_278">#N/A</definedName>
    <definedName name="SHARED_FORMULA_279">#N/A</definedName>
    <definedName name="SHARED_FORMULA_28">#N/A</definedName>
    <definedName name="SHARED_FORMULA_280">#N/A</definedName>
    <definedName name="SHARED_FORMULA_281">#N/A</definedName>
    <definedName name="SHARED_FORMULA_282">#N/A</definedName>
    <definedName name="SHARED_FORMULA_283">#N/A</definedName>
    <definedName name="SHARED_FORMULA_284">#N/A</definedName>
    <definedName name="SHARED_FORMULA_285">#N/A</definedName>
    <definedName name="SHARED_FORMULA_286">#N/A</definedName>
    <definedName name="SHARED_FORMULA_287">#N/A</definedName>
    <definedName name="SHARED_FORMULA_288">#N/A</definedName>
    <definedName name="SHARED_FORMULA_289">#N/A</definedName>
    <definedName name="SHARED_FORMULA_29">#N/A</definedName>
    <definedName name="SHARED_FORMULA_290">#N/A</definedName>
    <definedName name="SHARED_FORMULA_291">#N/A</definedName>
    <definedName name="SHARED_FORMULA_292">#N/A</definedName>
    <definedName name="SHARED_FORMULA_293">#N/A</definedName>
    <definedName name="SHARED_FORMULA_294">#N/A</definedName>
    <definedName name="SHARED_FORMULA_295">#N/A</definedName>
    <definedName name="SHARED_FORMULA_296">#N/A</definedName>
    <definedName name="SHARED_FORMULA_297">#N/A</definedName>
    <definedName name="SHARED_FORMULA_298">#N/A</definedName>
    <definedName name="SHARED_FORMULA_299">#N/A</definedName>
    <definedName name="SHARED_FORMULA_3">#N/A</definedName>
    <definedName name="SHARED_FORMULA_30">#N/A</definedName>
    <definedName name="SHARED_FORMULA_300">#N/A</definedName>
    <definedName name="SHARED_FORMULA_301">#N/A</definedName>
    <definedName name="SHARED_FORMULA_302">#N/A</definedName>
    <definedName name="SHARED_FORMULA_303">#N/A</definedName>
    <definedName name="SHARED_FORMULA_304">#N/A</definedName>
    <definedName name="SHARED_FORMULA_305">#N/A</definedName>
    <definedName name="SHARED_FORMULA_306">#N/A</definedName>
    <definedName name="SHARED_FORMULA_307">#N/A</definedName>
    <definedName name="SHARED_FORMULA_308">#N/A</definedName>
    <definedName name="SHARED_FORMULA_309">#N/A</definedName>
    <definedName name="SHARED_FORMULA_31">#N/A</definedName>
    <definedName name="SHARED_FORMULA_310">#N/A</definedName>
    <definedName name="SHARED_FORMULA_311">#N/A</definedName>
    <definedName name="SHARED_FORMULA_312">#N/A</definedName>
    <definedName name="SHARED_FORMULA_313">#N/A</definedName>
    <definedName name="SHARED_FORMULA_314">#N/A</definedName>
    <definedName name="SHARED_FORMULA_315">#N/A</definedName>
    <definedName name="SHARED_FORMULA_316">#N/A</definedName>
    <definedName name="SHARED_FORMULA_317">#N/A</definedName>
    <definedName name="SHARED_FORMULA_318">#N/A</definedName>
    <definedName name="SHARED_FORMULA_319">#N/A</definedName>
    <definedName name="SHARED_FORMULA_32">#N/A</definedName>
    <definedName name="SHARED_FORMULA_320">#N/A</definedName>
    <definedName name="SHARED_FORMULA_321">#N/A</definedName>
    <definedName name="SHARED_FORMULA_322">#N/A</definedName>
    <definedName name="SHARED_FORMULA_323">#N/A</definedName>
    <definedName name="SHARED_FORMULA_324">#N/A</definedName>
    <definedName name="SHARED_FORMULA_325">#N/A</definedName>
    <definedName name="SHARED_FORMULA_326">#N/A</definedName>
    <definedName name="SHARED_FORMULA_327">#N/A</definedName>
    <definedName name="SHARED_FORMULA_328">#N/A</definedName>
    <definedName name="SHARED_FORMULA_329">#N/A</definedName>
    <definedName name="SHARED_FORMULA_33">#N/A</definedName>
    <definedName name="SHARED_FORMULA_330">#N/A</definedName>
    <definedName name="SHARED_FORMULA_331">#N/A</definedName>
    <definedName name="SHARED_FORMULA_332">#N/A</definedName>
    <definedName name="SHARED_FORMULA_333">#N/A</definedName>
    <definedName name="SHARED_FORMULA_334">#N/A</definedName>
    <definedName name="SHARED_FORMULA_335">#N/A</definedName>
    <definedName name="SHARED_FORMULA_336">#N/A</definedName>
    <definedName name="SHARED_FORMULA_337">#N/A</definedName>
    <definedName name="SHARED_FORMULA_338">#N/A</definedName>
    <definedName name="SHARED_FORMULA_339">#N/A</definedName>
    <definedName name="SHARED_FORMULA_34">#N/A</definedName>
    <definedName name="SHARED_FORMULA_340">#N/A</definedName>
    <definedName name="SHARED_FORMULA_341">#N/A</definedName>
    <definedName name="SHARED_FORMULA_342">#N/A</definedName>
    <definedName name="SHARED_FORMULA_343">#N/A</definedName>
    <definedName name="SHARED_FORMULA_344">#N/A</definedName>
    <definedName name="SHARED_FORMULA_345">#N/A</definedName>
    <definedName name="SHARED_FORMULA_346">#N/A</definedName>
    <definedName name="SHARED_FORMULA_347">#N/A</definedName>
    <definedName name="SHARED_FORMULA_348">#N/A</definedName>
    <definedName name="SHARED_FORMULA_349">#N/A</definedName>
    <definedName name="SHARED_FORMULA_35">#N/A</definedName>
    <definedName name="SHARED_FORMULA_350">#N/A</definedName>
    <definedName name="SHARED_FORMULA_351">#N/A</definedName>
    <definedName name="SHARED_FORMULA_352">#N/A</definedName>
    <definedName name="SHARED_FORMULA_353">#N/A</definedName>
    <definedName name="SHARED_FORMULA_354">#N/A</definedName>
    <definedName name="SHARED_FORMULA_355">#N/A</definedName>
    <definedName name="SHARED_FORMULA_356">#N/A</definedName>
    <definedName name="SHARED_FORMULA_357">#N/A</definedName>
    <definedName name="SHARED_FORMULA_358">#N/A</definedName>
    <definedName name="SHARED_FORMULA_359">#N/A</definedName>
    <definedName name="SHARED_FORMULA_36">#N/A</definedName>
    <definedName name="SHARED_FORMULA_360">#N/A</definedName>
    <definedName name="SHARED_FORMULA_361">#N/A</definedName>
    <definedName name="SHARED_FORMULA_362">#N/A</definedName>
    <definedName name="SHARED_FORMULA_363">#N/A</definedName>
    <definedName name="SHARED_FORMULA_364">#N/A</definedName>
    <definedName name="SHARED_FORMULA_365">#N/A</definedName>
    <definedName name="SHARED_FORMULA_366">#N/A</definedName>
    <definedName name="SHARED_FORMULA_367">#N/A</definedName>
    <definedName name="SHARED_FORMULA_368">#N/A</definedName>
    <definedName name="SHARED_FORMULA_369">#N/A</definedName>
    <definedName name="SHARED_FORMULA_37">#N/A</definedName>
    <definedName name="SHARED_FORMULA_370">#N/A</definedName>
    <definedName name="SHARED_FORMULA_371">#N/A</definedName>
    <definedName name="SHARED_FORMULA_372">#N/A</definedName>
    <definedName name="SHARED_FORMULA_373">#N/A</definedName>
    <definedName name="SHARED_FORMULA_374">#N/A</definedName>
    <definedName name="SHARED_FORMULA_375">#N/A</definedName>
    <definedName name="SHARED_FORMULA_376">#N/A</definedName>
    <definedName name="SHARED_FORMULA_377">#N/A</definedName>
    <definedName name="SHARED_FORMULA_378">#N/A</definedName>
    <definedName name="SHARED_FORMULA_379">#N/A</definedName>
    <definedName name="SHARED_FORMULA_38">#N/A</definedName>
    <definedName name="SHARED_FORMULA_380">#N/A</definedName>
    <definedName name="SHARED_FORMULA_381">#N/A</definedName>
    <definedName name="SHARED_FORMULA_382">#N/A</definedName>
    <definedName name="SHARED_FORMULA_383">#N/A</definedName>
    <definedName name="SHARED_FORMULA_384">#N/A</definedName>
    <definedName name="SHARED_FORMULA_385">#N/A</definedName>
    <definedName name="SHARED_FORMULA_386">#N/A</definedName>
    <definedName name="SHARED_FORMULA_387">#N/A</definedName>
    <definedName name="SHARED_FORMULA_388">#N/A</definedName>
    <definedName name="SHARED_FORMULA_389">#N/A</definedName>
    <definedName name="SHARED_FORMULA_39">#N/A</definedName>
    <definedName name="SHARED_FORMULA_390">#N/A</definedName>
    <definedName name="SHARED_FORMULA_391">#N/A</definedName>
    <definedName name="SHARED_FORMULA_392">#N/A</definedName>
    <definedName name="SHARED_FORMULA_393">#N/A</definedName>
    <definedName name="SHARED_FORMULA_394">#N/A</definedName>
    <definedName name="SHARED_FORMULA_395">#N/A</definedName>
    <definedName name="SHARED_FORMULA_396">#N/A</definedName>
    <definedName name="SHARED_FORMULA_397">#N/A</definedName>
    <definedName name="SHARED_FORMULA_398">#N/A</definedName>
    <definedName name="SHARED_FORMULA_399">#N/A</definedName>
    <definedName name="SHARED_FORMULA_4">#N/A</definedName>
    <definedName name="SHARED_FORMULA_40">#N/A</definedName>
    <definedName name="SHARED_FORMULA_400">#N/A</definedName>
    <definedName name="SHARED_FORMULA_401">#N/A</definedName>
    <definedName name="SHARED_FORMULA_402">#N/A</definedName>
    <definedName name="SHARED_FORMULA_403">#N/A</definedName>
    <definedName name="SHARED_FORMULA_404">#N/A</definedName>
    <definedName name="SHARED_FORMULA_405">#N/A</definedName>
    <definedName name="SHARED_FORMULA_406">#N/A</definedName>
    <definedName name="SHARED_FORMULA_407">#N/A</definedName>
    <definedName name="SHARED_FORMULA_408">#N/A</definedName>
    <definedName name="SHARED_FORMULA_409">#N/A</definedName>
    <definedName name="SHARED_FORMULA_41">#N/A</definedName>
    <definedName name="SHARED_FORMULA_410">#N/A</definedName>
    <definedName name="SHARED_FORMULA_411">#N/A</definedName>
    <definedName name="SHARED_FORMULA_412">#N/A</definedName>
    <definedName name="SHARED_FORMULA_413">#N/A</definedName>
    <definedName name="SHARED_FORMULA_414">#N/A</definedName>
    <definedName name="SHARED_FORMULA_415">#N/A</definedName>
    <definedName name="SHARED_FORMULA_416">#N/A</definedName>
    <definedName name="SHARED_FORMULA_417">#N/A</definedName>
    <definedName name="SHARED_FORMULA_418">#N/A</definedName>
    <definedName name="SHARED_FORMULA_419">#N/A</definedName>
    <definedName name="SHARED_FORMULA_42">#N/A</definedName>
    <definedName name="SHARED_FORMULA_420">#N/A</definedName>
    <definedName name="SHARED_FORMULA_421">#N/A</definedName>
    <definedName name="SHARED_FORMULA_422">#N/A</definedName>
    <definedName name="SHARED_FORMULA_423">#N/A</definedName>
    <definedName name="SHARED_FORMULA_424">#N/A</definedName>
    <definedName name="SHARED_FORMULA_425">#N/A</definedName>
    <definedName name="SHARED_FORMULA_426">#N/A</definedName>
    <definedName name="SHARED_FORMULA_427">#N/A</definedName>
    <definedName name="SHARED_FORMULA_428">#N/A</definedName>
    <definedName name="SHARED_FORMULA_429">#N/A</definedName>
    <definedName name="SHARED_FORMULA_43">#N/A</definedName>
    <definedName name="SHARED_FORMULA_430">#N/A</definedName>
    <definedName name="SHARED_FORMULA_431">#N/A</definedName>
    <definedName name="SHARED_FORMULA_432">#N/A</definedName>
    <definedName name="SHARED_FORMULA_433">#N/A</definedName>
    <definedName name="SHARED_FORMULA_434">#N/A</definedName>
    <definedName name="SHARED_FORMULA_435">#N/A</definedName>
    <definedName name="SHARED_FORMULA_436">#N/A</definedName>
    <definedName name="SHARED_FORMULA_437">#N/A</definedName>
    <definedName name="SHARED_FORMULA_438">#N/A</definedName>
    <definedName name="SHARED_FORMULA_439">#N/A</definedName>
    <definedName name="SHARED_FORMULA_44">#N/A</definedName>
    <definedName name="SHARED_FORMULA_440">#N/A</definedName>
    <definedName name="SHARED_FORMULA_441">#N/A</definedName>
    <definedName name="SHARED_FORMULA_442">#N/A</definedName>
    <definedName name="SHARED_FORMULA_443">#N/A</definedName>
    <definedName name="SHARED_FORMULA_444">#N/A</definedName>
    <definedName name="SHARED_FORMULA_445">#N/A</definedName>
    <definedName name="SHARED_FORMULA_446">#N/A</definedName>
    <definedName name="SHARED_FORMULA_447">#N/A</definedName>
    <definedName name="SHARED_FORMULA_448">#N/A</definedName>
    <definedName name="SHARED_FORMULA_449">#N/A</definedName>
    <definedName name="SHARED_FORMULA_45">#N/A</definedName>
    <definedName name="SHARED_FORMULA_450">#N/A</definedName>
    <definedName name="SHARED_FORMULA_451">#N/A</definedName>
    <definedName name="SHARED_FORMULA_452">#N/A</definedName>
    <definedName name="SHARED_FORMULA_453">#N/A</definedName>
    <definedName name="SHARED_FORMULA_454">#N/A</definedName>
    <definedName name="SHARED_FORMULA_455">#N/A</definedName>
    <definedName name="SHARED_FORMULA_456">#N/A</definedName>
    <definedName name="SHARED_FORMULA_457">#N/A</definedName>
    <definedName name="SHARED_FORMULA_458">#N/A</definedName>
    <definedName name="SHARED_FORMULA_459">#N/A</definedName>
    <definedName name="SHARED_FORMULA_46">#N/A</definedName>
    <definedName name="SHARED_FORMULA_460">#N/A</definedName>
    <definedName name="SHARED_FORMULA_461">#N/A</definedName>
    <definedName name="SHARED_FORMULA_462">#N/A</definedName>
    <definedName name="SHARED_FORMULA_463">#N/A</definedName>
    <definedName name="SHARED_FORMULA_464">#N/A</definedName>
    <definedName name="SHARED_FORMULA_465">#N/A</definedName>
    <definedName name="SHARED_FORMULA_466">#N/A</definedName>
    <definedName name="SHARED_FORMULA_467">#N/A</definedName>
    <definedName name="SHARED_FORMULA_468">#N/A</definedName>
    <definedName name="SHARED_FORMULA_469">#N/A</definedName>
    <definedName name="SHARED_FORMULA_47">#N/A</definedName>
    <definedName name="SHARED_FORMULA_470">#N/A</definedName>
    <definedName name="SHARED_FORMULA_471">#N/A</definedName>
    <definedName name="SHARED_FORMULA_472">#N/A</definedName>
    <definedName name="SHARED_FORMULA_473">#N/A</definedName>
    <definedName name="SHARED_FORMULA_474">#N/A</definedName>
    <definedName name="SHARED_FORMULA_475">#N/A</definedName>
    <definedName name="SHARED_FORMULA_476">#N/A</definedName>
    <definedName name="SHARED_FORMULA_477">#N/A</definedName>
    <definedName name="SHARED_FORMULA_478">#N/A</definedName>
    <definedName name="SHARED_FORMULA_479">#N/A</definedName>
    <definedName name="SHARED_FORMULA_48">#N/A</definedName>
    <definedName name="SHARED_FORMULA_480">#N/A</definedName>
    <definedName name="SHARED_FORMULA_481">#N/A</definedName>
    <definedName name="SHARED_FORMULA_482">#N/A</definedName>
    <definedName name="SHARED_FORMULA_483">#N/A</definedName>
    <definedName name="SHARED_FORMULA_484">#N/A</definedName>
    <definedName name="SHARED_FORMULA_485">#N/A</definedName>
    <definedName name="SHARED_FORMULA_486">#N/A</definedName>
    <definedName name="SHARED_FORMULA_487">#N/A</definedName>
    <definedName name="SHARED_FORMULA_488">#N/A</definedName>
    <definedName name="SHARED_FORMULA_489">#N/A</definedName>
    <definedName name="SHARED_FORMULA_49">#N/A</definedName>
    <definedName name="SHARED_FORMULA_490">#N/A</definedName>
    <definedName name="SHARED_FORMULA_491">#N/A</definedName>
    <definedName name="SHARED_FORMULA_492">#N/A</definedName>
    <definedName name="SHARED_FORMULA_493">#N/A</definedName>
    <definedName name="SHARED_FORMULA_494">#N/A</definedName>
    <definedName name="SHARED_FORMULA_495">#N/A</definedName>
    <definedName name="SHARED_FORMULA_496">#N/A</definedName>
    <definedName name="SHARED_FORMULA_497">#N/A</definedName>
    <definedName name="SHARED_FORMULA_498">#N/A</definedName>
    <definedName name="SHARED_FORMULA_499">#N/A</definedName>
    <definedName name="SHARED_FORMULA_5">#N/A</definedName>
    <definedName name="SHARED_FORMULA_50">#N/A</definedName>
    <definedName name="SHARED_FORMULA_500">#N/A</definedName>
    <definedName name="SHARED_FORMULA_501">#N/A</definedName>
    <definedName name="SHARED_FORMULA_502">#N/A</definedName>
    <definedName name="SHARED_FORMULA_503">#N/A</definedName>
    <definedName name="SHARED_FORMULA_504">#N/A</definedName>
    <definedName name="SHARED_FORMULA_505">#N/A</definedName>
    <definedName name="SHARED_FORMULA_506">#N/A</definedName>
    <definedName name="SHARED_FORMULA_507">#N/A</definedName>
    <definedName name="SHARED_FORMULA_508">#N/A</definedName>
    <definedName name="SHARED_FORMULA_509">#N/A</definedName>
    <definedName name="SHARED_FORMULA_51">#N/A</definedName>
    <definedName name="SHARED_FORMULA_510">#N/A</definedName>
    <definedName name="SHARED_FORMULA_511">#N/A</definedName>
    <definedName name="SHARED_FORMULA_512">#N/A</definedName>
    <definedName name="SHARED_FORMULA_513">#N/A</definedName>
    <definedName name="SHARED_FORMULA_514">#N/A</definedName>
    <definedName name="SHARED_FORMULA_515">#N/A</definedName>
    <definedName name="SHARED_FORMULA_516">#N/A</definedName>
    <definedName name="SHARED_FORMULA_517">#N/A</definedName>
    <definedName name="SHARED_FORMULA_518">#N/A</definedName>
    <definedName name="SHARED_FORMULA_519">#N/A</definedName>
    <definedName name="SHARED_FORMULA_52">#N/A</definedName>
    <definedName name="SHARED_FORMULA_520">#N/A</definedName>
    <definedName name="SHARED_FORMULA_521">#N/A</definedName>
    <definedName name="SHARED_FORMULA_522">#N/A</definedName>
    <definedName name="SHARED_FORMULA_523">#N/A</definedName>
    <definedName name="SHARED_FORMULA_524">#N/A</definedName>
    <definedName name="SHARED_FORMULA_525">#N/A</definedName>
    <definedName name="SHARED_FORMULA_526">#N/A</definedName>
    <definedName name="SHARED_FORMULA_527">#N/A</definedName>
    <definedName name="SHARED_FORMULA_528">#N/A</definedName>
    <definedName name="SHARED_FORMULA_529">#N/A</definedName>
    <definedName name="SHARED_FORMULA_53">#N/A</definedName>
    <definedName name="SHARED_FORMULA_530">#N/A</definedName>
    <definedName name="SHARED_FORMULA_531">#N/A</definedName>
    <definedName name="SHARED_FORMULA_532">#N/A</definedName>
    <definedName name="SHARED_FORMULA_533">#N/A</definedName>
    <definedName name="SHARED_FORMULA_534">#N/A</definedName>
    <definedName name="SHARED_FORMULA_535">#N/A</definedName>
    <definedName name="SHARED_FORMULA_536">#N/A</definedName>
    <definedName name="SHARED_FORMULA_537">#N/A</definedName>
    <definedName name="SHARED_FORMULA_538">#N/A</definedName>
    <definedName name="SHARED_FORMULA_539">#N/A</definedName>
    <definedName name="SHARED_FORMULA_54">#N/A</definedName>
    <definedName name="SHARED_FORMULA_540">#N/A</definedName>
    <definedName name="SHARED_FORMULA_541">#N/A</definedName>
    <definedName name="SHARED_FORMULA_542">#N/A</definedName>
    <definedName name="SHARED_FORMULA_543">#N/A</definedName>
    <definedName name="SHARED_FORMULA_544">#N/A</definedName>
    <definedName name="SHARED_FORMULA_545">#N/A</definedName>
    <definedName name="SHARED_FORMULA_546">#N/A</definedName>
    <definedName name="SHARED_FORMULA_547">#N/A</definedName>
    <definedName name="SHARED_FORMULA_548">#N/A</definedName>
    <definedName name="SHARED_FORMULA_549">#N/A</definedName>
    <definedName name="SHARED_FORMULA_55">#N/A</definedName>
    <definedName name="SHARED_FORMULA_550">#N/A</definedName>
    <definedName name="SHARED_FORMULA_551">#N/A</definedName>
    <definedName name="SHARED_FORMULA_552">#N/A</definedName>
    <definedName name="SHARED_FORMULA_553">#N/A</definedName>
    <definedName name="SHARED_FORMULA_554">#N/A</definedName>
    <definedName name="SHARED_FORMULA_555">#N/A</definedName>
    <definedName name="SHARED_FORMULA_556">#N/A</definedName>
    <definedName name="SHARED_FORMULA_557">#N/A</definedName>
    <definedName name="SHARED_FORMULA_558">#N/A</definedName>
    <definedName name="SHARED_FORMULA_559">#N/A</definedName>
    <definedName name="SHARED_FORMULA_56">#N/A</definedName>
    <definedName name="SHARED_FORMULA_560">#N/A</definedName>
    <definedName name="SHARED_FORMULA_561">#N/A</definedName>
    <definedName name="SHARED_FORMULA_562">#N/A</definedName>
    <definedName name="SHARED_FORMULA_563">#N/A</definedName>
    <definedName name="SHARED_FORMULA_564">#N/A</definedName>
    <definedName name="SHARED_FORMULA_565">#N/A</definedName>
    <definedName name="SHARED_FORMULA_566">#N/A</definedName>
    <definedName name="SHARED_FORMULA_567">#N/A</definedName>
    <definedName name="SHARED_FORMULA_568">#N/A</definedName>
    <definedName name="SHARED_FORMULA_569">#N/A</definedName>
    <definedName name="SHARED_FORMULA_57">#N/A</definedName>
    <definedName name="SHARED_FORMULA_570">#N/A</definedName>
    <definedName name="SHARED_FORMULA_571">#N/A</definedName>
    <definedName name="SHARED_FORMULA_572">#N/A</definedName>
    <definedName name="SHARED_FORMULA_573">#N/A</definedName>
    <definedName name="SHARED_FORMULA_574">#N/A</definedName>
    <definedName name="SHARED_FORMULA_575">#N/A</definedName>
    <definedName name="SHARED_FORMULA_576">#N/A</definedName>
    <definedName name="SHARED_FORMULA_577">#N/A</definedName>
    <definedName name="SHARED_FORMULA_578">#N/A</definedName>
    <definedName name="SHARED_FORMULA_579">#N/A</definedName>
    <definedName name="SHARED_FORMULA_58">#N/A</definedName>
    <definedName name="SHARED_FORMULA_580">#N/A</definedName>
    <definedName name="SHARED_FORMULA_581">#N/A</definedName>
    <definedName name="SHARED_FORMULA_582">#N/A</definedName>
    <definedName name="SHARED_FORMULA_583">#N/A</definedName>
    <definedName name="SHARED_FORMULA_584">#N/A</definedName>
    <definedName name="SHARED_FORMULA_585">#N/A</definedName>
    <definedName name="SHARED_FORMULA_586">#N/A</definedName>
    <definedName name="SHARED_FORMULA_587">#N/A</definedName>
    <definedName name="SHARED_FORMULA_588">#N/A</definedName>
    <definedName name="SHARED_FORMULA_589">#N/A</definedName>
    <definedName name="SHARED_FORMULA_59">#N/A</definedName>
    <definedName name="SHARED_FORMULA_590">#N/A</definedName>
    <definedName name="SHARED_FORMULA_591">#N/A</definedName>
    <definedName name="SHARED_FORMULA_592">#N/A</definedName>
    <definedName name="SHARED_FORMULA_593">#N/A</definedName>
    <definedName name="SHARED_FORMULA_594">#N/A</definedName>
    <definedName name="SHARED_FORMULA_595">#N/A</definedName>
    <definedName name="SHARED_FORMULA_596">#N/A</definedName>
    <definedName name="SHARED_FORMULA_597">#N/A</definedName>
    <definedName name="SHARED_FORMULA_598">#N/A</definedName>
    <definedName name="SHARED_FORMULA_599">#N/A</definedName>
    <definedName name="SHARED_FORMULA_6">#N/A</definedName>
    <definedName name="SHARED_FORMULA_60">#N/A</definedName>
    <definedName name="SHARED_FORMULA_600">#N/A</definedName>
    <definedName name="SHARED_FORMULA_601">#N/A</definedName>
    <definedName name="SHARED_FORMULA_602">#N/A</definedName>
    <definedName name="SHARED_FORMULA_603">#N/A</definedName>
    <definedName name="SHARED_FORMULA_604">#N/A</definedName>
    <definedName name="SHARED_FORMULA_605">#N/A</definedName>
    <definedName name="SHARED_FORMULA_606">#N/A</definedName>
    <definedName name="SHARED_FORMULA_607">#N/A</definedName>
    <definedName name="SHARED_FORMULA_608">#N/A</definedName>
    <definedName name="SHARED_FORMULA_609">#N/A</definedName>
    <definedName name="SHARED_FORMULA_61">#N/A</definedName>
    <definedName name="SHARED_FORMULA_610">#N/A</definedName>
    <definedName name="SHARED_FORMULA_611">#N/A</definedName>
    <definedName name="SHARED_FORMULA_612">#N/A</definedName>
    <definedName name="SHARED_FORMULA_613">#N/A</definedName>
    <definedName name="SHARED_FORMULA_614">#N/A</definedName>
    <definedName name="SHARED_FORMULA_615">#N/A</definedName>
    <definedName name="SHARED_FORMULA_616">#N/A</definedName>
    <definedName name="SHARED_FORMULA_617">#N/A</definedName>
    <definedName name="SHARED_FORMULA_618">#N/A</definedName>
    <definedName name="SHARED_FORMULA_619">#N/A</definedName>
    <definedName name="SHARED_FORMULA_62">#N/A</definedName>
    <definedName name="SHARED_FORMULA_620">#N/A</definedName>
    <definedName name="SHARED_FORMULA_621">#N/A</definedName>
    <definedName name="SHARED_FORMULA_622">#N/A</definedName>
    <definedName name="SHARED_FORMULA_623">#N/A</definedName>
    <definedName name="SHARED_FORMULA_624">#N/A</definedName>
    <definedName name="SHARED_FORMULA_625">#N/A</definedName>
    <definedName name="SHARED_FORMULA_626">#N/A</definedName>
    <definedName name="SHARED_FORMULA_627">#N/A</definedName>
    <definedName name="SHARED_FORMULA_628">#N/A</definedName>
    <definedName name="SHARED_FORMULA_629">#N/A</definedName>
    <definedName name="SHARED_FORMULA_63">#N/A</definedName>
    <definedName name="SHARED_FORMULA_630">#N/A</definedName>
    <definedName name="SHARED_FORMULA_631">#N/A</definedName>
    <definedName name="SHARED_FORMULA_632">#N/A</definedName>
    <definedName name="SHARED_FORMULA_633">#N/A</definedName>
    <definedName name="SHARED_FORMULA_634">#N/A</definedName>
    <definedName name="SHARED_FORMULA_635">#N/A</definedName>
    <definedName name="SHARED_FORMULA_636">#N/A</definedName>
    <definedName name="SHARED_FORMULA_637">#N/A</definedName>
    <definedName name="SHARED_FORMULA_638">#N/A</definedName>
    <definedName name="SHARED_FORMULA_639">#N/A</definedName>
    <definedName name="SHARED_FORMULA_64">#N/A</definedName>
    <definedName name="SHARED_FORMULA_640">#N/A</definedName>
    <definedName name="SHARED_FORMULA_641">#N/A</definedName>
    <definedName name="SHARED_FORMULA_642">#N/A</definedName>
    <definedName name="SHARED_FORMULA_643">#N/A</definedName>
    <definedName name="SHARED_FORMULA_644">#N/A</definedName>
    <definedName name="SHARED_FORMULA_645">#N/A</definedName>
    <definedName name="SHARED_FORMULA_646">#N/A</definedName>
    <definedName name="SHARED_FORMULA_647">#N/A</definedName>
    <definedName name="SHARED_FORMULA_648">#N/A</definedName>
    <definedName name="SHARED_FORMULA_649">#N/A</definedName>
    <definedName name="SHARED_FORMULA_65">#N/A</definedName>
    <definedName name="SHARED_FORMULA_650">#N/A</definedName>
    <definedName name="SHARED_FORMULA_651">#N/A</definedName>
    <definedName name="SHARED_FORMULA_652">#N/A</definedName>
    <definedName name="SHARED_FORMULA_653">#N/A</definedName>
    <definedName name="SHARED_FORMULA_654">#N/A</definedName>
    <definedName name="SHARED_FORMULA_655">#N/A</definedName>
    <definedName name="SHARED_FORMULA_656">#N/A</definedName>
    <definedName name="SHARED_FORMULA_657">#N/A</definedName>
    <definedName name="SHARED_FORMULA_658">#N/A</definedName>
    <definedName name="SHARED_FORMULA_659">#N/A</definedName>
    <definedName name="SHARED_FORMULA_66">#N/A</definedName>
    <definedName name="SHARED_FORMULA_660">#N/A</definedName>
    <definedName name="SHARED_FORMULA_661">#N/A</definedName>
    <definedName name="SHARED_FORMULA_662">#N/A</definedName>
    <definedName name="SHARED_FORMULA_663">#N/A</definedName>
    <definedName name="SHARED_FORMULA_664">#N/A</definedName>
    <definedName name="SHARED_FORMULA_665">#N/A</definedName>
    <definedName name="SHARED_FORMULA_666">#N/A</definedName>
    <definedName name="SHARED_FORMULA_667">#N/A</definedName>
    <definedName name="SHARED_FORMULA_668">#N/A</definedName>
    <definedName name="SHARED_FORMULA_669">#N/A</definedName>
    <definedName name="SHARED_FORMULA_67">#N/A</definedName>
    <definedName name="SHARED_FORMULA_670">#N/A</definedName>
    <definedName name="SHARED_FORMULA_671">#N/A</definedName>
    <definedName name="SHARED_FORMULA_672">#N/A</definedName>
    <definedName name="SHARED_FORMULA_673">#N/A</definedName>
    <definedName name="SHARED_FORMULA_674">#N/A</definedName>
    <definedName name="SHARED_FORMULA_675">#N/A</definedName>
    <definedName name="SHARED_FORMULA_676">#N/A</definedName>
    <definedName name="SHARED_FORMULA_677">#N/A</definedName>
    <definedName name="SHARED_FORMULA_678">#N/A</definedName>
    <definedName name="SHARED_FORMULA_679">#N/A</definedName>
    <definedName name="SHARED_FORMULA_68">#N/A</definedName>
    <definedName name="SHARED_FORMULA_680">#N/A</definedName>
    <definedName name="SHARED_FORMULA_681">#N/A</definedName>
    <definedName name="SHARED_FORMULA_682">#N/A</definedName>
    <definedName name="SHARED_FORMULA_683">#N/A</definedName>
    <definedName name="SHARED_FORMULA_684">#N/A</definedName>
    <definedName name="SHARED_FORMULA_685">#N/A</definedName>
    <definedName name="SHARED_FORMULA_686">#N/A</definedName>
    <definedName name="SHARED_FORMULA_687">#N/A</definedName>
    <definedName name="SHARED_FORMULA_688">#N/A</definedName>
    <definedName name="SHARED_FORMULA_689">#N/A</definedName>
    <definedName name="SHARED_FORMULA_69">#N/A</definedName>
    <definedName name="SHARED_FORMULA_690">#N/A</definedName>
    <definedName name="SHARED_FORMULA_691">#N/A</definedName>
    <definedName name="SHARED_FORMULA_692">#N/A</definedName>
    <definedName name="SHARED_FORMULA_693">#N/A</definedName>
    <definedName name="SHARED_FORMULA_694">#N/A</definedName>
    <definedName name="SHARED_FORMULA_695">#N/A</definedName>
    <definedName name="SHARED_FORMULA_696">#N/A</definedName>
    <definedName name="SHARED_FORMULA_697">#N/A</definedName>
    <definedName name="SHARED_FORMULA_698">#N/A</definedName>
    <definedName name="SHARED_FORMULA_699">#N/A</definedName>
    <definedName name="SHARED_FORMULA_7">#N/A</definedName>
    <definedName name="SHARED_FORMULA_70">#N/A</definedName>
    <definedName name="SHARED_FORMULA_700">#N/A</definedName>
    <definedName name="SHARED_FORMULA_701">#N/A</definedName>
    <definedName name="SHARED_FORMULA_702">#N/A</definedName>
    <definedName name="SHARED_FORMULA_703">#N/A</definedName>
    <definedName name="SHARED_FORMULA_704">#N/A</definedName>
    <definedName name="SHARED_FORMULA_705">#N/A</definedName>
    <definedName name="SHARED_FORMULA_706">#N/A</definedName>
    <definedName name="SHARED_FORMULA_707">#N/A</definedName>
    <definedName name="SHARED_FORMULA_708">#N/A</definedName>
    <definedName name="SHARED_FORMULA_709">#N/A</definedName>
    <definedName name="SHARED_FORMULA_71">#N/A</definedName>
    <definedName name="SHARED_FORMULA_710">#N/A</definedName>
    <definedName name="SHARED_FORMULA_711">#N/A</definedName>
    <definedName name="SHARED_FORMULA_712">#N/A</definedName>
    <definedName name="SHARED_FORMULA_713">#N/A</definedName>
    <definedName name="SHARED_FORMULA_714">#N/A</definedName>
    <definedName name="SHARED_FORMULA_715">#N/A</definedName>
    <definedName name="SHARED_FORMULA_716">#N/A</definedName>
    <definedName name="SHARED_FORMULA_717">#N/A</definedName>
    <definedName name="SHARED_FORMULA_718">#N/A</definedName>
    <definedName name="SHARED_FORMULA_719">#N/A</definedName>
    <definedName name="SHARED_FORMULA_72">#N/A</definedName>
    <definedName name="SHARED_FORMULA_720">#N/A</definedName>
    <definedName name="SHARED_FORMULA_721">#N/A</definedName>
    <definedName name="SHARED_FORMULA_722">#N/A</definedName>
    <definedName name="SHARED_FORMULA_723">#N/A</definedName>
    <definedName name="SHARED_FORMULA_724">#N/A</definedName>
    <definedName name="SHARED_FORMULA_725">#N/A</definedName>
    <definedName name="SHARED_FORMULA_726">#N/A</definedName>
    <definedName name="SHARED_FORMULA_727">#N/A</definedName>
    <definedName name="SHARED_FORMULA_728">#N/A</definedName>
    <definedName name="SHARED_FORMULA_729">#N/A</definedName>
    <definedName name="SHARED_FORMULA_73">#N/A</definedName>
    <definedName name="SHARED_FORMULA_730">#N/A</definedName>
    <definedName name="SHARED_FORMULA_731">#N/A</definedName>
    <definedName name="SHARED_FORMULA_732">#N/A</definedName>
    <definedName name="SHARED_FORMULA_733">#N/A</definedName>
    <definedName name="SHARED_FORMULA_734">#N/A</definedName>
    <definedName name="SHARED_FORMULA_735">#N/A</definedName>
    <definedName name="SHARED_FORMULA_736">#N/A</definedName>
    <definedName name="SHARED_FORMULA_737">#N/A</definedName>
    <definedName name="SHARED_FORMULA_738">#N/A</definedName>
    <definedName name="SHARED_FORMULA_739">#N/A</definedName>
    <definedName name="SHARED_FORMULA_74">#N/A</definedName>
    <definedName name="SHARED_FORMULA_740">#N/A</definedName>
    <definedName name="SHARED_FORMULA_741">#N/A</definedName>
    <definedName name="SHARED_FORMULA_742">#N/A</definedName>
    <definedName name="SHARED_FORMULA_743">#N/A</definedName>
    <definedName name="SHARED_FORMULA_744">#N/A</definedName>
    <definedName name="SHARED_FORMULA_745">#N/A</definedName>
    <definedName name="SHARED_FORMULA_746">#N/A</definedName>
    <definedName name="SHARED_FORMULA_747">#N/A</definedName>
    <definedName name="SHARED_FORMULA_748">#N/A</definedName>
    <definedName name="SHARED_FORMULA_749">#N/A</definedName>
    <definedName name="SHARED_FORMULA_75">#N/A</definedName>
    <definedName name="SHARED_FORMULA_750">#N/A</definedName>
    <definedName name="SHARED_FORMULA_751">#N/A</definedName>
    <definedName name="SHARED_FORMULA_752">#N/A</definedName>
    <definedName name="SHARED_FORMULA_753">#N/A</definedName>
    <definedName name="SHARED_FORMULA_754">#N/A</definedName>
    <definedName name="SHARED_FORMULA_755">#N/A</definedName>
    <definedName name="SHARED_FORMULA_756">#N/A</definedName>
    <definedName name="SHARED_FORMULA_757">#N/A</definedName>
    <definedName name="SHARED_FORMULA_758">#N/A</definedName>
    <definedName name="SHARED_FORMULA_759">#N/A</definedName>
    <definedName name="SHARED_FORMULA_76">#N/A</definedName>
    <definedName name="SHARED_FORMULA_760">#N/A</definedName>
    <definedName name="SHARED_FORMULA_761">#N/A</definedName>
    <definedName name="SHARED_FORMULA_762">#N/A</definedName>
    <definedName name="SHARED_FORMULA_763">#N/A</definedName>
    <definedName name="SHARED_FORMULA_764">#N/A</definedName>
    <definedName name="SHARED_FORMULA_765">#N/A</definedName>
    <definedName name="SHARED_FORMULA_766">#N/A</definedName>
    <definedName name="SHARED_FORMULA_767">#N/A</definedName>
    <definedName name="SHARED_FORMULA_768">#N/A</definedName>
    <definedName name="SHARED_FORMULA_769">#N/A</definedName>
    <definedName name="SHARED_FORMULA_77">#N/A</definedName>
    <definedName name="SHARED_FORMULA_770">#N/A</definedName>
    <definedName name="SHARED_FORMULA_771">#N/A</definedName>
    <definedName name="SHARED_FORMULA_772">#N/A</definedName>
    <definedName name="SHARED_FORMULA_773">#N/A</definedName>
    <definedName name="SHARED_FORMULA_774">#N/A</definedName>
    <definedName name="SHARED_FORMULA_775">#N/A</definedName>
    <definedName name="SHARED_FORMULA_776">#N/A</definedName>
    <definedName name="SHARED_FORMULA_777">#N/A</definedName>
    <definedName name="SHARED_FORMULA_778">#N/A</definedName>
    <definedName name="SHARED_FORMULA_779">#N/A</definedName>
    <definedName name="SHARED_FORMULA_78">#N/A</definedName>
    <definedName name="SHARED_FORMULA_780">#N/A</definedName>
    <definedName name="SHARED_FORMULA_781">#N/A</definedName>
    <definedName name="SHARED_FORMULA_782">#N/A</definedName>
    <definedName name="SHARED_FORMULA_783">#N/A</definedName>
    <definedName name="SHARED_FORMULA_784">#N/A</definedName>
    <definedName name="SHARED_FORMULA_785">#N/A</definedName>
    <definedName name="SHARED_FORMULA_786">#N/A</definedName>
    <definedName name="SHARED_FORMULA_787">#N/A</definedName>
    <definedName name="SHARED_FORMULA_788">#N/A</definedName>
    <definedName name="SHARED_FORMULA_789">#N/A</definedName>
    <definedName name="SHARED_FORMULA_79">#N/A</definedName>
    <definedName name="SHARED_FORMULA_790">#N/A</definedName>
    <definedName name="SHARED_FORMULA_791">#N/A</definedName>
    <definedName name="SHARED_FORMULA_792">#N/A</definedName>
    <definedName name="SHARED_FORMULA_793">#N/A</definedName>
    <definedName name="SHARED_FORMULA_794">#N/A</definedName>
    <definedName name="SHARED_FORMULA_795">#N/A</definedName>
    <definedName name="SHARED_FORMULA_796">#N/A</definedName>
    <definedName name="SHARED_FORMULA_797">#N/A</definedName>
    <definedName name="SHARED_FORMULA_798">#N/A</definedName>
    <definedName name="SHARED_FORMULA_799">#N/A</definedName>
    <definedName name="SHARED_FORMULA_8">#N/A</definedName>
    <definedName name="SHARED_FORMULA_80">#N/A</definedName>
    <definedName name="SHARED_FORMULA_800">#N/A</definedName>
    <definedName name="SHARED_FORMULA_801">#N/A</definedName>
    <definedName name="SHARED_FORMULA_802">#N/A</definedName>
    <definedName name="SHARED_FORMULA_803">#N/A</definedName>
    <definedName name="SHARED_FORMULA_804">#N/A</definedName>
    <definedName name="SHARED_FORMULA_805">#N/A</definedName>
    <definedName name="SHARED_FORMULA_806">#N/A</definedName>
    <definedName name="SHARED_FORMULA_807">#N/A</definedName>
    <definedName name="SHARED_FORMULA_808">#N/A</definedName>
    <definedName name="SHARED_FORMULA_809">#N/A</definedName>
    <definedName name="SHARED_FORMULA_81">#N/A</definedName>
    <definedName name="SHARED_FORMULA_810">#N/A</definedName>
    <definedName name="SHARED_FORMULA_811">#N/A</definedName>
    <definedName name="SHARED_FORMULA_812">#N/A</definedName>
    <definedName name="SHARED_FORMULA_813">#N/A</definedName>
    <definedName name="SHARED_FORMULA_814">#N/A</definedName>
    <definedName name="SHARED_FORMULA_815">#N/A</definedName>
    <definedName name="SHARED_FORMULA_816">#N/A</definedName>
    <definedName name="SHARED_FORMULA_817">#N/A</definedName>
    <definedName name="SHARED_FORMULA_818">#N/A</definedName>
    <definedName name="SHARED_FORMULA_819">#N/A</definedName>
    <definedName name="SHARED_FORMULA_82">#N/A</definedName>
    <definedName name="SHARED_FORMULA_820">#N/A</definedName>
    <definedName name="SHARED_FORMULA_821">#N/A</definedName>
    <definedName name="SHARED_FORMULA_822">#N/A</definedName>
    <definedName name="SHARED_FORMULA_823">#N/A</definedName>
    <definedName name="SHARED_FORMULA_824">#N/A</definedName>
    <definedName name="SHARED_FORMULA_825">#N/A</definedName>
    <definedName name="SHARED_FORMULA_826">#N/A</definedName>
    <definedName name="SHARED_FORMULA_827">#N/A</definedName>
    <definedName name="SHARED_FORMULA_828">#N/A</definedName>
    <definedName name="SHARED_FORMULA_829">#N/A</definedName>
    <definedName name="SHARED_FORMULA_83">#N/A</definedName>
    <definedName name="SHARED_FORMULA_830">#N/A</definedName>
    <definedName name="SHARED_FORMULA_831">#N/A</definedName>
    <definedName name="SHARED_FORMULA_832">#N/A</definedName>
    <definedName name="SHARED_FORMULA_833">#N/A</definedName>
    <definedName name="SHARED_FORMULA_834">#N/A</definedName>
    <definedName name="SHARED_FORMULA_835">#N/A</definedName>
    <definedName name="SHARED_FORMULA_836">#N/A</definedName>
    <definedName name="SHARED_FORMULA_837">#N/A</definedName>
    <definedName name="SHARED_FORMULA_838">#N/A</definedName>
    <definedName name="SHARED_FORMULA_839">#N/A</definedName>
    <definedName name="SHARED_FORMULA_84">#N/A</definedName>
    <definedName name="SHARED_FORMULA_840">#N/A</definedName>
    <definedName name="SHARED_FORMULA_841">#N/A</definedName>
    <definedName name="SHARED_FORMULA_842">#N/A</definedName>
    <definedName name="SHARED_FORMULA_843">#N/A</definedName>
    <definedName name="SHARED_FORMULA_844">#N/A</definedName>
    <definedName name="SHARED_FORMULA_845">#N/A</definedName>
    <definedName name="SHARED_FORMULA_846">#N/A</definedName>
    <definedName name="SHARED_FORMULA_847">#N/A</definedName>
    <definedName name="SHARED_FORMULA_848">#N/A</definedName>
    <definedName name="SHARED_FORMULA_849">#N/A</definedName>
    <definedName name="SHARED_FORMULA_85">#N/A</definedName>
    <definedName name="SHARED_FORMULA_850">#N/A</definedName>
    <definedName name="SHARED_FORMULA_851">#N/A</definedName>
    <definedName name="SHARED_FORMULA_852">#N/A</definedName>
    <definedName name="SHARED_FORMULA_853">#N/A</definedName>
    <definedName name="SHARED_FORMULA_854">#N/A</definedName>
    <definedName name="SHARED_FORMULA_855">#N/A</definedName>
    <definedName name="SHARED_FORMULA_856">#N/A</definedName>
    <definedName name="SHARED_FORMULA_857">#N/A</definedName>
    <definedName name="SHARED_FORMULA_858">#N/A</definedName>
    <definedName name="SHARED_FORMULA_859">#N/A</definedName>
    <definedName name="SHARED_FORMULA_86">#N/A</definedName>
    <definedName name="SHARED_FORMULA_860">#N/A</definedName>
    <definedName name="SHARED_FORMULA_861">#N/A</definedName>
    <definedName name="SHARED_FORMULA_862">#N/A</definedName>
    <definedName name="SHARED_FORMULA_863">#N/A</definedName>
    <definedName name="SHARED_FORMULA_864">#N/A</definedName>
    <definedName name="SHARED_FORMULA_865">#N/A</definedName>
    <definedName name="SHARED_FORMULA_866">#N/A</definedName>
    <definedName name="SHARED_FORMULA_867">#N/A</definedName>
    <definedName name="SHARED_FORMULA_868">#N/A</definedName>
    <definedName name="SHARED_FORMULA_869">#N/A</definedName>
    <definedName name="SHARED_FORMULA_87">#N/A</definedName>
    <definedName name="SHARED_FORMULA_870">#N/A</definedName>
    <definedName name="SHARED_FORMULA_871">#N/A</definedName>
    <definedName name="SHARED_FORMULA_872">#N/A</definedName>
    <definedName name="SHARED_FORMULA_873">#N/A</definedName>
    <definedName name="SHARED_FORMULA_874">#N/A</definedName>
    <definedName name="SHARED_FORMULA_875">#N/A</definedName>
    <definedName name="SHARED_FORMULA_876">#N/A</definedName>
    <definedName name="SHARED_FORMULA_877">#N/A</definedName>
    <definedName name="SHARED_FORMULA_878">#N/A</definedName>
    <definedName name="SHARED_FORMULA_879">#N/A</definedName>
    <definedName name="SHARED_FORMULA_88">#N/A</definedName>
    <definedName name="SHARED_FORMULA_880">#N/A</definedName>
    <definedName name="SHARED_FORMULA_881">#N/A</definedName>
    <definedName name="SHARED_FORMULA_882">#N/A</definedName>
    <definedName name="SHARED_FORMULA_883">#N/A</definedName>
    <definedName name="SHARED_FORMULA_884">#N/A</definedName>
    <definedName name="SHARED_FORMULA_885">#N/A</definedName>
    <definedName name="SHARED_FORMULA_886">#N/A</definedName>
    <definedName name="SHARED_FORMULA_887">#N/A</definedName>
    <definedName name="SHARED_FORMULA_888">#N/A</definedName>
    <definedName name="SHARED_FORMULA_889">#N/A</definedName>
    <definedName name="SHARED_FORMULA_89">#N/A</definedName>
    <definedName name="SHARED_FORMULA_890">#N/A</definedName>
    <definedName name="SHARED_FORMULA_891">#N/A</definedName>
    <definedName name="SHARED_FORMULA_892">#N/A</definedName>
    <definedName name="SHARED_FORMULA_893">#N/A</definedName>
    <definedName name="SHARED_FORMULA_894">#N/A</definedName>
    <definedName name="SHARED_FORMULA_895">#N/A</definedName>
    <definedName name="SHARED_FORMULA_896">#N/A</definedName>
    <definedName name="SHARED_FORMULA_897">#N/A</definedName>
    <definedName name="SHARED_FORMULA_898">#N/A</definedName>
    <definedName name="SHARED_FORMULA_899">#N/A</definedName>
    <definedName name="SHARED_FORMULA_9">#N/A</definedName>
    <definedName name="SHARED_FORMULA_90">#N/A</definedName>
    <definedName name="SHARED_FORMULA_900">#N/A</definedName>
    <definedName name="SHARED_FORMULA_901">#N/A</definedName>
    <definedName name="SHARED_FORMULA_902">#N/A</definedName>
    <definedName name="SHARED_FORMULA_903">#N/A</definedName>
    <definedName name="SHARED_FORMULA_904">#N/A</definedName>
    <definedName name="SHARED_FORMULA_905">#N/A</definedName>
    <definedName name="SHARED_FORMULA_906">#N/A</definedName>
    <definedName name="SHARED_FORMULA_907">#N/A</definedName>
    <definedName name="SHARED_FORMULA_908">#N/A</definedName>
    <definedName name="SHARED_FORMULA_909">#N/A</definedName>
    <definedName name="SHARED_FORMULA_91">#N/A</definedName>
    <definedName name="SHARED_FORMULA_910">#N/A</definedName>
    <definedName name="SHARED_FORMULA_911">#N/A</definedName>
    <definedName name="SHARED_FORMULA_912">#N/A</definedName>
    <definedName name="SHARED_FORMULA_913">#N/A</definedName>
    <definedName name="SHARED_FORMULA_914">#N/A</definedName>
    <definedName name="SHARED_FORMULA_915">#N/A</definedName>
    <definedName name="SHARED_FORMULA_916">#N/A</definedName>
    <definedName name="SHARED_FORMULA_917">#N/A</definedName>
    <definedName name="SHARED_FORMULA_918">#N/A</definedName>
    <definedName name="SHARED_FORMULA_919">#N/A</definedName>
    <definedName name="SHARED_FORMULA_92">#N/A</definedName>
    <definedName name="SHARED_FORMULA_920">#N/A</definedName>
    <definedName name="SHARED_FORMULA_921">#N/A</definedName>
    <definedName name="SHARED_FORMULA_922">#N/A</definedName>
    <definedName name="SHARED_FORMULA_923">#N/A</definedName>
    <definedName name="SHARED_FORMULA_924">#N/A</definedName>
    <definedName name="SHARED_FORMULA_925">#N/A</definedName>
    <definedName name="SHARED_FORMULA_926">#N/A</definedName>
    <definedName name="SHARED_FORMULA_927">#N/A</definedName>
    <definedName name="SHARED_FORMULA_928" localSheetId="5">1+(0.15+0.16*0.05)</definedName>
    <definedName name="SHARED_FORMULA_928">#N/A</definedName>
    <definedName name="SHARED_FORMULA_929">#N/A</definedName>
    <definedName name="SHARED_FORMULA_93">#N/A</definedName>
    <definedName name="SHARED_FORMULA_930" localSheetId="5">1+(0+0.16*0.03)</definedName>
    <definedName name="SHARED_FORMULA_930">#N/A</definedName>
    <definedName name="SHARED_FORMULA_931">#N/A</definedName>
    <definedName name="SHARED_FORMULA_932" localSheetId="5">1+(0.18+0.16*0.05)</definedName>
    <definedName name="SHARED_FORMULA_932">#N/A</definedName>
    <definedName name="SHARED_FORMULA_933">#N/A</definedName>
    <definedName name="SHARED_FORMULA_934">#N/A</definedName>
    <definedName name="SHARED_FORMULA_935">#N/A</definedName>
    <definedName name="SHARED_FORMULA_936">#N/A</definedName>
    <definedName name="SHARED_FORMULA_937">#N/A</definedName>
    <definedName name="SHARED_FORMULA_938">#N/A</definedName>
    <definedName name="SHARED_FORMULA_939">#N/A</definedName>
    <definedName name="SHARED_FORMULA_94">#N/A</definedName>
    <definedName name="SHARED_FORMULA_940">#N/A</definedName>
    <definedName name="SHARED_FORMULA_941">#N/A</definedName>
    <definedName name="SHARED_FORMULA_942">#N/A</definedName>
    <definedName name="SHARED_FORMULA_943">#N/A</definedName>
    <definedName name="SHARED_FORMULA_944">#N/A</definedName>
    <definedName name="SHARED_FORMULA_945">#N/A</definedName>
    <definedName name="SHARED_FORMULA_946">#N/A</definedName>
    <definedName name="SHARED_FORMULA_947">#N/A</definedName>
    <definedName name="SHARED_FORMULA_948">#N/A</definedName>
    <definedName name="SHARED_FORMULA_949">#N/A</definedName>
    <definedName name="SHARED_FORMULA_95">#N/A</definedName>
    <definedName name="SHARED_FORMULA_950">#N/A</definedName>
    <definedName name="SHARED_FORMULA_951">#N/A</definedName>
    <definedName name="SHARED_FORMULA_952">#N/A</definedName>
    <definedName name="SHARED_FORMULA_953">#N/A</definedName>
    <definedName name="SHARED_FORMULA_954">#N/A</definedName>
    <definedName name="SHARED_FORMULA_955">#N/A</definedName>
    <definedName name="SHARED_FORMULA_956">#N/A</definedName>
    <definedName name="SHARED_FORMULA_957">#N/A</definedName>
    <definedName name="SHARED_FORMULA_958" localSheetId="5">1+(0.15+0.16*0.05)</definedName>
    <definedName name="SHARED_FORMULA_958">#N/A</definedName>
    <definedName name="SHARED_FORMULA_959">#N/A</definedName>
    <definedName name="SHARED_FORMULA_96">#N/A</definedName>
    <definedName name="SHARED_FORMULA_960" localSheetId="5">1+(0+0.16*0.03)</definedName>
    <definedName name="SHARED_FORMULA_960">#N/A</definedName>
    <definedName name="SHARED_FORMULA_961">#N/A</definedName>
    <definedName name="SHARED_FORMULA_962">#N/A</definedName>
    <definedName name="SHARED_FORMULA_963" localSheetId="5">1+(0.18+0.16*0.05)</definedName>
    <definedName name="SHARED_FORMULA_963">#N/A</definedName>
    <definedName name="SHARED_FORMULA_964">#N/A</definedName>
    <definedName name="SHARED_FORMULA_965">#N/A</definedName>
    <definedName name="SHARED_FORMULA_966">#N/A</definedName>
    <definedName name="SHARED_FORMULA_967">#N/A</definedName>
    <definedName name="SHARED_FORMULA_968">#N/A</definedName>
    <definedName name="SHARED_FORMULA_969">#N/A</definedName>
    <definedName name="SHARED_FORMULA_97">#N/A</definedName>
    <definedName name="SHARED_FORMULA_970">#N/A</definedName>
    <definedName name="SHARED_FORMULA_971">#N/A</definedName>
    <definedName name="SHARED_FORMULA_972">#N/A</definedName>
    <definedName name="SHARED_FORMULA_973">#N/A</definedName>
    <definedName name="SHARED_FORMULA_974">#N/A</definedName>
    <definedName name="SHARED_FORMULA_975">#N/A</definedName>
    <definedName name="SHARED_FORMULA_976">#N/A</definedName>
    <definedName name="SHARED_FORMULA_977">#N/A</definedName>
    <definedName name="SHARED_FORMULA_978">#N/A</definedName>
    <definedName name="SHARED_FORMULA_979">#N/A</definedName>
    <definedName name="SHARED_FORMULA_98">#N/A</definedName>
    <definedName name="SHARED_FORMULA_980" localSheetId="5">1+(0.15+0.16*0.05)</definedName>
    <definedName name="SHARED_FORMULA_980">#N/A</definedName>
    <definedName name="SHARED_FORMULA_981">#N/A</definedName>
    <definedName name="SHARED_FORMULA_982" localSheetId="5">1+(0+0.16*0.03)</definedName>
    <definedName name="SHARED_FORMULA_982">#N/A</definedName>
    <definedName name="SHARED_FORMULA_983">#N/A</definedName>
    <definedName name="SHARED_FORMULA_984" localSheetId="5">1+(0.18+0.16*0.05)</definedName>
    <definedName name="SHARED_FORMULA_984">#N/A</definedName>
    <definedName name="SHARED_FORMULA_985">#N/A</definedName>
    <definedName name="SHARED_FORMULA_986">#N/A</definedName>
    <definedName name="SHARED_FORMULA_987">#N/A</definedName>
    <definedName name="SHARED_FORMULA_988">#N/A</definedName>
    <definedName name="SHARED_FORMULA_989">#N/A</definedName>
    <definedName name="SHARED_FORMULA_99">#N/A</definedName>
    <definedName name="SHARED_FORMULA_990">#N/A</definedName>
    <definedName name="SHARED_FORMULA_991">#N/A</definedName>
    <definedName name="SHARED_FORMULA_992">#N/A</definedName>
    <definedName name="SHARED_FORMULA_993">#N/A</definedName>
    <definedName name="SHARED_FORMULA_994">#N/A</definedName>
    <definedName name="SHARED_FORMULA_995">#N/A</definedName>
    <definedName name="SHARED_FORMULA_996">#N/A</definedName>
    <definedName name="SHARED_FORMULA_997">#N/A</definedName>
    <definedName name="SHARED_FORMULA_998">#N/A</definedName>
    <definedName name="SHARED_FORMULA_999">#N/A</definedName>
    <definedName name="SHEE_INT" localSheetId="5">[91]steel!#REF!</definedName>
    <definedName name="SHEE_INT">[91]steel!#REF!</definedName>
    <definedName name="SHEET" localSheetId="5">'[3]7422CW00'!#REF!</definedName>
    <definedName name="SHEET">'[3]7422CW00'!#REF!</definedName>
    <definedName name="SHEET_KP">[91]steel!$C$7:$L$47</definedName>
    <definedName name="SHEET_MR">[91]steel!$C$7:$J$47</definedName>
    <definedName name="SHEET1" localSheetId="5">#REF!</definedName>
    <definedName name="SHEET1">#REF!</definedName>
    <definedName name="SHEET10" localSheetId="5">#REF!</definedName>
    <definedName name="SHEET10">#REF!</definedName>
    <definedName name="SHEET11" localSheetId="5">#REF!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5">'A.U % '!ERR</definedName>
    <definedName name="SI">[6]!ERR</definedName>
    <definedName name="SIKAD" localSheetId="5">#REF!</definedName>
    <definedName name="SIKAD">#REF!</definedName>
    <definedName name="sin" localSheetId="5">'[49]Gabinetes ctrol, prot. y med. '!#REF!</definedName>
    <definedName name="sin">'[49]Gabinetes ctrol, prot. y med. '!#REF!</definedName>
    <definedName name="Sin_nombre">#REF!</definedName>
    <definedName name="SINGOLO" localSheetId="5">'[3]7422CW00'!#REF!</definedName>
    <definedName name="SINGOLO">'[3]7422CW00'!#REF!</definedName>
    <definedName name="SISISIS" localSheetId="5">'A.U % '!ERR</definedName>
    <definedName name="SISISIS">[6]!ERR</definedName>
    <definedName name="SLPVC" localSheetId="5">[37]BASE!$D$214</definedName>
    <definedName name="SLPVC">#REF!</definedName>
    <definedName name="sm">#REF!</definedName>
    <definedName name="Smlv">'[13]DATOS CONTRATO'!$I$9</definedName>
    <definedName name="smlv01">[84]CONTRATO!$I$9</definedName>
    <definedName name="smlv2001">[84]CONTRATO!$H$9</definedName>
    <definedName name="SMML">'[143]ASPECTOS TECNICOS'!$O$12:$P$32</definedName>
    <definedName name="SMMLV" localSheetId="5">#REF!</definedName>
    <definedName name="SMMLV">#REF!</definedName>
    <definedName name="SN">[13]EMPRESA!$G$29</definedName>
    <definedName name="SOFT" localSheetId="5">#REF!</definedName>
    <definedName name="SOFT">#REF!</definedName>
    <definedName name="SOLD._4_" localSheetId="5">#REF!</definedName>
    <definedName name="SOLD._4_">#REF!</definedName>
    <definedName name="SOLD._6_" localSheetId="5">#REF!</definedName>
    <definedName name="SOLD._6_">#REF!</definedName>
    <definedName name="SOLD._8_" localSheetId="5">#REF!</definedName>
    <definedName name="SOLD._8_">#REF!</definedName>
    <definedName name="SOLDA">#REF!</definedName>
    <definedName name="SOLDAD">[226]BASE!$D$511</definedName>
    <definedName name="Soldadura_cawell">'[60]LISTADO '!$F$94</definedName>
    <definedName name="solver_adj" localSheetId="3" hidden="1">'INTERVENTORÍA No 1'!$D$32</definedName>
    <definedName name="solver_cvg" localSheetId="3" hidden="1">0.0001</definedName>
    <definedName name="solver_drv" localSheetId="3" hidden="1">1</definedName>
    <definedName name="solver_eng" localSheetId="3" hidden="1">1</definedName>
    <definedName name="solver_est" localSheetId="3" hidden="1">1</definedName>
    <definedName name="solver_itr" localSheetId="3" hidden="1">2147483647</definedName>
    <definedName name="solver_mip" localSheetId="3" hidden="1">2147483647</definedName>
    <definedName name="solver_mni" localSheetId="3" hidden="1">30</definedName>
    <definedName name="solver_mrt" localSheetId="3" hidden="1">0.075</definedName>
    <definedName name="solver_msl" localSheetId="3" hidden="1">2</definedName>
    <definedName name="solver_neg" localSheetId="3" hidden="1">1</definedName>
    <definedName name="solver_nod" localSheetId="3" hidden="1">2147483647</definedName>
    <definedName name="solver_num" localSheetId="3" hidden="1">0</definedName>
    <definedName name="solver_nwt" localSheetId="3" hidden="1">1</definedName>
    <definedName name="solver_opt" localSheetId="3" hidden="1">'INTERVENTORÍA No 1'!$F$46</definedName>
    <definedName name="solver_pre" localSheetId="3" hidden="1">0.000001</definedName>
    <definedName name="solver_rbv" localSheetId="3" hidden="1">1</definedName>
    <definedName name="solver_rlx" localSheetId="3" hidden="1">2</definedName>
    <definedName name="solver_rsd" localSheetId="3" hidden="1">0</definedName>
    <definedName name="solver_scl" localSheetId="3" hidden="1">1</definedName>
    <definedName name="solver_sho" localSheetId="3" hidden="1">2</definedName>
    <definedName name="solver_ssz" localSheetId="3" hidden="1">100</definedName>
    <definedName name="solver_tim" localSheetId="3" hidden="1">2147483647</definedName>
    <definedName name="solver_tol" localSheetId="3" hidden="1">0.01</definedName>
    <definedName name="solver_typ" localSheetId="3" hidden="1">3</definedName>
    <definedName name="solver_val" localSheetId="3" hidden="1">72198595</definedName>
    <definedName name="solver_ver" localSheetId="3" hidden="1">3</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 localSheetId="5">#REF!</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_AVG_SIZE" localSheetId="5">#REF!</definedName>
    <definedName name="SS_AVG_SIZE">#REF!</definedName>
    <definedName name="SS_WELDING">#REF!</definedName>
    <definedName name="ssa" localSheetId="5">[112]Hoja1!$C$25</definedName>
    <definedName name="ssa">[113]Hoja1!$C$25</definedName>
    <definedName name="ssh" localSheetId="5">[112]Hoja1!$C$24</definedName>
    <definedName name="ssh">[113]Hoja1!$C$24</definedName>
    <definedName name="sss" localSheetId="5">MODULO10.auto_abrir</definedName>
    <definedName name="sss">MODULO10.auto_abrir</definedName>
    <definedName name="sss_1">NA()</definedName>
    <definedName name="sss_11">NA()</definedName>
    <definedName name="sss_12">NA()</definedName>
    <definedName name="sss_6">NA()</definedName>
    <definedName name="sss_7">NA()</definedName>
    <definedName name="sss_8">NA()</definedName>
    <definedName name="sss_9">NA()</definedName>
    <definedName name="SSSS" localSheetId="5">'A.U % '!ERR</definedName>
    <definedName name="SSSS">[0]!err</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#REF!</definedName>
    <definedName name="sssss7" localSheetId="5"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y" localSheetId="5" hidden="1">{"via1",#N/A,TRUE,"general";"via2",#N/A,TRUE,"general";"via3",#N/A,TRUE,"general"}</definedName>
    <definedName name="sssssy" hidden="1">{"via1",#N/A,TRUE,"general";"via2",#N/A,TRUE,"general";"via3",#N/A,TRUE,"general"}</definedName>
    <definedName name="St" localSheetId="5">#REF!</definedName>
    <definedName name="st">'[49]Gabinetes ctrol, prot. y med. '!#REF!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'[227]PxQ Cantidades'!#REF!</definedName>
    <definedName name="STONU">'[3]7422CW00'!#REF!</definedName>
    <definedName name="STRESS_RELIEVIN">#REF!</definedName>
    <definedName name="STSUMM">'[3]7422CW00'!#REF!</definedName>
    <definedName name="stt" localSheetId="5" hidden="1">{"via1",#N/A,TRUE,"general";"via2",#N/A,TRUE,"general";"via3",#N/A,TRUE,"general"}</definedName>
    <definedName name="stt" hidden="1">{"via1",#N/A,TRUE,"general";"via2",#N/A,TRUE,"general";"via3",#N/A,TRUE,"general"}</definedName>
    <definedName name="Stub" localSheetId="5" hidden="1">#REF!</definedName>
    <definedName name="Stub" hidden="1">#REF!</definedName>
    <definedName name="Stub_Header1" localSheetId="5" hidden="1">#REF!</definedName>
    <definedName name="Stub_Header1" hidden="1">#REF!</definedName>
    <definedName name="Stub_Header2" localSheetId="5" hidden="1">#REF!</definedName>
    <definedName name="Stub_Header2" hidden="1">#REF!</definedName>
    <definedName name="Stub_Header3" localSheetId="5" hidden="1">#REF!</definedName>
    <definedName name="Stub_Header3" hidden="1">#REF!</definedName>
    <definedName name="SUBA" localSheetId="5">#REF!</definedName>
    <definedName name="SUBA">#REF!</definedName>
    <definedName name="SUBBASE">#REF!</definedName>
    <definedName name="SUBSUELO">#REF!</definedName>
    <definedName name="Subtotal">#REF!</definedName>
    <definedName name="SUELDO">#REF!</definedName>
    <definedName name="SUELLEN">#REF!</definedName>
    <definedName name="Sum">'[220]Tabla 1.1'!#REF!</definedName>
    <definedName name="suma" localSheetId="5">[228]Hoja1!$F$60</definedName>
    <definedName name="suma">[106]Hoja1!$F$60</definedName>
    <definedName name="SUMIN" localSheetId="5">[37]BASE!$D$251</definedName>
    <definedName name="SUMIN">#REF!</definedName>
    <definedName name="Summary" localSheetId="5">#REF!</definedName>
    <definedName name="Summary">#REF!</definedName>
    <definedName name="SUP_ART" localSheetId="5">[91]steel!#REF!</definedName>
    <definedName name="SUP_ART">[91]steel!#REF!</definedName>
    <definedName name="SUP_VEX" localSheetId="5">#REF!</definedName>
    <definedName name="SUP_VEX">#REF!</definedName>
    <definedName name="SUP_VPR" localSheetId="5">#REF!</definedName>
    <definedName name="SUP_VPR">#REF!</definedName>
    <definedName name="SUP_VPR_GEC" localSheetId="5">#REF!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[16]Tablas!#REF!</definedName>
    <definedName name="SUP_VPR_NA" localSheetId="5">#REF!</definedName>
    <definedName name="SUP_VPR_NA">#REF!</definedName>
    <definedName name="SUPER">[120]Tablas!$H$1:$H$65536</definedName>
    <definedName name="SUPERFICIE" localSheetId="5">#REF!</definedName>
    <definedName name="SUPERFICIE">#REF!</definedName>
    <definedName name="Supervía" localSheetId="5"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w" localSheetId="5">'A.U % '!ERR</definedName>
    <definedName name="sw">[6]!ERR</definedName>
    <definedName name="swsw" localSheetId="5"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Swvu.TAB1." localSheetId="5" hidden="1">[45]Presupuesto_Via_distribuidora!#REF!</definedName>
    <definedName name="Swvu.TAB1." hidden="1">#REF!</definedName>
    <definedName name="Swvu.TAB2." localSheetId="5" hidden="1">[45]Presupuesto_Via_distribuidora!#REF!</definedName>
    <definedName name="Swvu.TAB2." hidden="1">#REF!</definedName>
    <definedName name="Swvu.TAB3." localSheetId="5" hidden="1">[45]Presupuesto_Via_distribuidora!#REF!</definedName>
    <definedName name="Swvu.TAB3." hidden="1">#REF!</definedName>
    <definedName name="Swvu.TAB4." localSheetId="5" hidden="1">[45]Presupuesto_Via_distribuidora!#REF!</definedName>
    <definedName name="Swvu.TAB4." hidden="1">#REF!</definedName>
    <definedName name="Swvu.TAB5." localSheetId="5" hidden="1">[45]Presupuesto_Via_distribuidora!#REF!</definedName>
    <definedName name="Swvu.TAB5." hidden="1">#REF!</definedName>
    <definedName name="t">[39]!absc</definedName>
    <definedName name="T.1" localSheetId="5">#REF!</definedName>
    <definedName name="T.1">#REF!</definedName>
    <definedName name="T.1_POZ">[229]TUBERIA!$AB$10:$AB$84</definedName>
    <definedName name="T.10" localSheetId="5">#REF!</definedName>
    <definedName name="T.10">#REF!</definedName>
    <definedName name="T.11" localSheetId="5">#REF!</definedName>
    <definedName name="T.11">#REF!</definedName>
    <definedName name="T.12" localSheetId="5">#REF!</definedName>
    <definedName name="T.12">#REF!</definedName>
    <definedName name="T.13" localSheetId="5">#REF!</definedName>
    <definedName name="T.13">#REF!</definedName>
    <definedName name="T.14" localSheetId="5">#REF!</definedName>
    <definedName name="T.14">#REF!</definedName>
    <definedName name="T.15" localSheetId="5">#REF!</definedName>
    <definedName name="T.15">#REF!</definedName>
    <definedName name="T.16" localSheetId="5">#REF!</definedName>
    <definedName name="T.16">#REF!</definedName>
    <definedName name="T.17" localSheetId="5">#REF!</definedName>
    <definedName name="T.17">#REF!</definedName>
    <definedName name="T.2" localSheetId="5">#REF!</definedName>
    <definedName name="T.2">#REF!</definedName>
    <definedName name="T.3" localSheetId="5">#REF!</definedName>
    <definedName name="T.3">'[150]CANT.5921'!#REF!</definedName>
    <definedName name="T.4" localSheetId="5">#REF!</definedName>
    <definedName name="T.4">#REF!</definedName>
    <definedName name="T.5" localSheetId="5">#REF!</definedName>
    <definedName name="T.5">#REF!</definedName>
    <definedName name="T.6" localSheetId="5">#REF!</definedName>
    <definedName name="T.6">#REF!</definedName>
    <definedName name="T.7" localSheetId="5">#REF!</definedName>
    <definedName name="T.7">#REF!</definedName>
    <definedName name="T.8" localSheetId="5">#REF!</definedName>
    <definedName name="T.8">#REF!</definedName>
    <definedName name="T.9" localSheetId="5">#REF!</definedName>
    <definedName name="T.9">#REF!</definedName>
    <definedName name="T.VIA">'[54]factores A.N.'!$H$15:$H$306</definedName>
    <definedName name="T___2_.3_FC_2.2" localSheetId="5">#REF!</definedName>
    <definedName name="T___2_.3_FC_2.2">#REF!</definedName>
    <definedName name="t_1" localSheetId="5">Scheduled_Payment+Extra_Payment</definedName>
    <definedName name="t_1">Scheduled_Payment+Extra_Payment</definedName>
    <definedName name="T_RMG">[44]D_AWG!$D$51:$E$54</definedName>
    <definedName name="T1_" localSheetId="5">#REF!</definedName>
    <definedName name="T1_">#REF!</definedName>
    <definedName name="T1__2_FC1_5" localSheetId="5">#REF!</definedName>
    <definedName name="T1__2_FC1_5">#REF!</definedName>
    <definedName name="T1__2_FC1_9" localSheetId="5">#REF!</definedName>
    <definedName name="T1__2_FC1_9">#REF!</definedName>
    <definedName name="T1__3__2_FC1_9" localSheetId="5">#REF!</definedName>
    <definedName name="T1__3__2_FC1_9">#REF!</definedName>
    <definedName name="T1_FC_1.5__.2" localSheetId="5">#REF!</definedName>
    <definedName name="T1_FC_1.5__.2">#REF!</definedName>
    <definedName name="T1_FC_1.9__.2" localSheetId="5">#REF!</definedName>
    <definedName name="T1_FC_1.9__.2">#REF!</definedName>
    <definedName name="T1_FC1_5">'[54]factores A.N.'!$H$8:$H$33</definedName>
    <definedName name="T1_FC1_9">'[54]factores A.N.'!$J$8:$J$33</definedName>
    <definedName name="T1_FC2.2">[230]FACTORES!$M$8:$M$23</definedName>
    <definedName name="T11SF15" localSheetId="5">#REF!</definedName>
    <definedName name="T11SF15">#REF!</definedName>
    <definedName name="T11SF19" localSheetId="5">#REF!</definedName>
    <definedName name="T11SF19">#REF!</definedName>
    <definedName name="T12SF15" localSheetId="5">#REF!</definedName>
    <definedName name="T12SF15">#REF!</definedName>
    <definedName name="T12SF19" localSheetId="5">#REF!</definedName>
    <definedName name="T12SF19">#REF!</definedName>
    <definedName name="T1RF15" localSheetId="5">#REF!</definedName>
    <definedName name="T1RF15">#REF!</definedName>
    <definedName name="T1RF19" localSheetId="5">#REF!</definedName>
    <definedName name="T1RF19">#REF!</definedName>
    <definedName name="T2.PVC">'[54]factores A.N.'!$P$8:$P$19</definedName>
    <definedName name="T2_" localSheetId="5">#REF!</definedName>
    <definedName name="T2_">#REF!</definedName>
    <definedName name="T2_.3" localSheetId="5">#REF!</definedName>
    <definedName name="T2_.3">#REF!</definedName>
    <definedName name="T2__2_FC1_5" localSheetId="5">#REF!</definedName>
    <definedName name="T2__2_FC1_5">#REF!</definedName>
    <definedName name="T2__3_FC1_9" localSheetId="5">#REF!</definedName>
    <definedName name="T2__3_FC1_9">#REF!</definedName>
    <definedName name="T2_FC_1.5__.3" localSheetId="5">#REF!</definedName>
    <definedName name="T2_FC_1.5__.3">#REF!</definedName>
    <definedName name="T2_FC_1.5__.3_.2" localSheetId="5">#REF!</definedName>
    <definedName name="T2_FC_1.5__.3_.2">#REF!</definedName>
    <definedName name="T2_FC_1.9__.3" localSheetId="5">#REF!</definedName>
    <definedName name="T2_FC_1.9__.3">#REF!</definedName>
    <definedName name="T2_FC_1.9__.3_.2" localSheetId="5">#REF!</definedName>
    <definedName name="T2_FC_1.9__.3_.2">#REF!</definedName>
    <definedName name="T2_FC1_5">'[54]factores A.N.'!$I$8:$I$33</definedName>
    <definedName name="T2_FC1_9">'[54]factores A.N.'!$K$8:$K$33</definedName>
    <definedName name="T2_POZ" localSheetId="5">#REF!</definedName>
    <definedName name="T2_POZ">#REF!</definedName>
    <definedName name="T2_RAS" localSheetId="5">#REF!</definedName>
    <definedName name="T2_RAS">#REF!</definedName>
    <definedName name="T21SF15" localSheetId="5">#REF!</definedName>
    <definedName name="T21SF15">#REF!</definedName>
    <definedName name="T21SF19" localSheetId="5">#REF!</definedName>
    <definedName name="T21SF19">#REF!</definedName>
    <definedName name="T22JH" localSheetId="5">#REF!</definedName>
    <definedName name="T22JH">#REF!</definedName>
    <definedName name="T22SF15" localSheetId="5">#REF!</definedName>
    <definedName name="T22SF15">#REF!</definedName>
    <definedName name="T22SF19" localSheetId="5">#REF!</definedName>
    <definedName name="T22SF19">#REF!</definedName>
    <definedName name="T2RF15" localSheetId="5">#REF!</definedName>
    <definedName name="T2RF15">#REF!</definedName>
    <definedName name="T2RF19" localSheetId="5">#REF!</definedName>
    <definedName name="T2RF19">#REF!</definedName>
    <definedName name="T32JH" localSheetId="5">#REF!</definedName>
    <definedName name="T32JH">#REF!</definedName>
    <definedName name="T33JH" localSheetId="5">#REF!</definedName>
    <definedName name="T33JH">#REF!</definedName>
    <definedName name="T42JH" localSheetId="5">#REF!</definedName>
    <definedName name="T42JH">#REF!</definedName>
    <definedName name="T43JH" localSheetId="5">#REF!</definedName>
    <definedName name="T43JH">#REF!</definedName>
    <definedName name="T44JH" localSheetId="5">#REF!</definedName>
    <definedName name="T44JH">#REF!</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62JH" localSheetId="5">#REF!</definedName>
    <definedName name="T62JH">#REF!</definedName>
    <definedName name="T63JH" localSheetId="5">#REF!</definedName>
    <definedName name="T63JH">#REF!</definedName>
    <definedName name="T64JH" localSheetId="5">#REF!</definedName>
    <definedName name="T64JH">#REF!</definedName>
    <definedName name="T66JH">[37]BASE!$D$163</definedName>
    <definedName name="T82JH" localSheetId="5">#REF!</definedName>
    <definedName name="T82JH">#REF!</definedName>
    <definedName name="T83JH" localSheetId="5">#REF!</definedName>
    <definedName name="T83JH">#REF!</definedName>
    <definedName name="T84JH" localSheetId="5">#REF!</definedName>
    <definedName name="T84JH">#REF!</definedName>
    <definedName name="T88EB" localSheetId="5">#REF!</definedName>
    <definedName name="T88EB">#REF!</definedName>
    <definedName name="T88EL" localSheetId="5">#REF!</definedName>
    <definedName name="T88EL">#REF!</definedName>
    <definedName name="Ta" localSheetId="5">#REF!</definedName>
    <definedName name="Ta">#REF!</definedName>
    <definedName name="TAB_FECHA">[120]Tablas!$B$1:$B$65536</definedName>
    <definedName name="TabBL">'[142]L codos'!$A$3:$V$10</definedName>
    <definedName name="TabCIM">[168]Hoja2!$A$5:$I$38</definedName>
    <definedName name="TABLA" localSheetId="5">#REF!</definedName>
    <definedName name="Tabla">#REF!</definedName>
    <definedName name="tabla1">[231]Hoja3!$B$4:$F$28</definedName>
    <definedName name="TABLEKP">'[3]7422CW00'!#REF!</definedName>
    <definedName name="TableName">"Dummy"</definedName>
    <definedName name="TABLEPRI">#REF!</definedName>
    <definedName name="TABLERO_4_CIRCUITOS">'[60]LISTADO '!$F$108</definedName>
    <definedName name="TABLILLA">[98]BASE!$D$396</definedName>
    <definedName name="Tablon_gres">'[60]LISTADO '!$F$28</definedName>
    <definedName name="TACOM">[37]BASE!$D$316</definedName>
    <definedName name="TACOM1">[232]BASE!$D$306</definedName>
    <definedName name="TACOR">[37]BASE!$D$314</definedName>
    <definedName name="Tambores" localSheetId="5">#REF!</definedName>
    <definedName name="Tambores">#REF!</definedName>
    <definedName name="TANQUE">#REF!</definedName>
    <definedName name="Tanques" localSheetId="5">#REF!</definedName>
    <definedName name="Tanques">#REF!</definedName>
    <definedName name="TAPAM" localSheetId="5">#REF!</definedName>
    <definedName name="TAPAM">#REF!</definedName>
    <definedName name="TAREAS_INICIALES" localSheetId="5">#REF!</definedName>
    <definedName name="TAREAS_INICIALES">#REF!</definedName>
    <definedName name="TARIFA">#REF!</definedName>
    <definedName name="TarifaPension">[84]EMPRESA!$F$24</definedName>
    <definedName name="TARIFAS" localSheetId="5">[233]TARIFAS!$A$1:$F$52</definedName>
    <definedName name="TARIFAS">[234]TARIFAS!$A$1:$F$52</definedName>
    <definedName name="TARIFAS1">[235]TARIFAS!$A$1:$F$119</definedName>
    <definedName name="TarifaSalud">[84]EMPRESA!$F$26</definedName>
    <definedName name="Tasa" localSheetId="5">#REF!</definedName>
    <definedName name="Tasa">#REF!</definedName>
    <definedName name="TASA_DE_CAMBIO" localSheetId="5">#REF!</definedName>
    <definedName name="TASA_DE_CAMBIO">#REF!</definedName>
    <definedName name="Tasa1">'[236]Bases 2A'!$C$20</definedName>
    <definedName name="TasaCCP" localSheetId="5">#REF!</definedName>
    <definedName name="TasaCCP">#REF!</definedName>
    <definedName name="TASP2" localSheetId="5">#REF!</definedName>
    <definedName name="TASP2">#REF!</definedName>
    <definedName name="TASP3" localSheetId="5">#REF!</definedName>
    <definedName name="TASP3">#REF!</definedName>
    <definedName name="TASP4" localSheetId="5">#REF!</definedName>
    <definedName name="TASP4">#REF!</definedName>
    <definedName name="Tax" localSheetId="5">#REF!</definedName>
    <definedName name="Tax">#REF!</definedName>
    <definedName name="Taxpb" localSheetId="5" hidden="1">#REF!</definedName>
    <definedName name="Taxpb" hidden="1">#REF!</definedName>
    <definedName name="Tb" localSheetId="5">#REF!</definedName>
    <definedName name="Tb">#REF!</definedName>
    <definedName name="TB_EVENTOS_OTS_ANUAL" localSheetId="5">#REF!</definedName>
    <definedName name="TB_EVENTOS_OTS_ANUAL">#REF!</definedName>
    <definedName name="Tc" localSheetId="5">#REF!</definedName>
    <definedName name="TC" hidden="1">{#N/A,#N/A,FALSE,"GRAFICO";#N/A,#N/A,FALSE,"CAJA (2)";#N/A,#N/A,FALSE,"TERCEROS-PROMEDIO";#N/A,#N/A,FALSE,"CAJA";#N/A,#N/A,FALSE,"INGRESOS1995-2003";#N/A,#N/A,FALSE,"GASTOS1995-2003"}</definedName>
    <definedName name="Td" localSheetId="5">#REF!</definedName>
    <definedName name="Td">#REF!</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 localSheetId="5">#REF!</definedName>
    <definedName name="Te">#REF!</definedName>
    <definedName name="TECHINT_INTERNATIONAL_CONSTRUCTION">"CP03"</definedName>
    <definedName name="Teja_thermoacustica">'[60]LISTADO '!$F$102</definedName>
    <definedName name="TEJAB">[37]BASE!$D$65</definedName>
    <definedName name="TEJAJ" localSheetId="5">#REF!</definedName>
    <definedName name="TEJAJ">#REF!</definedName>
    <definedName name="telefono">[84]EMPRESA!$F$16</definedName>
    <definedName name="Teléfono">'[111]FIRMAS y DATOS'!$C:$C</definedName>
    <definedName name="TELEP">[37]BASE!$D$313</definedName>
    <definedName name="TEMA1" localSheetId="5">#REF!</definedName>
    <definedName name="TEMA1">#REF!</definedName>
    <definedName name="TEMA10" localSheetId="5">#REF!</definedName>
    <definedName name="TEMA10">#REF!</definedName>
    <definedName name="TEMA2" localSheetId="5">#REF!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5">'A.U % '!ERR</definedName>
    <definedName name="TER">[0]!err</definedName>
    <definedName name="TERM" localSheetId="5">'A.U % '!ERR</definedName>
    <definedName name="TERM">[0]!err</definedName>
    <definedName name="terminales">#REF!</definedName>
    <definedName name="TÉRMINOS" localSheetId="5">'A.U % '!ERR</definedName>
    <definedName name="TÉRMINOS">[0]!err</definedName>
    <definedName name="TERR">[57]PRESUPUESTO!$I$7</definedName>
    <definedName name="TETETET">#REF!</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hidden="1">{"via1",#N/A,TRUE,"general";"via2",#N/A,TRUE,"general";"via3",#N/A,TRUE,"general"}</definedName>
    <definedName name="Tf" localSheetId="5">#REF!</definedName>
    <definedName name="Tf">#REF!</definedName>
    <definedName name="Tg" localSheetId="5">#REF!</definedName>
    <definedName name="Tg">#REF!</definedName>
    <definedName name="TGALV" localSheetId="5">#REF!</definedName>
    <definedName name="TGALV">#REF!</definedName>
    <definedName name="TGB" localSheetId="5">#REF!</definedName>
    <definedName name="TGB">#REF!</definedName>
    <definedName name="TGRASA" localSheetId="5">#REF!</definedName>
    <definedName name="TGRASA">#REF!</definedName>
    <definedName name="Th" localSheetId="5">#REF!</definedName>
    <definedName name="Th">#REF!</definedName>
    <definedName name="TH10J" localSheetId="5">#REF!</definedName>
    <definedName name="TH10J">#REF!</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F6JH" localSheetId="5">#REF!</definedName>
    <definedName name="THF6JH">#REF!</definedName>
    <definedName name="THF6RO">[37]BASE!$D$190</definedName>
    <definedName name="THF8JH" localSheetId="5">#REF!</definedName>
    <definedName name="THF8JH">#REF!</definedName>
    <definedName name="THP">#REF!</definedName>
    <definedName name="thtj" localSheetId="5" hidden="1">{"via1",#N/A,TRUE,"general";"via2",#N/A,TRUE,"general";"via3",#N/A,TRUE,"general"}</definedName>
    <definedName name="thtj" hidden="1">{"via1",#N/A,TRUE,"general";"via2",#N/A,TRUE,"general";"via3",#N/A,TRUE,"general"}</definedName>
    <definedName name="Ti" localSheetId="5">#REF!</definedName>
    <definedName name="Ti">#REF!</definedName>
    <definedName name="TIEMPO" localSheetId="5">[75]BASES!$E$27</definedName>
    <definedName name="TIEMPO">[75]BASES!$E$27</definedName>
    <definedName name="TIPO" localSheetId="5">#REF!</definedName>
    <definedName name="Tipo">#REF!</definedName>
    <definedName name="TIPO_GRUPO" localSheetId="5">#REF!</definedName>
    <definedName name="TIPO_GRUPO">#REF!</definedName>
    <definedName name="Tipocimentacion">#REF!</definedName>
    <definedName name="TipoGC">[199]Tablas!$U$6:$U$15</definedName>
    <definedName name="TipoNeces">[199]Tablas!$Q$6:$Q$8</definedName>
    <definedName name="TipoPro" localSheetId="5">#REF!</definedName>
    <definedName name="TipoPro">#REF!</definedName>
    <definedName name="Tipoproceso" localSheetId="5">#REF!</definedName>
    <definedName name="Tipoproceso">#REF!</definedName>
    <definedName name="TIR" localSheetId="5">#REF!</definedName>
    <definedName name="TIR">#REF!</definedName>
    <definedName name="TITLE">#REF!</definedName>
    <definedName name="Titlepb" localSheetId="5" hidden="1">#REF!</definedName>
    <definedName name="Titlepb" hidden="1">#REF!</definedName>
    <definedName name="titu">#REF!</definedName>
    <definedName name="titu2">#REF!</definedName>
    <definedName name="TITULO">#REF!</definedName>
    <definedName name="titulos_a_imprimir" localSheetId="5">#REF!</definedName>
    <definedName name="titulos_a_imprimir">#REF!</definedName>
    <definedName name="_xlnm.Print_Titles">#N/A</definedName>
    <definedName name="Títulos_a_imprimir_IM" localSheetId="5">#REF!</definedName>
    <definedName name="Títulos_a_imprimir_IM">#REF!</definedName>
    <definedName name="Tj" localSheetId="5">#REF!</definedName>
    <definedName name="Tj">#REF!</definedName>
    <definedName name="Tk" localSheetId="5">#REF!</definedName>
    <definedName name="Tk">#REF!</definedName>
    <definedName name="TK_1" localSheetId="5" hidden="1">[46]INST!#REF!</definedName>
    <definedName name="TK_1" hidden="1">[47]INST!#REF!</definedName>
    <definedName name="TKSLCI07">[13]EMPRESA!$F$22</definedName>
    <definedName name="tld" localSheetId="5">[112]Datos!$D$14</definedName>
    <definedName name="tld">[113]Datos!$D$14</definedName>
    <definedName name="Tll" localSheetId="5">#REF!</definedName>
    <definedName name="Tll">#REF!</definedName>
    <definedName name="Tm" localSheetId="5">#REF!</definedName>
    <definedName name="Tm">#REF!</definedName>
    <definedName name="Tn" localSheetId="5">#REF!</definedName>
    <definedName name="Tn">#REF!</definedName>
    <definedName name="TNOV10" localSheetId="5">#REF!</definedName>
    <definedName name="TNOV10">#REF!</definedName>
    <definedName name="TNOV12">[37]BASE!$D$147</definedName>
    <definedName name="TNOV16" localSheetId="5">#REF!</definedName>
    <definedName name="TNOV16">#REF!</definedName>
    <definedName name="TNOV18" localSheetId="5">#REF!</definedName>
    <definedName name="TNOV18">#REF!</definedName>
    <definedName name="TNOV20" localSheetId="5">#REF!</definedName>
    <definedName name="TNOV20">#REF!</definedName>
    <definedName name="TNOV6" localSheetId="5">#REF!</definedName>
    <definedName name="TNOV6">#REF!</definedName>
    <definedName name="TNOV8">[37]BASE!$D$145</definedName>
    <definedName name="Tñ" localSheetId="5">#REF!</definedName>
    <definedName name="Tñ">#REF!</definedName>
    <definedName name="To" localSheetId="5">#REF!</definedName>
    <definedName name="To">#REF!</definedName>
    <definedName name="Toma_corriente_dobles_polo_tierra">'[60]LISTADO '!$F$76</definedName>
    <definedName name="TopEncargado" localSheetId="5">#REF!</definedName>
    <definedName name="TopEncargado">#REF!</definedName>
    <definedName name="TOPGENER" localSheetId="5">#REF!</definedName>
    <definedName name="TOPGENER">#REF!</definedName>
    <definedName name="TOPGENER1" localSheetId="5">#REF!</definedName>
    <definedName name="TOPGENER1">#REF!</definedName>
    <definedName name="TOPMENU" localSheetId="5">#REF!</definedName>
    <definedName name="TOPMENU">#REF!</definedName>
    <definedName name="Topografo">'[60]M.O.'!$F$21</definedName>
    <definedName name="TORNI">[37]BASE!$D$265</definedName>
    <definedName name="Torres" localSheetId="5">#REF!</definedName>
    <definedName name="Torres">#REF!</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hidden="1">{"via1",#N/A,TRUE,"general";"via2",#N/A,TRUE,"general";"via3",#N/A,TRUE,"general"}</definedName>
    <definedName name="TOT" localSheetId="5">#REF!</definedName>
    <definedName name="tot">#REF!</definedName>
    <definedName name="Tot_Act01">#REF!</definedName>
    <definedName name="Tot_Act02" localSheetId="5">#REF!</definedName>
    <definedName name="Tot_Act02">#REF!</definedName>
    <definedName name="Tot_Act03">#REF!</definedName>
    <definedName name="TOTAL" localSheetId="5">#REF!</definedName>
    <definedName name="TOTAL">#REF!</definedName>
    <definedName name="Total_Interest" localSheetId="5">#REF!</definedName>
    <definedName name="Total_Interest">#REF!</definedName>
    <definedName name="Total_Pay" localSheetId="5">#REF!</definedName>
    <definedName name="Total_Pay">#REF!</definedName>
    <definedName name="Total_Payment" localSheetId="5">Scheduled_Payment+Extra_Payment</definedName>
    <definedName name="Total_Payment">Scheduled_Payment+Extra_Payment</definedName>
    <definedName name="Total_Payment1" localSheetId="5">Scheduled_Payment+Extra_Payment</definedName>
    <definedName name="Total_Payment1">Scheduled_Payment+Extra_Payment</definedName>
    <definedName name="total1" localSheetId="5">#REF!</definedName>
    <definedName name="total1">#REF!</definedName>
    <definedName name="TotalCesantias">'[84]NOMINA 1'!$N$38</definedName>
    <definedName name="TOTALHH" localSheetId="5">#REF!</definedName>
    <definedName name="TOTALHH">#REF!</definedName>
    <definedName name="TOTALHH1" localSheetId="5">#REF!</definedName>
    <definedName name="TOTALHH1">#REF!</definedName>
    <definedName name="TotalOpti">#REF!</definedName>
    <definedName name="TOTALOPTIM">[237]Hoja2!$E$11:$E$704</definedName>
    <definedName name="TOTALOPTIMIZACION">[237]Hoja2!$E$11:$E$704</definedName>
    <definedName name="TOTALREPOS">[237]Hoja2!$E$11:$E$704</definedName>
    <definedName name="TOTALREPOSICION">[237]Hoja2!$E$11:$E$704</definedName>
    <definedName name="TotalVacaciones">'[84]NOMINA 1'!$N$37</definedName>
    <definedName name="TotAuxAlim">'[13]NOMINA-1'!$E$37</definedName>
    <definedName name="TotAuxAlimentacion">'[84]NOMINA 1'!$E$38</definedName>
    <definedName name="TotAuxCom">'[13]NOMINA-1'!$E$39</definedName>
    <definedName name="TotAuxComi">'[84]NOMINA 1'!$E$40</definedName>
    <definedName name="TotAuxDotacion">'[84]NOMINA 1'!$E$41</definedName>
    <definedName name="TotAuxHab">'[84]NOMINA 1'!$E$37</definedName>
    <definedName name="TotAuxTransporte">'[84]NOMINA 1'!$E$39</definedName>
    <definedName name="TotBasico">'[84]NOMINA 1'!$E$35</definedName>
    <definedName name="TotCom">'[13]NOMINA-1'!$E$41</definedName>
    <definedName name="TotComision">'[84]NOMINA 1'!$E$42</definedName>
    <definedName name="TotExtras">'[84]NOMINA 1'!$E$36</definedName>
    <definedName name="TotIntercesantias">'[84]NOMINA 1'!$N$39</definedName>
    <definedName name="TotPrimaServicios">'[84]NOMINA 1'!$N$36</definedName>
    <definedName name="TotPrimaServicos">'[84]NOMINA 1'!$N$36</definedName>
    <definedName name="TotPrimaVacaciones">'[84]NOMINA 1'!$N$41</definedName>
    <definedName name="TotPrimConv">'[13]NOMINA-1'!$N$39</definedName>
    <definedName name="TotPrimConvencional">'[84]NOMINA 1'!$N$40</definedName>
    <definedName name="TotPrimVac">'[13]NOMINA-1'!$N$40</definedName>
    <definedName name="TOTSHE1" localSheetId="5">#REF!</definedName>
    <definedName name="TOTSHE1">#REF!</definedName>
    <definedName name="TOTSHE10" localSheetId="5">#REF!</definedName>
    <definedName name="TOTSHE10">#REF!</definedName>
    <definedName name="TOTSHE11" localSheetId="5">#REF!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'[13]NOMINA-1'!$N$36</definedName>
    <definedName name="Tp" localSheetId="5">#REF!</definedName>
    <definedName name="TP">#REF!</definedName>
    <definedName name="TPVCME" localSheetId="5">#REF!</definedName>
    <definedName name="TPVCME">#REF!</definedName>
    <definedName name="TPVCP1" localSheetId="5">#REF!</definedName>
    <definedName name="TPVCP1">#REF!</definedName>
    <definedName name="TPVCS3" localSheetId="5">[37]BASE!#REF!</definedName>
    <definedName name="TPVCS3">[37]BASE!#REF!</definedName>
    <definedName name="TPVCS4" localSheetId="5">#REF!</definedName>
    <definedName name="TPVCS4">#REF!</definedName>
    <definedName name="Tq" localSheetId="5">#REF!</definedName>
    <definedName name="Tq">#REF!</definedName>
    <definedName name="Tr" localSheetId="5">#REF!</definedName>
    <definedName name="tr" hidden="1">{"TAB1",#N/A,TRUE,"GENERAL";"TAB2",#N/A,TRUE,"GENERAL";"TAB3",#N/A,TRUE,"GENERAL";"TAB4",#N/A,TRUE,"GENERAL";"TAB5",#N/A,TRUE,"GENERAL"}</definedName>
    <definedName name="Train1">#REF!</definedName>
    <definedName name="Train2">#REF!</definedName>
    <definedName name="Train3">#REF!</definedName>
    <definedName name="Train4">#REF!</definedName>
    <definedName name="TrainSpec">#REF!</definedName>
    <definedName name="TRAMO" localSheetId="5">#REF!</definedName>
    <definedName name="TRAMO">#REF!</definedName>
    <definedName name="TRANA" localSheetId="5">[37]BASE!#REF!</definedName>
    <definedName name="TRANA">[37]BASE!#REF!</definedName>
    <definedName name="TRANAG">[37]BASE!$D$336</definedName>
    <definedName name="TRANAR">[37]BASE!$D$332</definedName>
    <definedName name="TRANS">[37]BASE!$D$333</definedName>
    <definedName name="Transmisores">#REF!</definedName>
    <definedName name="TRANSPORI" localSheetId="5" hidden="1">{#N/A,#N/A,TRUE,"INGENIERIA";#N/A,#N/A,TRUE,"COMPRAS";#N/A,#N/A,TRUE,"DIRECCION";#N/A,#N/A,TRUE,"RESUMEN"}</definedName>
    <definedName name="TRANSPORI" hidden="1">{#N/A,#N/A,TRUE,"INGENIERIA";#N/A,#N/A,TRUE,"COMPRAS";#N/A,#N/A,TRUE,"DIRECCION";#N/A,#N/A,TRUE,"RESUMEN"}</definedName>
    <definedName name="Transporte" localSheetId="5">'[13]DATOS CONTRATO'!$E$16</definedName>
    <definedName name="TRANSPORTE" hidden="1">{#N/A,#N/A,TRUE,"INGENIERIA";#N/A,#N/A,TRUE,"COMPRAS";#N/A,#N/A,TRUE,"DIRECCION";#N/A,#N/A,TRUE,"RESUMEN"}</definedName>
    <definedName name="TRANSPORTE_" localSheetId="5">#REF!</definedName>
    <definedName name="TRANSPORTE_">#REF!</definedName>
    <definedName name="TRAT" localSheetId="5">[238]desmonte!$E$48</definedName>
    <definedName name="TRAT">[239]desmonte!$E$48</definedName>
    <definedName name="TREM" localSheetId="5">#REF!</definedName>
    <definedName name="TREM">#REF!</definedName>
    <definedName name="Trenes" localSheetId="5">#REF!</definedName>
    <definedName name="Trenes">#REF!</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EYDGY">#REF!</definedName>
    <definedName name="trh" localSheetId="5"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i">#REF!</definedName>
    <definedName name="TRIANG" localSheetId="5">#REF!</definedName>
    <definedName name="TRIANG">#REF!</definedName>
    <definedName name="Trimestre1">#REF!</definedName>
    <definedName name="Trimestre2">#REF!</definedName>
    <definedName name="Trimestre3">#REF!</definedName>
    <definedName name="Trimestre4">#REF!</definedName>
    <definedName name="TRITM" localSheetId="5">#REF!</definedName>
    <definedName name="TRITM">#REF!</definedName>
    <definedName name="TRITU">[37]BASE!$D$54</definedName>
    <definedName name="trjfgjh" localSheetId="5" hidden="1">{"via1",#N/A,TRUE,"general";"via2",#N/A,TRUE,"general";"via3",#N/A,TRUE,"general"}</definedName>
    <definedName name="trjfgjh" hidden="1">{"via1",#N/A,TRUE,"general";"via2",#N/A,TRUE,"general";"via3",#N/A,TRUE,"general"}</definedName>
    <definedName name="TRM" localSheetId="5">[240]Tablas!$B$2</definedName>
    <definedName name="TRM">[241]Tablas!$B$2</definedName>
    <definedName name="tru" localSheetId="5"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hidden="1">{"via1",#N/A,TRUE,"general";"via2",#N/A,TRUE,"general";"via3",#N/A,TRUE,"general"}</definedName>
    <definedName name="Ts" localSheetId="5">#REF!</definedName>
    <definedName name="TS">[178]INSUMOS!$A:$E</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 localSheetId="5">#REF!</definedName>
    <definedName name="Tt">#REF!</definedName>
    <definedName name="TtCD" localSheetId="5">#REF!</definedName>
    <definedName name="TtCD">#REF!</definedName>
    <definedName name="TTR" localSheetId="5"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5" hidden="1">{"TAB1",#N/A,TRUE,"GENERAL";"TAB2",#N/A,TRUE,"GENERAL";"TAB3",#N/A,TRUE,"GENERAL";"TAB4",#N/A,TRUE,"GENERAL";"TAB5",#N/A,TRUE,"GENERAL"}</definedName>
    <definedName name="ttt" hidden="1">{"TAB1",#N/A,TRUE,"GENERAL";"TAB2",#N/A,TRUE,"GENERAL";"TAB3",#N/A,TRUE,"GENERAL";"TAB4",#N/A,TRUE,"GENERAL";"TAB5",#N/A,TRUE,"GENERAL"}</definedName>
    <definedName name="tttt7" localSheetId="5"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5">#REF!</definedName>
    <definedName name="tu" hidden="1">{"via1",#N/A,TRUE,"general";"via2",#N/A,TRUE,"general";"via3",#N/A,TRUE,"general"}</definedName>
    <definedName name="TUAC12" localSheetId="5">#REF!</definedName>
    <definedName name="TUAC12">#REF!</definedName>
    <definedName name="TUAC14">[242]BASE!$D$271</definedName>
    <definedName name="TUAC4">[242]BASE!$D$268</definedName>
    <definedName name="TUAC6">[242]BASE!$D$269</definedName>
    <definedName name="TUBERIA" hidden="1">#REF!</definedName>
    <definedName name="Tubería">#REF!</definedName>
    <definedName name="Tuberia_1_2_pvc">'[60]LISTADO '!$F$21</definedName>
    <definedName name="TUBERIA1" localSheetId="5" hidden="1">#REF!</definedName>
    <definedName name="TUBERIA1" hidden="1">#REF!</definedName>
    <definedName name="TUBNE" localSheetId="5">#REF!</definedName>
    <definedName name="TUBNE">#REF!</definedName>
    <definedName name="Tubo_galvanizado_2">'[60]LISTADO '!$F$47</definedName>
    <definedName name="Tubo_pvc_1">'[60]LISTADO '!$F$51</definedName>
    <definedName name="Tubo_pvc_2">'[60]LISTADO '!$F$50</definedName>
    <definedName name="TUBS2" localSheetId="5">#REF!</definedName>
    <definedName name="TUBS2">#REF!</definedName>
    <definedName name="TUBS3">[37]BASE!$D$124</definedName>
    <definedName name="TUBS4">[37]BASE!$D$125</definedName>
    <definedName name="TUBS6">[37]BASE!$D$126</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vmenor90min">'[197]CCP,LEYES, Y DEC.'!#REF!</definedName>
    <definedName name="Tw" localSheetId="5">#REF!</definedName>
    <definedName name="Tw">#REF!</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x" localSheetId="5">#REF!</definedName>
    <definedName name="Tx">#REF!</definedName>
    <definedName name="Ty" localSheetId="5">#REF!</definedName>
    <definedName name="ty" hidden="1">{"via1",#N/A,TRUE,"general";"via2",#N/A,TRUE,"general";"via3",#N/A,TRUE,"general"}</definedName>
    <definedName name="tyery" localSheetId="5"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s">'[49]Gabinetes ctrol, prot. y med. '!#REF!</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Tz" localSheetId="5">#REF!</definedName>
    <definedName name="Tz">#REF!</definedName>
    <definedName name="U" localSheetId="5">#REF!</definedName>
    <definedName name="U">#REF!</definedName>
    <definedName name="U_Z">#REF!</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a" localSheetId="5">#REF!</definedName>
    <definedName name="Ua">#REF!</definedName>
    <definedName name="UALU">[37]BASE!$D$233</definedName>
    <definedName name="uat">'[49]Gabinetes ctrol, prot. y med. '!#REF!</definedName>
    <definedName name="Ub" localSheetId="5">#REF!</definedName>
    <definedName name="Ub">#REF!</definedName>
    <definedName name="Ubicación" localSheetId="5">#REF!</definedName>
    <definedName name="Ubicación">#REF!</definedName>
    <definedName name="Uc" localSheetId="5">#REF!</definedName>
    <definedName name="Uc">#REF!</definedName>
    <definedName name="Ud" localSheetId="5">#REF!</definedName>
    <definedName name="Ud">#REF!</definedName>
    <definedName name="Ue" localSheetId="5">#REF!</definedName>
    <definedName name="Ue">#REF!</definedName>
    <definedName name="Uf" localSheetId="5">#REF!</definedName>
    <definedName name="Uf">#REF!</definedName>
    <definedName name="UFrm2InUse">1</definedName>
    <definedName name="Ug" localSheetId="5">#REF!</definedName>
    <definedName name="Ug">#REF!</definedName>
    <definedName name="Uh" localSheetId="5">#REF!</definedName>
    <definedName name="Uh">#REF!</definedName>
    <definedName name="UI" localSheetId="5" hidden="1">{"via1",#N/A,TRUE,"general";"via2",#N/A,TRUE,"general";"via3",#N/A,TRUE,"general"}</definedName>
    <definedName name="UI" hidden="1">{"via1",#N/A,TRUE,"general";"via2",#N/A,TRUE,"general";"via3",#N/A,TRUE,"general"}</definedName>
    <definedName name="UIC">[16]Tablas!#REF!</definedName>
    <definedName name="uijhj" localSheetId="5"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5"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iuiu">#REF!</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j" localSheetId="5">#REF!</definedName>
    <definedName name="Uj">#REF!</definedName>
    <definedName name="Uk" localSheetId="5">#REF!</definedName>
    <definedName name="Uk">#REF!</definedName>
    <definedName name="Ull" localSheetId="5">#REF!</definedName>
    <definedName name="Ull">#REF!</definedName>
    <definedName name="ULTIMA">#REF!</definedName>
    <definedName name="Um" localSheetId="5">#REF!</definedName>
    <definedName name="Um">#REF!</definedName>
    <definedName name="Un" localSheetId="5">#REF!</definedName>
    <definedName name="Un">#REF!</definedName>
    <definedName name="UN_PRI" localSheetId="5">#REF!</definedName>
    <definedName name="UN_PRI">#REF!</definedName>
    <definedName name="und">[37]BASE!#REF!</definedName>
    <definedName name="UNIDAD_TRANSPORTE" localSheetId="5">#REF!</definedName>
    <definedName name="UNIDAD_TRANSPORTE">#REF!</definedName>
    <definedName name="Unidades">[243]Presup_Cancha!$J$14:$J$18</definedName>
    <definedName name="UNION_Z" localSheetId="5">#REF!</definedName>
    <definedName name="UNION_Z">#REF!</definedName>
    <definedName name="UNIT" localSheetId="5">'[244]Lista APU'!$A$3:$D$479</definedName>
    <definedName name="Unit" hidden="1">#REF!</definedName>
    <definedName name="UNITARIO" localSheetId="5">[245]Unitarios!$A$3:$D$13</definedName>
    <definedName name="UNITARIO">[246]Unitarios!$A$3:$D$13</definedName>
    <definedName name="Unitarios" localSheetId="5">#REF!</definedName>
    <definedName name="Unitarios">#REF!</definedName>
    <definedName name="unj" localSheetId="5" hidden="1">[32]INST!#REF!</definedName>
    <definedName name="unj" hidden="1">[33]INST!#REF!</definedName>
    <definedName name="uno" localSheetId="5">'A.U % '!ERR</definedName>
    <definedName name="uno">[0]!err</definedName>
    <definedName name="UNOV30">[37]BASE!$D$104</definedName>
    <definedName name="UNOV36">[37]BASE!$D$105</definedName>
    <definedName name="Uñ" localSheetId="5">#REF!</definedName>
    <definedName name="Uñ">#REF!</definedName>
    <definedName name="Uo" localSheetId="5">#REF!</definedName>
    <definedName name="UO">[6]!ERR</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p" localSheetId="5">#REF!</definedName>
    <definedName name="Up">#REF!</definedName>
    <definedName name="UPVC">#REF!</definedName>
    <definedName name="Uq" localSheetId="5">#REF!</definedName>
    <definedName name="Uq">#REF!</definedName>
    <definedName name="Ur" localSheetId="5">#REF!</definedName>
    <definedName name="Ur">#REF!</definedName>
    <definedName name="URAP10" localSheetId="5">#REF!</definedName>
    <definedName name="URAP10">#REF!</definedName>
    <definedName name="URAP2" localSheetId="5">#REF!</definedName>
    <definedName name="URAP2">#REF!</definedName>
    <definedName name="URAP3" localSheetId="5">#REF!</definedName>
    <definedName name="URAP3">#REF!</definedName>
    <definedName name="URAP4" localSheetId="5">#REF!</definedName>
    <definedName name="URAP4">#REF!</definedName>
    <definedName name="URAP6" localSheetId="5">#REF!</definedName>
    <definedName name="URAP6">#REF!</definedName>
    <definedName name="URAP8" localSheetId="5">#REF!</definedName>
    <definedName name="URAP8">#REF!</definedName>
    <definedName name="UREP2" localSheetId="5">#REF!</definedName>
    <definedName name="UREP2">#REF!</definedName>
    <definedName name="UREP3" localSheetId="5">#REF!</definedName>
    <definedName name="UREP3">#REF!</definedName>
    <definedName name="UREP4" localSheetId="5">#REF!</definedName>
    <definedName name="UREP4">#REF!</definedName>
    <definedName name="UREP6" localSheetId="5">#REF!</definedName>
    <definedName name="UREP6">#REF!</definedName>
    <definedName name="uriel" localSheetId="5">'A.U % '!ERR</definedName>
    <definedName name="uriel">[0]!err</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s" localSheetId="5">#REF!</definedName>
    <definedName name="Us">#REF!</definedName>
    <definedName name="USxCOL" localSheetId="5">#REF!</definedName>
    <definedName name="USxCOL">#REF!</definedName>
    <definedName name="ut" localSheetId="5">#REF!</definedName>
    <definedName name="ut">#REF!</definedName>
    <definedName name="util" localSheetId="5">'[247]Resumen APU'!$E$74</definedName>
    <definedName name="UTIL">#REF!</definedName>
    <definedName name="UTILIDAD">'[82]Formulario N° 4'!$F$131</definedName>
    <definedName name="UTL">[57]otros!$C$4</definedName>
    <definedName name="uu" localSheetId="5" hidden="1">{"TAB1",#N/A,TRUE,"GENERAL";"TAB2",#N/A,TRUE,"GENERAL";"TAB3",#N/A,TRUE,"GENERAL";"TAB4",#N/A,TRUE,"GENERAL";"TAB5",#N/A,TRUE,"GENERAL"}</definedName>
    <definedName name="uu" hidden="1">{"TAB1",#N/A,TRUE,"GENERAL";"TAB2",#N/A,TRUE,"GENERAL";"TAB3",#N/A,TRUE,"GENERAL";"TAB4",#N/A,TRUE,"GENERAL";"TAB5",#N/A,TRUE,"GENERAL"}</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RURU">#REF!</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hidden="1">{"via1",#N/A,TRUE,"general";"via2",#N/A,TRUE,"general";"via3",#N/A,TRUE,"general"}</definedName>
    <definedName name="Uv" localSheetId="5">#REF!</definedName>
    <definedName name="Uv">#REF!</definedName>
    <definedName name="Uw" localSheetId="5">#REF!</definedName>
    <definedName name="Uw">#REF!</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RE">#REF!</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hidden="1">{"via1",#N/A,TRUE,"general";"via2",#N/A,TRUE,"general";"via3",#N/A,TRUE,"general"}</definedName>
    <definedName name="UYUTYURERT">#REF!</definedName>
    <definedName name="Uz" localSheetId="5">#REF!</definedName>
    <definedName name="Uz">#REF!</definedName>
    <definedName name="v" localSheetId="5">#REF!</definedName>
    <definedName name="v" hidden="1">{"TAB1",#N/A,TRUE,"GENERAL";"TAB2",#N/A,TRUE,"GENERAL";"TAB3",#N/A,TRUE,"GENERAL";"TAB4",#N/A,TRUE,"GENERAL";"TAB5",#N/A,TRUE,"GENERAL"}</definedName>
    <definedName name="Va" localSheetId="5">#REF!</definedName>
    <definedName name="Va">#REF!</definedName>
    <definedName name="VAL_100PE_S1" localSheetId="5">#REF!</definedName>
    <definedName name="VAL_100PE_S1">#REF!</definedName>
    <definedName name="VAL_100PE_S2" localSheetId="5">#REF!</definedName>
    <definedName name="VAL_100PE_S2">#REF!</definedName>
    <definedName name="VAL_100PE_S3" localSheetId="5">#REF!</definedName>
    <definedName name="VAL_100PE_S3">#REF!</definedName>
    <definedName name="VAL_100PE_S4" localSheetId="5">#REF!</definedName>
    <definedName name="VAL_100PE_S4">#REF!</definedName>
    <definedName name="VAL_100PE_S5" localSheetId="5">#REF!</definedName>
    <definedName name="VAL_100PE_S5">#REF!</definedName>
    <definedName name="VAL_100PE_S6" localSheetId="5">#REF!</definedName>
    <definedName name="VAL_100PE_S6">#REF!</definedName>
    <definedName name="VAL150PE_S1" localSheetId="5">#REF!</definedName>
    <definedName name="VAL150PE_S1">#REF!</definedName>
    <definedName name="VAL150PE_S2" localSheetId="5">#REF!</definedName>
    <definedName name="VAL150PE_S2">#REF!</definedName>
    <definedName name="VAL150PE_S3" localSheetId="5">#REF!</definedName>
    <definedName name="VAL150PE_S3">#REF!</definedName>
    <definedName name="VAL150PE_S4" localSheetId="5">#REF!</definedName>
    <definedName name="VAL150PE_S4">#REF!</definedName>
    <definedName name="VAL150PE_S5" localSheetId="5">#REF!</definedName>
    <definedName name="VAL150PE_S5">#REF!</definedName>
    <definedName name="VAL150PE_S6" localSheetId="5">#REF!</definedName>
    <definedName name="VAL150PE_S6">#REF!</definedName>
    <definedName name="VAL200PE_S1" localSheetId="5">#REF!</definedName>
    <definedName name="VAL200PE_S1">#REF!</definedName>
    <definedName name="VAL200PE_S2" localSheetId="5">#REF!</definedName>
    <definedName name="VAL200PE_S2">#REF!</definedName>
    <definedName name="VAL200PE_S3" localSheetId="5">#REF!</definedName>
    <definedName name="VAL200PE_S3">#REF!</definedName>
    <definedName name="VAL200PE_S4" localSheetId="5">#REF!</definedName>
    <definedName name="VAL200PE_S4">#REF!</definedName>
    <definedName name="VAL200PE_S5" localSheetId="5">#REF!</definedName>
    <definedName name="VAL200PE_S5">#REF!</definedName>
    <definedName name="VAL200PE_S6" localSheetId="5">#REF!</definedName>
    <definedName name="VAL200PE_S6">#REF!</definedName>
    <definedName name="VAL250PE_S1" localSheetId="5">#REF!</definedName>
    <definedName name="VAL250PE_S1">#REF!</definedName>
    <definedName name="VAL250PE_S2" localSheetId="5">#REF!</definedName>
    <definedName name="VAL250PE_S2">#REF!</definedName>
    <definedName name="VAL250PE_S3" localSheetId="5">#REF!</definedName>
    <definedName name="VAL250PE_S3">#REF!</definedName>
    <definedName name="VAL250PE_S4" localSheetId="5">#REF!</definedName>
    <definedName name="VAL250PE_S4">#REF!</definedName>
    <definedName name="VAL250PE_S5" localSheetId="5">#REF!</definedName>
    <definedName name="VAL250PE_S5">#REF!</definedName>
    <definedName name="VAL250PE_S6" localSheetId="5">#REF!</definedName>
    <definedName name="VAL250PE_S6">#REF!</definedName>
    <definedName name="VAL300HD_S1" localSheetId="5">#REF!</definedName>
    <definedName name="VAL300HD_S1">#REF!</definedName>
    <definedName name="VAL300HD_S2" localSheetId="5">#REF!</definedName>
    <definedName name="VAL300HD_S2">#REF!</definedName>
    <definedName name="VAL300HD_S3" localSheetId="5">#REF!</definedName>
    <definedName name="VAL300HD_S3">#REF!</definedName>
    <definedName name="VAL300HD_S4" localSheetId="5">#REF!</definedName>
    <definedName name="VAL300HD_S4">#REF!</definedName>
    <definedName name="VAL300HD_S5" localSheetId="5">#REF!</definedName>
    <definedName name="VAL300HD_S5">#REF!</definedName>
    <definedName name="VAL300HD_S6" localSheetId="5">#REF!</definedName>
    <definedName name="VAL300HD_S6">#REF!</definedName>
    <definedName name="VAL300PVC_S1" localSheetId="5">#REF!</definedName>
    <definedName name="VAL300PVC_S1">#REF!</definedName>
    <definedName name="VAL300PVC_S2" localSheetId="5">#REF!</definedName>
    <definedName name="VAL300PVC_S2">#REF!</definedName>
    <definedName name="VAL300PVC_S3" localSheetId="5">#REF!</definedName>
    <definedName name="VAL300PVC_S3">#REF!</definedName>
    <definedName name="VAL300PVC_S4" localSheetId="5">#REF!</definedName>
    <definedName name="VAL300PVC_S4">#REF!</definedName>
    <definedName name="VAL300PVC_S5" localSheetId="5">#REF!</definedName>
    <definedName name="VAL300PVC_S5">#REF!</definedName>
    <definedName name="VAL300PVC_S6" localSheetId="5">#REF!</definedName>
    <definedName name="VAL300PVC_S6">#REF!</definedName>
    <definedName name="VAL80PE_S1" localSheetId="5">#REF!</definedName>
    <definedName name="VAL80PE_S1">#REF!</definedName>
    <definedName name="VAL80PE_S2" localSheetId="5">#REF!</definedName>
    <definedName name="VAL80PE_S2">#REF!</definedName>
    <definedName name="VAL80PE_S3" localSheetId="5">#REF!</definedName>
    <definedName name="VAL80PE_S3">#REF!</definedName>
    <definedName name="VAL80PE_S4" localSheetId="5">#REF!</definedName>
    <definedName name="VAL80PE_S4">#REF!</definedName>
    <definedName name="VAL80PE_S5" localSheetId="5">#REF!</definedName>
    <definedName name="VAL80PE_S5">#REF!</definedName>
    <definedName name="VAL80PE_S6" localSheetId="5">#REF!</definedName>
    <definedName name="VAL80PE_S6">#REF!</definedName>
    <definedName name="VALDES" localSheetId="5">#REF!</definedName>
    <definedName name="VALDES">#REF!</definedName>
    <definedName name="valor1">#REF!</definedName>
    <definedName name="valor2">#REF!</definedName>
    <definedName name="VALOR3">#REF!</definedName>
    <definedName name="ValorCto">[248]CONTRATO!$E$9</definedName>
    <definedName name="ValorEjecutado" localSheetId="5">#REF!</definedName>
    <definedName name="ValorEjecutado">#REF!</definedName>
    <definedName name="Valorepm1" localSheetId="5">[23]Sábana!$I$17:$I$115,[23]Sábana!#REF!,[23]Sábana!#REF!</definedName>
    <definedName name="Valorepm1">#REF!,#REF!,#REF!</definedName>
    <definedName name="ValorProyecto" localSheetId="5">#REF!</definedName>
    <definedName name="ValorProyecto">#REF!</definedName>
    <definedName name="ValorRecursosComprometidos" localSheetId="5">#REF!</definedName>
    <definedName name="ValorRecursosComprometidos">#REF!</definedName>
    <definedName name="Values_Entered" localSheetId="5">IF('A.U % '!Loan_Amount*'A.U % '!Interest_Rate*'A.U % '!Loan_Years*'A.U % '!Loan_Start&gt;0,1,0)</definedName>
    <definedName name="Values_Entered">IF(Loan_Amount*Interest_Rate*Loan_Years*Loan_Start&gt;0,1,0)</definedName>
    <definedName name="VALVULA">'[211]RECT-1,05 x 0,75'!$A$3</definedName>
    <definedName name="Válvulas" localSheetId="5">#REF!</definedName>
    <definedName name="Válvulas">#REF!</definedName>
    <definedName name="vaquita" localSheetId="5" hidden="1">{"PRES REHAB ARM-PER POR ITEMS  KM A KM",#N/A,TRUE,"Rehabilitacion Arm-Per"}</definedName>
    <definedName name="vaquita" hidden="1">{"PRES REHAB ARM-PER POR ITEMS  KM A KM",#N/A,TRUE,"Rehabilitacion Arm-Per"}</definedName>
    <definedName name="Var" localSheetId="5">[36]Varios.!$E$1:$E$65536</definedName>
    <definedName name="Var">[26]Varios.!$E:$E</definedName>
    <definedName name="Var_Inflación">'[249]Simulación Inf.'!$A$3</definedName>
    <definedName name="VARIACION1" localSheetId="5">#REF!</definedName>
    <definedName name="VARIACION1">#REF!</definedName>
    <definedName name="Varilla_cooperwell_24">'[60]LISTADO '!$F$42</definedName>
    <definedName name="Varios" localSheetId="5">#REF!</definedName>
    <definedName name="Varios">#REF!</definedName>
    <definedName name="vas">#REF!</definedName>
    <definedName name="Vb" localSheetId="5">#REF!</definedName>
    <definedName name="VB">#REF!</definedName>
    <definedName name="VBOL2">[37]BASE!$D$294</definedName>
    <definedName name="VBOL4">[37]BASE!$D$295</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c" localSheetId="5">#REF!</definedName>
    <definedName name="Vc">#REF!</definedName>
    <definedName name="VCBB8" localSheetId="5">#REF!</definedName>
    <definedName name="VCBB8">#REF!</definedName>
    <definedName name="VCEL1" localSheetId="5">#REF!</definedName>
    <definedName name="VCEL1">#REF!</definedName>
    <definedName name="VCEL2" localSheetId="5">#REF!</definedName>
    <definedName name="VCEL2">#REF!</definedName>
    <definedName name="VCEL3">[37]BASE!$D$285</definedName>
    <definedName name="VCEL4" localSheetId="5">#REF!</definedName>
    <definedName name="VCEL4">#REF!</definedName>
    <definedName name="VCEL6">[37]BASE!$D$283</definedName>
    <definedName name="VCEL8">[37]BASE!#REF!</definedName>
    <definedName name="VCELA2" localSheetId="5">#REF!</definedName>
    <definedName name="VCELA2">#REF!</definedName>
    <definedName name="VCELA3" localSheetId="5">#REF!</definedName>
    <definedName name="VCELA3">#REF!</definedName>
    <definedName name="VCELA4" localSheetId="5">#REF!</definedName>
    <definedName name="VCELA4">#REF!</definedName>
    <definedName name="VCELA6" localSheetId="5">#REF!</definedName>
    <definedName name="VCELA6">#REF!</definedName>
    <definedName name="vct" localSheetId="5">#REF!</definedName>
    <definedName name="vct">#REF!</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XZ">#REF!</definedName>
    <definedName name="Vd" localSheetId="5">#REF!</definedName>
    <definedName name="VD">#REF!</definedName>
    <definedName name="vdfvuio" localSheetId="5"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e" localSheetId="5">#REF!</definedName>
    <definedName name="Ve">#REF!</definedName>
    <definedName name="VENT100_S1" localSheetId="5">#REF!</definedName>
    <definedName name="VENT100_S1">#REF!</definedName>
    <definedName name="VENT100_S2" localSheetId="5">#REF!</definedName>
    <definedName name="VENT100_S2">#REF!</definedName>
    <definedName name="VENT100_S3" localSheetId="5">#REF!</definedName>
    <definedName name="VENT100_S3">#REF!</definedName>
    <definedName name="VENT100_S4" localSheetId="5">#REF!</definedName>
    <definedName name="VENT100_S4">#REF!</definedName>
    <definedName name="VENT100_S5" localSheetId="5">#REF!</definedName>
    <definedName name="VENT100_S5">#REF!</definedName>
    <definedName name="VENT100_S6" localSheetId="5">#REF!</definedName>
    <definedName name="VENT100_S6">#REF!</definedName>
    <definedName name="Venta1">'[250]Mes a Mes'!$J$95</definedName>
    <definedName name="VentaAiu" localSheetId="5">#REF!</definedName>
    <definedName name="VentaAiu">#REF!</definedName>
    <definedName name="VENTI">[37]BASE!$D$258</definedName>
    <definedName name="verificar">#REF!</definedName>
    <definedName name="Version4OK" hidden="1">{"Datos de las Curvas",#N/A,TRUE,"TABLA-CALCULOS"}</definedName>
    <definedName name="VEX" localSheetId="5">[16]Tablas!#REF!</definedName>
    <definedName name="VEX">[16]Tablas!#REF!</definedName>
    <definedName name="VEX_ON" localSheetId="5">#REF!</definedName>
    <definedName name="VEX_ON">#REF!</definedName>
    <definedName name="VEX1_1" localSheetId="5">[16]Tablas!#REF!</definedName>
    <definedName name="VEX1_1">[16]Tablas!#REF!</definedName>
    <definedName name="VEX1_1_1" localSheetId="5">[16]Tablas!#REF!</definedName>
    <definedName name="VEX1_1_1">[16]Tablas!#REF!</definedName>
    <definedName name="VEX1_1_2" localSheetId="5">[16]Tablas!#REF!</definedName>
    <definedName name="VEX1_1_2">[16]Tablas!#REF!</definedName>
    <definedName name="VEX1_1_3" localSheetId="5">[16]Tablas!#REF!</definedName>
    <definedName name="VEX1_1_3">[16]Tablas!#REF!</definedName>
    <definedName name="VEX1_1_4" localSheetId="5">[16]Tablas!#REF!</definedName>
    <definedName name="VEX1_1_4">[16]Tablas!#REF!</definedName>
    <definedName name="VEX1_2">[16]Tablas!#REF!</definedName>
    <definedName name="VEX1_3">[16]Tablas!#REF!</definedName>
    <definedName name="Vf" localSheetId="5">#REF!</definedName>
    <definedName name="Vf">#REF!</definedName>
    <definedName name="VFA">[16]Tablas!#REF!</definedName>
    <definedName name="VFA1_1">[16]Tablas!#REF!</definedName>
    <definedName name="VFA1_1_1">[16]Tablas!#REF!</definedName>
    <definedName name="VFA1_1_2">[16]Tablas!#REF!</definedName>
    <definedName name="VFA1_1_3">[16]Tablas!#REF!</definedName>
    <definedName name="VFA1_1_4">[16]Tablas!#REF!</definedName>
    <definedName name="VFA1_1_5">[16]Tablas!#REF!</definedName>
    <definedName name="VFA1_1_6">[16]Tablas!#REF!</definedName>
    <definedName name="VFA1_2">[16]Tablas!#REF!</definedName>
    <definedName name="VFA1_3">[16]Tablas!#REF!</definedName>
    <definedName name="vfbgnhyt" localSheetId="5" hidden="1">{"via1",#N/A,TRUE,"general";"via2",#N/A,TRUE,"general";"via3",#N/A,TRUE,"general"}</definedName>
    <definedName name="vfbgnhyt" hidden="1">{"via1",#N/A,TRUE,"general";"via2",#N/A,TRUE,"general";"via3",#N/A,TRUE,"general"}</definedName>
    <definedName name="vfh">'[167]7422CW00'!#REF!</definedName>
    <definedName name="VFR" localSheetId="5">#REF!</definedName>
    <definedName name="VFR">#REF!</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g" localSheetId="5">#REF!</definedName>
    <definedName name="Vg">#REF!</definedName>
    <definedName name="Vh" localSheetId="5">#REF!</definedName>
    <definedName name="Vh">#REF!</definedName>
    <definedName name="VIA" localSheetId="5">#REF!</definedName>
    <definedName name="via" hidden="1">{"via1",#N/A,TRUE,"general";"via2",#N/A,TRUE,"general";"via3",#N/A,TRUE,"general"}</definedName>
    <definedName name="VIAJE">[37]BASE!$D$334</definedName>
    <definedName name="VIBGA">[37]BASE!$D$311</definedName>
    <definedName name="VIBRA">#REF!</definedName>
    <definedName name="VIBRADOR">[82]EQUIPO!$D$27</definedName>
    <definedName name="VIBRCOM" localSheetId="5">#REF!</definedName>
    <definedName name="VIBRCOM">#REF!</definedName>
    <definedName name="VIBRE">[37]BASE!$D$312</definedName>
    <definedName name="VIBRO">#REF!</definedName>
    <definedName name="Vibrocompactor">'[60]LISTADO '!$L$6</definedName>
    <definedName name="VICEP_DIRECC">[199]Tablas!$A$6:$A$26</definedName>
    <definedName name="VIDRI">[37]BASE!$D$259</definedName>
    <definedName name="VigenciaDolares" localSheetId="5">#REF!</definedName>
    <definedName name="VigenciaDolares">#REF!</definedName>
    <definedName name="VigenciaPesos" localSheetId="5">#REF!</definedName>
    <definedName name="VigenciaPesos">#REF!</definedName>
    <definedName name="VIGFUTURA">[199]Tablas!$J$6:$J$8</definedName>
    <definedName name="viscosidad" localSheetId="5">#REF!</definedName>
    <definedName name="viscosidad">#REF!</definedName>
    <definedName name="VIT">[16]Tablas!#REF!</definedName>
    <definedName name="VIT1_1">[16]Tablas!#REF!</definedName>
    <definedName name="VIT1_1_1">[16]Tablas!#REF!</definedName>
    <definedName name="VIT1_1_10">[16]Tablas!#REF!</definedName>
    <definedName name="VIT1_1_11">[16]Tablas!#REF!</definedName>
    <definedName name="VIT1_1_12">[16]Tablas!#REF!</definedName>
    <definedName name="VIT1_1_13">[16]Tablas!#REF!</definedName>
    <definedName name="VIT1_1_14">[16]Tablas!#REF!</definedName>
    <definedName name="VIT1_1_15">[16]Tablas!#REF!</definedName>
    <definedName name="VIT1_1_16">[16]Tablas!#REF!</definedName>
    <definedName name="VIt1_1_17">[16]Tablas!#REF!</definedName>
    <definedName name="VIT1_1_18">[16]Tablas!#REF!</definedName>
    <definedName name="VIt1_1_19">[16]Tablas!#REF!</definedName>
    <definedName name="VIT1_1_2">[16]Tablas!#REF!</definedName>
    <definedName name="VIT1_1_20">[16]Tablas!#REF!</definedName>
    <definedName name="VIT1_1_3">[16]Tablas!#REF!</definedName>
    <definedName name="VIT1_1_4">[16]Tablas!#REF!</definedName>
    <definedName name="VIT1_1_5">[16]Tablas!#REF!</definedName>
    <definedName name="VIT1_1_6">[16]Tablas!#REF!</definedName>
    <definedName name="VIT1_1_7">[16]Tablas!#REF!</definedName>
    <definedName name="VIT1_1_8">[16]Tablas!#REF!</definedName>
    <definedName name="VIT1_1_9">[16]Tablas!#REF!</definedName>
    <definedName name="VIT1_2">[16]Tablas!#REF!</definedName>
    <definedName name="VIT1_3">[16]Tablas!#REF!</definedName>
    <definedName name="VIT1_4">[16]Tablas!#REF!</definedName>
    <definedName name="VIT1_5">[16]Tablas!#REF!</definedName>
    <definedName name="VIT1_6">[16]Tablas!#REF!</definedName>
    <definedName name="vital5">[132]Personalizar!$E$15</definedName>
    <definedName name="vk" localSheetId="5" hidden="1">{"via1",#N/A,TRUE,"general";"via2",#N/A,TRUE,"general";"via3",#N/A,TRUE,"general"}</definedName>
    <definedName name="vk" hidden="1">{"via1",#N/A,TRUE,"general";"via2",#N/A,TRUE,"general";"via3",#N/A,TRUE,"general"}</definedName>
    <definedName name="vnbvxb" localSheetId="5"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ol_aletas1">[42]Dimensiones!$F$37</definedName>
    <definedName name="Vol_aletas2">[42]Dimensiones!$F$39</definedName>
    <definedName name="Vol_aletas3">[42]Dimensiones!$F$41</definedName>
    <definedName name="Vol_aletas4">[42]Dimensiones!$F$43</definedName>
    <definedName name="Vol_aletas5">[42]Dimensiones!$F$45</definedName>
    <definedName name="Vol_tanques">[42]Dimensiones!$D$37</definedName>
    <definedName name="VOLQUET" localSheetId="5">#REF!</definedName>
    <definedName name="VOLQUET">#REF!</definedName>
    <definedName name="VOLQUETA">#REF!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[16]Tablas!#REF!</definedName>
    <definedName name="VPR1_1_1">[16]Tablas!#REF!</definedName>
    <definedName name="VPR1_1_10">[16]Tablas!#REF!</definedName>
    <definedName name="VPR1_1_11">[16]Tablas!#REF!</definedName>
    <definedName name="VPR1_1_12">[16]Tablas!#REF!</definedName>
    <definedName name="VPR1_1_13">[16]Tablas!#REF!</definedName>
    <definedName name="VPR1_1_14">[16]Tablas!#REF!</definedName>
    <definedName name="VPR1_1_15">[16]Tablas!#REF!</definedName>
    <definedName name="VPR1_1_16">[16]Tablas!#REF!</definedName>
    <definedName name="VPR1_1_17">[16]Tablas!#REF!</definedName>
    <definedName name="VPR1_1_18">[16]Tablas!#REF!</definedName>
    <definedName name="VPR1_1_19">[16]Tablas!#REF!</definedName>
    <definedName name="VPR1_1_2">[16]Tablas!#REF!</definedName>
    <definedName name="VPR1_1_20">[16]Tablas!#REF!</definedName>
    <definedName name="VPR1_1_21">[16]Tablas!#REF!</definedName>
    <definedName name="VPR1_1_22">[16]Tablas!#REF!</definedName>
    <definedName name="VPR1_1_23">[16]Tablas!#REF!</definedName>
    <definedName name="VPR1_1_24">[16]Tablas!#REF!</definedName>
    <definedName name="VPR1_1_25">[16]Tablas!#REF!</definedName>
    <definedName name="VPR1_1_26">[16]Tablas!#REF!</definedName>
    <definedName name="VPR1_1_27">[16]Tablas!#REF!</definedName>
    <definedName name="VPR1_1_28">[16]Tablas!#REF!</definedName>
    <definedName name="VPR1_1_29">[16]Tablas!#REF!</definedName>
    <definedName name="VPR1_1_3">[16]Tablas!#REF!</definedName>
    <definedName name="VPR1_1_30">[16]Tablas!#REF!</definedName>
    <definedName name="VPR1_1_31">[16]Tablas!#REF!</definedName>
    <definedName name="VPR1_1_32">[16]Tablas!#REF!</definedName>
    <definedName name="VPR1_1_4">[16]Tablas!#REF!</definedName>
    <definedName name="VPR1_1_5">[16]Tablas!#REF!</definedName>
    <definedName name="VPR1_1_6">[16]Tablas!#REF!</definedName>
    <definedName name="VPR1_1_7">[16]Tablas!#REF!</definedName>
    <definedName name="VPR1_1_8">[16]Tablas!#REF!</definedName>
    <definedName name="VPR1_1_9">[16]Tablas!#REF!</definedName>
    <definedName name="VPR1_2">[16]Tablas!#REF!</definedName>
    <definedName name="VPR1_3">[16]Tablas!#REF!</definedName>
    <definedName name="VPR1_4">[16]Tablas!#REF!</definedName>
    <definedName name="VPR1_5">[16]Tablas!#REF!</definedName>
    <definedName name="VPR1_6">[16]Tablas!#REF!</definedName>
    <definedName name="vpt" localSheetId="5">#REF!</definedName>
    <definedName name="vpt">#REF!</definedName>
    <definedName name="VPVC2" localSheetId="5">#REF!</definedName>
    <definedName name="VPVC2">#REF!</definedName>
    <definedName name="VrCont">#REF!</definedName>
    <definedName name="VRP">[16]Tablas!#REF!</definedName>
    <definedName name="VRP_PETROQ" localSheetId="5">#REF!</definedName>
    <definedName name="VRP_PETROQ">#REF!</definedName>
    <definedName name="VRP1_1">[16]Tablas!#REF!</definedName>
    <definedName name="VRP1_1_1">[16]Tablas!#REF!</definedName>
    <definedName name="VRP1_1_10">[16]Tablas!#REF!</definedName>
    <definedName name="VRP1_1_11">[16]Tablas!#REF!</definedName>
    <definedName name="VRP1_1_12">[16]Tablas!#REF!</definedName>
    <definedName name="VRP1_1_13">[16]Tablas!#REF!</definedName>
    <definedName name="VRP1_1_14">[16]Tablas!#REF!</definedName>
    <definedName name="VRP1_1_15">[16]Tablas!#REF!</definedName>
    <definedName name="VRP1_1_16">[16]Tablas!#REF!</definedName>
    <definedName name="VRP1_1_17">[16]Tablas!#REF!</definedName>
    <definedName name="VRP1_1_18">[16]Tablas!#REF!</definedName>
    <definedName name="VRP1_1_19">[16]Tablas!#REF!</definedName>
    <definedName name="VRP1_1_2">[16]Tablas!#REF!</definedName>
    <definedName name="VRP1_1_20">[16]Tablas!#REF!</definedName>
    <definedName name="VRP1_1_21">[16]Tablas!#REF!</definedName>
    <definedName name="VRP1_1_22">[16]Tablas!#REF!</definedName>
    <definedName name="VRP1_1_23">[16]Tablas!#REF!</definedName>
    <definedName name="VRP1_1_3">[16]Tablas!#REF!</definedName>
    <definedName name="VRP1_1_4">[16]Tablas!#REF!</definedName>
    <definedName name="VRP1_1_5">[16]Tablas!#REF!</definedName>
    <definedName name="VRP1_1_6">[16]Tablas!#REF!</definedName>
    <definedName name="VRP1_1_7">[16]Tablas!#REF!</definedName>
    <definedName name="VRP1_1_8">[16]Tablas!#REF!</definedName>
    <definedName name="VRP1_1_9">[16]Tablas!#REF!</definedName>
    <definedName name="VRP1_2">[16]Tablas!#REF!</definedName>
    <definedName name="VRP1_3">[16]Tablas!#REF!</definedName>
    <definedName name="VRP1_4">[16]Tablas!#REF!</definedName>
    <definedName name="vsdfj" localSheetId="5" hidden="1">{"via1",#N/A,TRUE,"general";"via2",#N/A,TRUE,"general";"via3",#N/A,TRUE,"general"}</definedName>
    <definedName name="vsdfj" hidden="1">{"via1",#N/A,TRUE,"general";"via2",#N/A,TRUE,"general";"via3",#N/A,TRUE,"general"}</definedName>
    <definedName name="VSM">[16]Tablas!#REF!</definedName>
    <definedName name="VSM1_1">[16]Tablas!#REF!</definedName>
    <definedName name="VSM1_1_1">[16]Tablas!#REF!</definedName>
    <definedName name="VSM1_1_2">[16]Tablas!#REF!</definedName>
    <definedName name="VSM1_1_3">[16]Tablas!#REF!</definedName>
    <definedName name="VSM1_1_4">[16]Tablas!#REF!</definedName>
    <definedName name="VSM1_1_5">[16]Tablas!#REF!</definedName>
    <definedName name="VSM1_2">[16]Tablas!#REF!</definedName>
    <definedName name="VSM1_3">[16]Tablas!#REF!</definedName>
    <definedName name="VSM1_4">[16]Tablas!#REF!</definedName>
    <definedName name="VSM1_5">[16]Tablas!#REF!</definedName>
    <definedName name="vsp" localSheetId="5">#REF!</definedName>
    <definedName name="vsp">#REF!</definedName>
    <definedName name="vt" localSheetId="5" hidden="1">{"via1",#N/A,TRUE,"general";"via2",#N/A,TRUE,"general";"via3",#N/A,TRUE,"general"}</definedName>
    <definedName name="vt" hidden="1">{"via1",#N/A,TRUE,"general";"via2",#N/A,TRUE,"general";"via3",#N/A,TRUE,"general"}</definedName>
    <definedName name="Vu">#REF!</definedName>
    <definedName name="vutil">#REF!</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5">#REF!</definedName>
    <definedName name="VVV">[98]BASE!$C$3</definedName>
    <definedName name="vvvvt" localSheetId="5"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2w2w" localSheetId="5" hidden="1">{"via1",#N/A,TRUE,"general";"via2",#N/A,TRUE,"general";"via3",#N/A,TRUE,"general"}</definedName>
    <definedName name="w2w2w" hidden="1">{"via1",#N/A,TRUE,"general";"via2",#N/A,TRUE,"general";"via3",#N/A,TRUE,"general"}</definedName>
    <definedName name="WA">[6]!ERR</definedName>
    <definedName name="WAGE_RATE">#REF!</definedName>
    <definedName name="Wage0100">#REF!</definedName>
    <definedName name="Wage0200">#REF!</definedName>
    <definedName name="WBS">'[251]2004'!#REF!</definedName>
    <definedName name="Wcut" localSheetId="5">#REF!</definedName>
    <definedName name="Wcut">#REF!</definedName>
    <definedName name="WD" localSheetId="5">#REF!</definedName>
    <definedName name="WD">#REF!</definedName>
    <definedName name="WDD" localSheetId="5"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5">'[76]Res-Accide-10'!#REF!</definedName>
    <definedName name="WDFSDF">'[77]Res-Accide-10'!#REF!</definedName>
    <definedName name="WE">#REF!</definedName>
    <definedName name="wedw" localSheetId="5">#REF!</definedName>
    <definedName name="wedw">#REF!</definedName>
    <definedName name="WEERTEG">#REF!</definedName>
    <definedName name="WEFWE" localSheetId="5">'[76]Res-Accide-10'!#REF!</definedName>
    <definedName name="WEFWE">'[77]Res-Accide-10'!#REF!</definedName>
    <definedName name="WER" localSheetId="5">'[76]Res-Accide-10'!$S$2:$S$7</definedName>
    <definedName name="WER">'[77]Res-Accide-10'!$S$2:$S$7</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5"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ILSON" localSheetId="5">'[76]Res-Accide-10'!#REF!</definedName>
    <definedName name="WILSON">'[77]Res-Accide-10'!#REF!</definedName>
    <definedName name="WQ" localSheetId="5">#REF!</definedName>
    <definedName name="WQ">#REF!</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qw" localSheetId="5" hidden="1">#REF!</definedName>
    <definedName name="wqw" hidden="1">#REF!</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ging._.and._.Trend._.Analysis." localSheetId="5"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civil._.works." localSheetId="5" hidden="1">{#N/A,#N/A,TRUE,"1842CWN0"}</definedName>
    <definedName name="wrn.civil._.works." hidden="1">{#N/A,#N/A,TRUE,"1842CWN0"}</definedName>
    <definedName name="wrn.ESTADO._.REHABILITACION." localSheetId="5" hidden="1">{"PRES REHAB ARM-PER POR ITEMS  KM A KM",#N/A,TRUE,"Rehabilitacion Arm-Per"}</definedName>
    <definedName name="wrn.ESTADO._.REHABILITACION." hidden="1">{"PRES REHAB ARM-PER POR ITEMS  KM A KM",#N/A,TRUE,"Rehabilitacion Arm-Per"}</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5"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5" hidden="1">{"VIA1",#N/A,TRUE,"formul";"VIA2",#N/A,TRUE,"formul";"VIA3",#N/A,TRUE,"formul"}</definedName>
    <definedName name="wrn.formu." hidden="1">{"VIA1",#N/A,TRUE,"formul";"VIA2",#N/A,TRUE,"formul";"VIA3",#N/A,TRUE,"formul"}</definedName>
    <definedName name="wrn.FUll._.Model." localSheetId="5"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RENCIA." localSheetId="5" hidden="1">{#N/A,#N/A,TRUE,"INGENIERIA";#N/A,#N/A,TRUE,"COMPRAS";#N/A,#N/A,TRUE,"DIRECCION";#N/A,#N/A,TRUE,"RESUMEN"}</definedName>
    <definedName name="wrn.GERENCIA." hidden="1">{#N/A,#N/A,TRUE,"INGENIERIA";#N/A,#N/A,TRUE,"COMPRAS";#N/A,#N/A,TRUE,"DIRECCION";#N/A,#N/A,TRUE,"RESUMEN"}</definedName>
    <definedName name="wrn.Gerencia._.anex1." hidden="1">{#N/A,#N/A,FALSE,"Cart"}</definedName>
    <definedName name="WRN.Gerencia._.anex12" hidden="1">{#N/A,#N/A,FALSE,"Anexfut"}</definedName>
    <definedName name="WRN.Gerencia._.anex2" hidden="1">{#N/A,#N/A,FALSE,"Anexfut"}</definedName>
    <definedName name="wrn.Gerencia._.anex2." hidden="1">{#N/A,#N/A,FALSE,"Anexfut"}</definedName>
    <definedName name="wrn.Gerencia._.anex3." hidden="1">{#N/A,#N/A,FALSE,"Anexfut"}</definedName>
    <definedName name="wrn.Gerencia._.anexo" hidden="1">{#N/A,#N/A,FALSE,"Cart"}</definedName>
    <definedName name="wrn.Gerencia._.Gral." hidden="1">{#N/A,#N/A,FALSE,"Orden";#N/A,#N/A,FALSE,"acta";#N/A,#N/A,FALSE,"InfoGer";#N/A,#N/A,FALSE,"Vent und";#N/A,#N/A,FALSE,"G vent";#N/A,#N/A,FALSE,"Publ";#N/A,#N/A,FALSE,"G cxc";#N/A,#N/A,FALSE,"G cxp"}</definedName>
    <definedName name="wrn.Gerencia._.pesos." hidden="1">{#N/A,#N/A,TRUE,"Vent$";#N/A,#N/A,TRUE,"Fut";#N/A,#N/A,TRUE,"Anali"}</definedName>
    <definedName name="wrn.Impresion._.Datos._.de._.las._.Curvas." hidden="1">{"Datos de las Curvas",#N/A,TRUE,"TABLA-CALCULOS"}</definedName>
    <definedName name="wrn.items." localSheetId="5" hidden="1">{#N/A,#N/A,FALSE,"Items"}</definedName>
    <definedName name="wrn.items." hidden="1">{#N/A,#N/A,FALSE,"Items"}</definedName>
    <definedName name="wrn.OPERADORES." localSheetId="5" hidden="1">{#N/A,#N/A,TRUE,"T1"}</definedName>
    <definedName name="wrn.OPERADORES." hidden="1">{#N/A,#N/A,TRUE,"T1"}</definedName>
    <definedName name="wrn.PROYEC." localSheetId="5"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5" hidden="1">{#N/A,#N/A,FALSE,"Hoja1";#N/A,#N/A,FALSE,"Hoja2"}</definedName>
    <definedName name="wrn.res7" hidden="1">{#N/A,#N/A,FALSE,"Hoja1";#N/A,#N/A,FALSE,"Hoja2"}</definedName>
    <definedName name="wrn.Restructuring._.Summaries." localSheetId="5"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5" hidden="1">{#N/A,#N/A,FALSE,"Hoja1";#N/A,#N/A,FALSE,"Hoja2"}</definedName>
    <definedName name="wrn.Resumen." hidden="1">{#N/A,#N/A,FALSE,"Hoja1";#N/A,#N/A,FALSE,"Hoja2"}</definedName>
    <definedName name="wrn.SENCILLO." localSheetId="5"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5"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5"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5" hidden="1">{"via1",#N/A,TRUE,"general";"via2",#N/A,TRUE,"general";"via3",#N/A,TRUE,"general"}</definedName>
    <definedName name="wrn.via" hidden="1">{"via1",#N/A,TRUE,"general";"via2",#N/A,TRUE,"general";"via3",#N/A,TRUE,"general"}</definedName>
    <definedName name="wrn.via." localSheetId="5" hidden="1">{"via1",#N/A,TRUE,"general";"via2",#N/A,TRUE,"general";"via3",#N/A,TRUE,"general"}</definedName>
    <definedName name="wrn.via." hidden="1">{"via1",#N/A,TRUE,"general";"via2",#N/A,TRUE,"general";"via3",#N/A,TRUE,"general"}</definedName>
    <definedName name="wrn1.items" localSheetId="5" hidden="1">{#N/A,#N/A,FALSE,"Items"}</definedName>
    <definedName name="wrn1.items" hidden="1">{#N/A,#N/A,FALSE,"Items"}</definedName>
    <definedName name="WSERWEER">'[159]COSTOS OFICINA'!#REF!</definedName>
    <definedName name="wsnhed" localSheetId="5"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SX">#REF!</definedName>
    <definedName name="Wtot">#REF!</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vu.TAB1." localSheetId="5"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5"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5"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5"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5." localSheetId="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5">#REF!</definedName>
    <definedName name="WW">[6]!ERR</definedName>
    <definedName name="wwded3" localSheetId="5" hidden="1">{"via1",#N/A,TRUE,"general";"via2",#N/A,TRUE,"general";"via3",#N/A,TRUE,"general"}</definedName>
    <definedName name="wwded3" hidden="1">{"via1",#N/A,TRUE,"general";"via2",#N/A,TRUE,"general";"via3",#N/A,TRUE,"general"}</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yty" localSheetId="5" hidden="1">{"via1",#N/A,TRUE,"general";"via2",#N/A,TRUE,"general";"via3",#N/A,TRUE,"general"}</definedName>
    <definedName name="wyty" hidden="1">{"via1",#N/A,TRUE,"general";"via2",#N/A,TRUE,"general";"via3",#N/A,TRUE,"general"}</definedName>
    <definedName name="x">#REF!</definedName>
    <definedName name="XC">#REF!</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CVBN">#REF!</definedName>
    <definedName name="XD">#REF!</definedName>
    <definedName name="XSW" localSheetId="5" hidden="1">{#N/A,#N/A,TRUE,"1842CWN0"}</definedName>
    <definedName name="XSW" hidden="1">{#N/A,#N/A,TRUE,"1842CWN0"}</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 localSheetId="5">#REF!</definedName>
    <definedName name="xx">#REF!</definedName>
    <definedName name="xxfg" localSheetId="5" hidden="1">{"via1",#N/A,TRUE,"general";"via2",#N/A,TRUE,"general";"via3",#N/A,TRUE,"general"}</definedName>
    <definedName name="xxfg" hidden="1">{"via1",#N/A,TRUE,"general";"via2",#N/A,TRUE,"general";"via3",#N/A,TRUE,"general"}</definedName>
    <definedName name="xxx" localSheetId="5">#REF!</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X" hidden="1">#REF!</definedName>
    <definedName name="xxxxx" localSheetId="5">[252]!absc</definedName>
    <definedName name="XXXXX">#REF!</definedName>
    <definedName name="xxxxxds" localSheetId="5" hidden="1">{"via1",#N/A,TRUE,"general";"via2",#N/A,TRUE,"general";"via3",#N/A,TRUE,"general"}</definedName>
    <definedName name="xxxxxds" hidden="1">{"via1",#N/A,TRUE,"general";"via2",#N/A,TRUE,"general";"via3",#N/A,TRUE,"general"}</definedName>
    <definedName name="XXXXXX" localSheetId="5"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 hidden="1">{"via1",#N/A,TRUE,"general";"via2",#N/A,TRUE,"general";"via3",#N/A,TRUE,"general"}</definedName>
    <definedName name="XXXXXXXXXX" localSheetId="5">#REF!</definedName>
    <definedName name="XXXXXXXXXX">#REF!</definedName>
    <definedName name="xxxxxxxxxx29" localSheetId="5" hidden="1">{"via1",#N/A,TRUE,"general";"via2",#N/A,TRUE,"general";"via3",#N/A,TRUE,"general"}</definedName>
    <definedName name="xxxxxxxxxx29" hidden="1">{"via1",#N/A,TRUE,"general";"via2",#N/A,TRUE,"general";"via3",#N/A,TRUE,"general"}</definedName>
    <definedName name="XXXXXXXXXXXX" localSheetId="5">#REF!</definedName>
    <definedName name="XXXXXXXXXXXX">#REF!</definedName>
    <definedName name="xyz" localSheetId="5" hidden="1">#REF!</definedName>
    <definedName name="xyz" hidden="1">#REF!</definedName>
    <definedName name="XZS" localSheetId="5" hidden="1">#REF!</definedName>
    <definedName name="XZS" hidden="1">#REF!</definedName>
    <definedName name="XZXZV" localSheetId="5" hidden="1">{"via1",#N/A,TRUE,"general";"via2",#N/A,TRUE,"general";"via3",#N/A,TRUE,"general"}</definedName>
    <definedName name="XZXZV" hidden="1">{"via1",#N/A,TRUE,"general";"via2",#N/A,TRUE,"general";"via3",#N/A,TRUE,"general"}</definedName>
    <definedName name="Y" localSheetId="5">[58]!absc</definedName>
    <definedName name="y" hidden="1">{"via1",#N/A,TRUE,"general";"via2",#N/A,TRUE,"general";"via3",#N/A,TRUE,"general"}</definedName>
    <definedName name="Y22EL" localSheetId="5">#REF!</definedName>
    <definedName name="Y22EL">#REF!</definedName>
    <definedName name="Y44EL" localSheetId="5">#REF!</definedName>
    <definedName name="Y44EL">#REF!</definedName>
    <definedName name="y6y6" localSheetId="5" hidden="1">{"via1",#N/A,TRUE,"general";"via2",#N/A,TRUE,"general";"via3",#N/A,TRUE,"general"}</definedName>
    <definedName name="y6y6" hidden="1">{"via1",#N/A,TRUE,"general";"via2",#N/A,TRUE,"general";"via3",#N/A,TRUE,"general"}</definedName>
    <definedName name="YA" localSheetId="5">#REF!</definedName>
    <definedName name="YA">#REF!</definedName>
    <definedName name="yery" localSheetId="5" hidden="1">{"via1",#N/A,TRUE,"general";"via2",#N/A,TRUE,"general";"via3",#N/A,TRUE,"general"}</definedName>
    <definedName name="yery" hidden="1">{"via1",#N/A,TRUE,"general";"via2",#N/A,TRUE,"general";"via3",#N/A,TRUE,"general"}</definedName>
    <definedName name="YHN">#REF!</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O" localSheetId="5" hidden="1">{#N/A,#N/A,FALSE,"GRAFICO";#N/A,#N/A,FALSE,"CAJA (2)";#N/A,#N/A,FALSE,"TERCEROS-PROMEDIO";#N/A,#N/A,FALSE,"CAJA";#N/A,#N/A,FALSE,"INGRESOS1995-2003";#N/A,#N/A,FALSE,"GASTOS1995-2003"}</definedName>
    <definedName name="yo">#REF!</definedName>
    <definedName name="YOYO">'[253]AISLAMIENTO CATEGORIAS II Y III'!$G$1:$I$65536</definedName>
    <definedName name="yrey" localSheetId="5"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#REF!</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hidden="1">{"via1",#N/A,TRUE,"general";"via2",#N/A,TRUE,"general";"via3",#N/A,TRUE,"general"}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5"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 localSheetId="5" hidden="1">{"TAB1",#N/A,TRUE,"GENERAL";"TAB2",#N/A,TRUE,"GENERAL";"TAB3",#N/A,TRUE,"GENERAL";"TAB4",#N/A,TRUE,"GENERAL";"TAB5",#N/A,TRUE,"GENERAL"}</definedName>
    <definedName name="yu"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T">#REF!</definedName>
    <definedName name="yutu" localSheetId="5" hidden="1">{"via1",#N/A,TRUE,"general";"via2",#N/A,TRUE,"general";"via3",#N/A,TRUE,"general"}</definedName>
    <definedName name="yutu"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y" localSheetId="5" hidden="1">{"via1",#N/A,TRUE,"general";"via2",#N/A,TRUE,"general";"via3",#N/A,TRUE,"general"}</definedName>
    <definedName name="yy">#REF!</definedName>
    <definedName name="yyy" localSheetId="5" hidden="1">{"TAB1",#N/A,TRUE,"GENERAL";"TAB2",#N/A,TRUE,"GENERAL";"TAB3",#N/A,TRUE,"GENERAL";"TAB4",#N/A,TRUE,"GENERAL";"TAB5",#N/A,TRUE,"GENERAL"}</definedName>
    <definedName name="YYY">#REF!</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#REF!</definedName>
    <definedName name="yyyyyf" localSheetId="5" hidden="1">{"via1",#N/A,TRUE,"general";"via2",#N/A,TRUE,"general";"via3",#N/A,TRUE,"general"}</definedName>
    <definedName name="yyyyyf" hidden="1">{"via1",#N/A,TRUE,"general";"via2",#N/A,TRUE,"general";"via3",#N/A,TRUE,"general"}</definedName>
    <definedName name="yyyyyy" hidden="1">[83]MI!#REF!</definedName>
    <definedName name="z" localSheetId="5">#REF!</definedName>
    <definedName name="Z">#REF!</definedName>
    <definedName name="Z_026CD6D7_F7CA_4BE8_B625_9A1778CFA739_.wvu.FilterData" localSheetId="5" hidden="1">[45]Presupuesto_Via_distribuidora!$A$9:$H$344</definedName>
    <definedName name="Z_026CD6D7_F7CA_4BE8_B625_9A1778CFA739_.wvu.FilterData" hidden="1">#REF!</definedName>
    <definedName name="Z_026CD6D7_F7CA_4BE8_B625_9A1778CFA739_.wvu.PrintArea" localSheetId="5" hidden="1">[45]Presupuesto_Via_distribuidora!$A$390:$I$602</definedName>
    <definedName name="Z_026CD6D7_F7CA_4BE8_B625_9A1778CFA739_.wvu.PrintArea" hidden="1">#REF!</definedName>
    <definedName name="Z_026CD6D7_F7CA_4BE8_B625_9A1778CFA739_.wvu.PrintTitles" localSheetId="5" hidden="1">[45]Presupuesto_Via_distribuidora!$A$380:$IV$389</definedName>
    <definedName name="Z_026CD6D7_F7CA_4BE8_B625_9A1778CFA739_.wvu.PrintTitles" hidden="1">#REF!</definedName>
    <definedName name="Z_05670E35_1347_49D9_AD91_AA9A31A4EF61_.wvu.FilterData" localSheetId="5" hidden="1">[45]Presupuesto_Via_distribuidora!$A$9:$H$344</definedName>
    <definedName name="Z_05670E35_1347_49D9_AD91_AA9A31A4EF61_.wvu.FilterData" hidden="1">#REF!</definedName>
    <definedName name="Z_05670E35_1347_49D9_AD91_AA9A31A4EF61_.wvu.PrintArea" localSheetId="5" hidden="1">[45]Presupuesto_Via_distribuidora!$C$1:$H$344</definedName>
    <definedName name="Z_05670E35_1347_49D9_AD91_AA9A31A4EF61_.wvu.PrintArea" hidden="1">#REF!</definedName>
    <definedName name="Z_05670E35_1347_49D9_AD91_AA9A31A4EF61_.wvu.PrintTitles" localSheetId="5" hidden="1">[45]Presupuesto_Via_distribuidora!$A$2:$IV$8</definedName>
    <definedName name="Z_05670E35_1347_49D9_AD91_AA9A31A4EF61_.wvu.PrintTitles" hidden="1">#REF!</definedName>
    <definedName name="Z_086A872D_15DF_436A_8459_CE22F6819FF4_.wvu.Rows" hidden="1">[41]Presentacion!#REF!</definedName>
    <definedName name="Z_0890F28A_A8C8_451C_A3E6_C3AFDD239B64_.wvu.FilterData" localSheetId="5" hidden="1">[45]Presupuesto_Via_distribuidora!$A$9:$H$344</definedName>
    <definedName name="Z_0890F28A_A8C8_451C_A3E6_C3AFDD239B64_.wvu.FilterData" hidden="1">#REF!</definedName>
    <definedName name="Z_0890F28A_A8C8_451C_A3E6_C3AFDD239B64_.wvu.PrintArea" localSheetId="5" hidden="1">[45]Presupuesto_Via_distribuidora!$A$392:$I$604</definedName>
    <definedName name="Z_0890F28A_A8C8_451C_A3E6_C3AFDD239B64_.wvu.PrintArea" hidden="1">#REF!</definedName>
    <definedName name="Z_0890F28A_A8C8_451C_A3E6_C3AFDD239B64_.wvu.PrintTitles" localSheetId="5" hidden="1">[45]Presupuesto_Via_distribuidora!$A$382:$IV$391</definedName>
    <definedName name="Z_0890F28A_A8C8_451C_A3E6_C3AFDD239B64_.wvu.PrintTitles" hidden="1">#REF!</definedName>
    <definedName name="Z_0A4C2D72_EA87_11DA_B6F6_00609720E0A1_.wvu.FilterData" localSheetId="5" hidden="1">[45]Presupuesto_Via_distribuidora!$A$9:$H$344</definedName>
    <definedName name="Z_0A4C2D72_EA87_11DA_B6F6_00609720E0A1_.wvu.FilterData" hidden="1">#REF!</definedName>
    <definedName name="Z_0A4C2D72_EA87_11DA_B6F6_00609720E0A1_.wvu.PrintArea" localSheetId="5" hidden="1">[45]Presupuesto_Via_distribuidora!$A$10:$I$164</definedName>
    <definedName name="Z_0A4C2D72_EA87_11DA_B6F6_00609720E0A1_.wvu.PrintArea" hidden="1">#REF!</definedName>
    <definedName name="Z_0A4C2D72_EA87_11DA_B6F6_00609720E0A1_.wvu.PrintTitles" localSheetId="5" hidden="1">[45]Presupuesto_Via_distribuidora!$A$1:$IV$9</definedName>
    <definedName name="Z_0A4C2D72_EA87_11DA_B6F6_00609720E0A1_.wvu.PrintTitles" hidden="1">#REF!</definedName>
    <definedName name="Z_0A4C2D73_EA87_11DA_B6F6_00609720E0A1_.wvu.FilterData" localSheetId="5" hidden="1">[45]Presupuesto_Via_distribuidora!$A$9:$H$344</definedName>
    <definedName name="Z_0A4C2D73_EA87_11DA_B6F6_00609720E0A1_.wvu.FilterData" hidden="1">#REF!</definedName>
    <definedName name="Z_0A4C2D73_EA87_11DA_B6F6_00609720E0A1_.wvu.PrintArea" localSheetId="5" hidden="1">[45]Presupuesto_Via_distribuidora!$A$176:$I$193</definedName>
    <definedName name="Z_0A4C2D73_EA87_11DA_B6F6_00609720E0A1_.wvu.PrintArea" hidden="1">#REF!</definedName>
    <definedName name="Z_0A4C2D73_EA87_11DA_B6F6_00609720E0A1_.wvu.PrintTitles" localSheetId="5" hidden="1">[45]Presupuesto_Via_distribuidora!#REF!</definedName>
    <definedName name="Z_0A4C2D73_EA87_11DA_B6F6_00609720E0A1_.wvu.PrintTitles" hidden="1">#REF!</definedName>
    <definedName name="Z_0A4C2D74_EA87_11DA_B6F6_00609720E0A1_.wvu.FilterData" localSheetId="5" hidden="1">[45]Presupuesto_Via_distribuidora!$A$9:$H$344</definedName>
    <definedName name="Z_0A4C2D74_EA87_11DA_B6F6_00609720E0A1_.wvu.FilterData" hidden="1">#REF!</definedName>
    <definedName name="Z_0A4C2D74_EA87_11DA_B6F6_00609720E0A1_.wvu.PrintArea" localSheetId="5" hidden="1">[45]Presupuesto_Via_distribuidora!$A$342:$I$541</definedName>
    <definedName name="Z_0A4C2D74_EA87_11DA_B6F6_00609720E0A1_.wvu.PrintArea" hidden="1">#REF!</definedName>
    <definedName name="Z_0A4C2D74_EA87_11DA_B6F6_00609720E0A1_.wvu.PrintTitles" localSheetId="5" hidden="1">[45]Presupuesto_Via_distribuidora!#REF!</definedName>
    <definedName name="Z_0A4C2D74_EA87_11DA_B6F6_00609720E0A1_.wvu.PrintTitles" hidden="1">#REF!</definedName>
    <definedName name="Z_0A4C2D75_EA87_11DA_B6F6_00609720E0A1_.wvu.FilterData" localSheetId="5" hidden="1">[45]Presupuesto_Via_distribuidora!$A$9:$H$344</definedName>
    <definedName name="Z_0A4C2D75_EA87_11DA_B6F6_00609720E0A1_.wvu.FilterData" hidden="1">#REF!</definedName>
    <definedName name="Z_0A4C2D75_EA87_11DA_B6F6_00609720E0A1_.wvu.PrintArea" localSheetId="5" hidden="1">[45]Presupuesto_Via_distribuidora!$A$557:$I$825</definedName>
    <definedName name="Z_0A4C2D75_EA87_11DA_B6F6_00609720E0A1_.wvu.PrintArea" hidden="1">#REF!</definedName>
    <definedName name="Z_0A4C2D75_EA87_11DA_B6F6_00609720E0A1_.wvu.PrintTitles" localSheetId="5" hidden="1">[45]Presupuesto_Via_distribuidora!$A$547:$IV$556</definedName>
    <definedName name="Z_0A4C2D75_EA87_11DA_B6F6_00609720E0A1_.wvu.PrintTitles" hidden="1">#REF!</definedName>
    <definedName name="Z_0A4C2D76_EA87_11DA_B6F6_00609720E0A1_.wvu.FilterData" localSheetId="5" hidden="1">[45]Presupuesto_Via_distribuidora!$A$9:$H$344</definedName>
    <definedName name="Z_0A4C2D76_EA87_11DA_B6F6_00609720E0A1_.wvu.FilterData" hidden="1">#REF!</definedName>
    <definedName name="Z_0A4C2D76_EA87_11DA_B6F6_00609720E0A1_.wvu.PrintArea" localSheetId="5" hidden="1">[45]Presupuesto_Via_distribuidora!$A$839:$I$1037</definedName>
    <definedName name="Z_0A4C2D76_EA87_11DA_B6F6_00609720E0A1_.wvu.PrintArea" hidden="1">#REF!</definedName>
    <definedName name="Z_0A4C2D76_EA87_11DA_B6F6_00609720E0A1_.wvu.PrintTitles" localSheetId="5" hidden="1">[45]Presupuesto_Via_distribuidora!$A$829:$IV$838</definedName>
    <definedName name="Z_0A4C2D76_EA87_11DA_B6F6_00609720E0A1_.wvu.PrintTitles" hidden="1">#REF!</definedName>
    <definedName name="Z_0E0DE1F8_394A_4093_8E74_B2A631A3A88C_.wvu.FilterData" localSheetId="5" hidden="1">[45]Presupuesto_Via_distribuidora!$A$9:$H$344</definedName>
    <definedName name="Z_0E0DE1F8_394A_4093_8E74_B2A631A3A88C_.wvu.FilterData" hidden="1">#REF!</definedName>
    <definedName name="Z_0E0DE1F8_394A_4093_8E74_B2A631A3A88C_.wvu.PrintArea" localSheetId="5" hidden="1">[45]Presupuesto_Via_distribuidora!$A$620:$I$888</definedName>
    <definedName name="Z_0E0DE1F8_394A_4093_8E74_B2A631A3A88C_.wvu.PrintArea" hidden="1">#REF!</definedName>
    <definedName name="Z_0E0DE1F8_394A_4093_8E74_B2A631A3A88C_.wvu.PrintTitles" localSheetId="5" hidden="1">[45]Presupuesto_Via_distribuidora!$A$610:$IV$619</definedName>
    <definedName name="Z_0E0DE1F8_394A_4093_8E74_B2A631A3A88C_.wvu.PrintTitles" hidden="1">#REF!</definedName>
    <definedName name="Z_18C710ED_70CF_48D0_92F5_038A88335068_.wvu.FilterData" localSheetId="5" hidden="1">[45]Presupuesto_Via_distribuidora!$A$9:$H$344</definedName>
    <definedName name="Z_18C710ED_70CF_48D0_92F5_038A88335068_.wvu.FilterData" hidden="1">#REF!</definedName>
    <definedName name="Z_18C710ED_70CF_48D0_92F5_038A88335068_.wvu.PrintArea" localSheetId="5" hidden="1">[45]Presupuesto_Via_distribuidora!$C$1:$H$344</definedName>
    <definedName name="Z_18C710ED_70CF_48D0_92F5_038A88335068_.wvu.PrintArea" hidden="1">#REF!</definedName>
    <definedName name="Z_18C710ED_70CF_48D0_92F5_038A88335068_.wvu.PrintTitles" localSheetId="5" hidden="1">[45]Presupuesto_Via_distribuidora!$A$2:$IV$8</definedName>
    <definedName name="Z_18C710ED_70CF_48D0_92F5_038A88335068_.wvu.PrintTitles" hidden="1">#REF!</definedName>
    <definedName name="Z_378D82E8_FE69_4712_AE73_9D578C4190DE_.wvu.FilterData" localSheetId="5" hidden="1">[45]Presupuesto_Via_distribuidora!$A$9:$H$344</definedName>
    <definedName name="Z_378D82E8_FE69_4712_AE73_9D578C4190DE_.wvu.FilterData" hidden="1">#REF!</definedName>
    <definedName name="Z_378D82E8_FE69_4712_AE73_9D578C4190DE_.wvu.PrintArea" localSheetId="5" hidden="1">[45]Presupuesto_Via_distribuidora!$C$1:$H$344</definedName>
    <definedName name="Z_378D82E8_FE69_4712_AE73_9D578C4190DE_.wvu.PrintArea" hidden="1">#REF!</definedName>
    <definedName name="Z_378D82E8_FE69_4712_AE73_9D578C4190DE_.wvu.PrintTitles" localSheetId="5" hidden="1">[45]Presupuesto_Via_distribuidora!$A$2:$IV$8</definedName>
    <definedName name="Z_378D82E8_FE69_4712_AE73_9D578C4190DE_.wvu.PrintTitles" hidden="1">#REF!</definedName>
    <definedName name="Z_381FCF61_DF95_4756_B103_A1118DFFDE02_.wvu.FilterData" localSheetId="5" hidden="1">[45]Presupuesto_Via_distribuidora!$A$9:$H$344</definedName>
    <definedName name="Z_381FCF61_DF95_4756_B103_A1118DFFDE02_.wvu.FilterData" hidden="1">#REF!</definedName>
    <definedName name="Z_381FCF61_DF95_4756_B103_A1118DFFDE02_.wvu.PrintArea" localSheetId="5" hidden="1">[45]Presupuesto_Via_distribuidora!$C$1:$H$344</definedName>
    <definedName name="Z_381FCF61_DF95_4756_B103_A1118DFFDE02_.wvu.PrintArea" hidden="1">#REF!</definedName>
    <definedName name="Z_381FCF61_DF95_4756_B103_A1118DFFDE02_.wvu.PrintTitles" localSheetId="5" hidden="1">[45]Presupuesto_Via_distribuidora!$A$2:$IV$8</definedName>
    <definedName name="Z_381FCF61_DF95_4756_B103_A1118DFFDE02_.wvu.PrintTitles" hidden="1">#REF!</definedName>
    <definedName name="Z_3B3C0CA1_2A9C_45FD_9823_50B200F6C0D1_.wvu.FilterData" localSheetId="5" hidden="1">[45]Presupuesto_Via_distribuidora!$A$9:$H$344</definedName>
    <definedName name="Z_3B3C0CA1_2A9C_45FD_9823_50B200F6C0D1_.wvu.FilterData" hidden="1">#REF!</definedName>
    <definedName name="Z_3B3C0CA1_2A9C_45FD_9823_50B200F6C0D1_.wvu.PrintArea" localSheetId="5" hidden="1">[45]Presupuesto_Via_distribuidora!$C$1:$H$344</definedName>
    <definedName name="Z_3B3C0CA1_2A9C_45FD_9823_50B200F6C0D1_.wvu.PrintArea" hidden="1">#REF!</definedName>
    <definedName name="Z_3B3C0CA1_2A9C_45FD_9823_50B200F6C0D1_.wvu.PrintTitles" localSheetId="5" hidden="1">[45]Presupuesto_Via_distribuidora!$A$2:$IV$8</definedName>
    <definedName name="Z_3B3C0CA1_2A9C_45FD_9823_50B200F6C0D1_.wvu.PrintTitles" hidden="1">#REF!</definedName>
    <definedName name="Z_3E9430E5_6A83_435B_9E47_1B8F7E18D67C_.wvu.FilterData" localSheetId="5" hidden="1">[45]Presupuesto_Via_distribuidora!$A$9:$H$344</definedName>
    <definedName name="Z_3E9430E5_6A83_435B_9E47_1B8F7E18D67C_.wvu.FilterData" hidden="1">#REF!</definedName>
    <definedName name="Z_3E9430E5_6A83_435B_9E47_1B8F7E18D67C_.wvu.PrintArea" localSheetId="5" hidden="1">[45]Presupuesto_Via_distribuidora!$C$1:$H$344</definedName>
    <definedName name="Z_3E9430E5_6A83_435B_9E47_1B8F7E18D67C_.wvu.PrintArea" hidden="1">#REF!</definedName>
    <definedName name="Z_3E9430E5_6A83_435B_9E47_1B8F7E18D67C_.wvu.PrintTitles" localSheetId="5" hidden="1">[45]Presupuesto_Via_distribuidora!$A$2:$IV$8</definedName>
    <definedName name="Z_3E9430E5_6A83_435B_9E47_1B8F7E18D67C_.wvu.PrintTitles" hidden="1">#REF!</definedName>
    <definedName name="Z_4A14CB5C_2287_4F6E_9A65_22F0A4D81D81_.wvu.FilterData" localSheetId="5" hidden="1">[45]Presupuesto_Via_distribuidora!$A$9:$H$344</definedName>
    <definedName name="Z_4A14CB5C_2287_4F6E_9A65_22F0A4D81D81_.wvu.FilterData" hidden="1">#REF!</definedName>
    <definedName name="Z_4A14CB5C_2287_4F6E_9A65_22F0A4D81D81_.wvu.PrintArea" localSheetId="5" hidden="1">[45]Presupuesto_Via_distribuidora!$C$1:$H$344</definedName>
    <definedName name="Z_4A14CB5C_2287_4F6E_9A65_22F0A4D81D81_.wvu.PrintArea" hidden="1">#REF!</definedName>
    <definedName name="Z_4A14CB5C_2287_4F6E_9A65_22F0A4D81D81_.wvu.PrintTitles" localSheetId="5" hidden="1">[45]Presupuesto_Via_distribuidora!$A$2:$IV$8</definedName>
    <definedName name="Z_4A14CB5C_2287_4F6E_9A65_22F0A4D81D81_.wvu.PrintTitles" hidden="1">#REF!</definedName>
    <definedName name="Z_4BBC24C4_A093_4EC9_8AFF_49C6F602CC39_.wvu.FilterData" localSheetId="5" hidden="1">[45]Presupuesto_Via_distribuidora!$A$9:$H$344</definedName>
    <definedName name="Z_4BBC24C4_A093_4EC9_8AFF_49C6F602CC39_.wvu.FilterData" hidden="1">#REF!</definedName>
    <definedName name="Z_4BBC24C4_A093_4EC9_8AFF_49C6F602CC39_.wvu.PrintArea" localSheetId="5" hidden="1">[45]Presupuesto_Via_distribuidora!$C$1:$H$344</definedName>
    <definedName name="Z_4BBC24C4_A093_4EC9_8AFF_49C6F602CC39_.wvu.PrintArea" hidden="1">#REF!</definedName>
    <definedName name="Z_4BBC24C4_A093_4EC9_8AFF_49C6F602CC39_.wvu.PrintTitles" localSheetId="5" hidden="1">[45]Presupuesto_Via_distribuidora!$A$2:$IV$8</definedName>
    <definedName name="Z_4BBC24C4_A093_4EC9_8AFF_49C6F602CC39_.wvu.PrintTitles" hidden="1">#REF!</definedName>
    <definedName name="Z_504A8F9D_2C46_439E_975A_DF1C1FA56E7B_.wvu.FilterData" localSheetId="5" hidden="1">[45]Presupuesto_Via_distribuidora!$A$9:$H$344</definedName>
    <definedName name="Z_504A8F9D_2C46_439E_975A_DF1C1FA56E7B_.wvu.FilterData" hidden="1">#REF!</definedName>
    <definedName name="Z_504A8F9D_2C46_439E_975A_DF1C1FA56E7B_.wvu.PrintArea" localSheetId="5" hidden="1">[45]Presupuesto_Via_distribuidora!$C$1:$H$344</definedName>
    <definedName name="Z_504A8F9D_2C46_439E_975A_DF1C1FA56E7B_.wvu.PrintArea" hidden="1">#REF!</definedName>
    <definedName name="Z_504A8F9D_2C46_439E_975A_DF1C1FA56E7B_.wvu.PrintTitles" localSheetId="5" hidden="1">[45]Presupuesto_Via_distribuidora!$A$2:$IV$8</definedName>
    <definedName name="Z_504A8F9D_2C46_439E_975A_DF1C1FA56E7B_.wvu.PrintTitles" hidden="1">#REF!</definedName>
    <definedName name="Z_653348E7_CDAD_4F62_A236_641A4BB6425A_.wvu.FilterData" localSheetId="5" hidden="1">[45]Presupuesto_Via_distribuidora!$A$9:$H$344</definedName>
    <definedName name="Z_653348E7_CDAD_4F62_A236_641A4BB6425A_.wvu.FilterData" hidden="1">#REF!</definedName>
    <definedName name="Z_653348E7_CDAD_4F62_A236_641A4BB6425A_.wvu.PrintArea" localSheetId="5" hidden="1">[45]Presupuesto_Via_distribuidora!$A$221:$I$375</definedName>
    <definedName name="Z_653348E7_CDAD_4F62_A236_641A4BB6425A_.wvu.PrintArea" hidden="1">#REF!</definedName>
    <definedName name="Z_653348E7_CDAD_4F62_A236_641A4BB6425A_.wvu.PrintTitles" localSheetId="5" hidden="1">[45]Presupuesto_Via_distribuidora!$A$211:$IV$220</definedName>
    <definedName name="Z_653348E7_CDAD_4F62_A236_641A4BB6425A_.wvu.PrintTitles" hidden="1">#REF!</definedName>
    <definedName name="Z_68C48519_C8C2_4287_96F6_0F561F815CE8_.wvu.FilterData" localSheetId="5" hidden="1">[45]Presupuesto_Via_distribuidora!$A$9:$H$344</definedName>
    <definedName name="Z_68C48519_C8C2_4287_96F6_0F561F815CE8_.wvu.FilterData" hidden="1">#REF!</definedName>
    <definedName name="Z_68C48519_C8C2_4287_96F6_0F561F815CE8_.wvu.PrintArea" localSheetId="5" hidden="1">[45]Presupuesto_Via_distribuidora!$C$1:$H$344</definedName>
    <definedName name="Z_68C48519_C8C2_4287_96F6_0F561F815CE8_.wvu.PrintArea" hidden="1">#REF!</definedName>
    <definedName name="Z_68C48519_C8C2_4287_96F6_0F561F815CE8_.wvu.PrintTitles" localSheetId="5" hidden="1">[45]Presupuesto_Via_distribuidora!$A$2:$IV$8</definedName>
    <definedName name="Z_68C48519_C8C2_4287_96F6_0F561F815CE8_.wvu.PrintTitles" hidden="1">#REF!</definedName>
    <definedName name="Z_6BA141F2_E104_11DA_B6F6_00609720E0A1_.wvu.FilterData" localSheetId="5" hidden="1">[45]Presupuesto_Via_distribuidora!$A$9:$H$344</definedName>
    <definedName name="Z_6BA141F2_E104_11DA_B6F6_00609720E0A1_.wvu.FilterData" hidden="1">#REF!</definedName>
    <definedName name="Z_6BA141F2_E104_11DA_B6F6_00609720E0A1_.wvu.PrintArea" localSheetId="5" hidden="1">[45]Presupuesto_Via_distribuidora!$A$10:$I$164</definedName>
    <definedName name="Z_6BA141F2_E104_11DA_B6F6_00609720E0A1_.wvu.PrintArea" hidden="1">#REF!</definedName>
    <definedName name="Z_6BA141F2_E104_11DA_B6F6_00609720E0A1_.wvu.PrintTitles" localSheetId="5" hidden="1">[45]Presupuesto_Via_distribuidora!$A$1:$IV$9</definedName>
    <definedName name="Z_6BA141F2_E104_11DA_B6F6_00609720E0A1_.wvu.PrintTitles" hidden="1">#REF!</definedName>
    <definedName name="Z_6BA141F3_E104_11DA_B6F6_00609720E0A1_.wvu.FilterData" localSheetId="5" hidden="1">[45]Presupuesto_Via_distribuidora!$A$9:$H$344</definedName>
    <definedName name="Z_6BA141F3_E104_11DA_B6F6_00609720E0A1_.wvu.FilterData" hidden="1">#REF!</definedName>
    <definedName name="Z_6BA141F3_E104_11DA_B6F6_00609720E0A1_.wvu.PrintArea" localSheetId="5" hidden="1">[45]Presupuesto_Via_distribuidora!$A$176:$I$193</definedName>
    <definedName name="Z_6BA141F3_E104_11DA_B6F6_00609720E0A1_.wvu.PrintArea" hidden="1">#REF!</definedName>
    <definedName name="Z_6BA141F3_E104_11DA_B6F6_00609720E0A1_.wvu.PrintTitles" localSheetId="5" hidden="1">[45]Presupuesto_Via_distribuidora!#REF!</definedName>
    <definedName name="Z_6BA141F3_E104_11DA_B6F6_00609720E0A1_.wvu.PrintTitles" hidden="1">#REF!</definedName>
    <definedName name="Z_6BA141F4_E104_11DA_B6F6_00609720E0A1_.wvu.FilterData" localSheetId="5" hidden="1">[45]Presupuesto_Via_distribuidora!$A$9:$H$344</definedName>
    <definedName name="Z_6BA141F4_E104_11DA_B6F6_00609720E0A1_.wvu.FilterData" hidden="1">#REF!</definedName>
    <definedName name="Z_6BA141F4_E104_11DA_B6F6_00609720E0A1_.wvu.PrintArea" localSheetId="5" hidden="1">[45]Presupuesto_Via_distribuidora!$A$342:$I$541</definedName>
    <definedName name="Z_6BA141F4_E104_11DA_B6F6_00609720E0A1_.wvu.PrintArea" hidden="1">#REF!</definedName>
    <definedName name="Z_6BA141F4_E104_11DA_B6F6_00609720E0A1_.wvu.PrintTitles" localSheetId="5" hidden="1">[45]Presupuesto_Via_distribuidora!#REF!</definedName>
    <definedName name="Z_6BA141F4_E104_11DA_B6F6_00609720E0A1_.wvu.PrintTitles" hidden="1">#REF!</definedName>
    <definedName name="Z_6BA141F5_E104_11DA_B6F6_00609720E0A1_.wvu.FilterData" localSheetId="5" hidden="1">[45]Presupuesto_Via_distribuidora!$A$9:$H$344</definedName>
    <definedName name="Z_6BA141F5_E104_11DA_B6F6_00609720E0A1_.wvu.FilterData" hidden="1">#REF!</definedName>
    <definedName name="Z_6BA141F5_E104_11DA_B6F6_00609720E0A1_.wvu.PrintArea" localSheetId="5" hidden="1">[45]Presupuesto_Via_distribuidora!$A$557:$I$825</definedName>
    <definedName name="Z_6BA141F5_E104_11DA_B6F6_00609720E0A1_.wvu.PrintArea" hidden="1">#REF!</definedName>
    <definedName name="Z_6BA141F5_E104_11DA_B6F6_00609720E0A1_.wvu.PrintTitles" localSheetId="5" hidden="1">[45]Presupuesto_Via_distribuidora!$A$547:$IV$556</definedName>
    <definedName name="Z_6BA141F5_E104_11DA_B6F6_00609720E0A1_.wvu.PrintTitles" hidden="1">#REF!</definedName>
    <definedName name="Z_6BA141F6_E104_11DA_B6F6_00609720E0A1_.wvu.FilterData" localSheetId="5" hidden="1">[45]Presupuesto_Via_distribuidora!$A$9:$H$344</definedName>
    <definedName name="Z_6BA141F6_E104_11DA_B6F6_00609720E0A1_.wvu.FilterData" hidden="1">#REF!</definedName>
    <definedName name="Z_6BA141F6_E104_11DA_B6F6_00609720E0A1_.wvu.PrintArea" localSheetId="5" hidden="1">[45]Presupuesto_Via_distribuidora!$A$839:$I$1037</definedName>
    <definedName name="Z_6BA141F6_E104_11DA_B6F6_00609720E0A1_.wvu.PrintArea" hidden="1">#REF!</definedName>
    <definedName name="Z_6BA141F6_E104_11DA_B6F6_00609720E0A1_.wvu.PrintTitles" localSheetId="5" hidden="1">[45]Presupuesto_Via_distribuidora!$A$829:$IV$838</definedName>
    <definedName name="Z_6BA141F6_E104_11DA_B6F6_00609720E0A1_.wvu.PrintTitles" hidden="1">#REF!</definedName>
    <definedName name="Z_726673D2_C579_4EF3_83C7_45DC3792EA6A_.wvu.FilterData" localSheetId="5" hidden="1">[45]Presupuesto_Via_distribuidora!$A$9:$H$344</definedName>
    <definedName name="Z_726673D2_C579_4EF3_83C7_45DC3792EA6A_.wvu.FilterData" hidden="1">#REF!</definedName>
    <definedName name="Z_726673D2_C579_4EF3_83C7_45DC3792EA6A_.wvu.PrintArea" localSheetId="5" hidden="1">[45]Presupuesto_Via_distribuidora!$A$10:$I$208</definedName>
    <definedName name="Z_726673D2_C579_4EF3_83C7_45DC3792EA6A_.wvu.PrintArea" hidden="1">#REF!</definedName>
    <definedName name="Z_726673D2_C579_4EF3_83C7_45DC3792EA6A_.wvu.PrintTitles" localSheetId="5" hidden="1">[45]Presupuesto_Via_distribuidora!$A$1:$IV$9</definedName>
    <definedName name="Z_726673D2_C579_4EF3_83C7_45DC3792EA6A_.wvu.PrintTitles" hidden="1">#REF!</definedName>
    <definedName name="Z_729969D8_DFDA_47B9_ADA2_E05CF62B3DEF_.wvu.FilterData" localSheetId="5" hidden="1">[45]Presupuesto_Via_distribuidora!$A$9:$H$344</definedName>
    <definedName name="Z_729969D8_DFDA_47B9_ADA2_E05CF62B3DEF_.wvu.FilterData" hidden="1">#REF!</definedName>
    <definedName name="Z_729969D8_DFDA_47B9_ADA2_E05CF62B3DEF_.wvu.PrintArea" localSheetId="5" hidden="1">[45]Presupuesto_Via_distribuidora!$A$618:$I$886</definedName>
    <definedName name="Z_729969D8_DFDA_47B9_ADA2_E05CF62B3DEF_.wvu.PrintArea" hidden="1">#REF!</definedName>
    <definedName name="Z_729969D8_DFDA_47B9_ADA2_E05CF62B3DEF_.wvu.PrintTitles" localSheetId="5" hidden="1">[45]Presupuesto_Via_distribuidora!$A$608:$IV$617</definedName>
    <definedName name="Z_729969D8_DFDA_47B9_ADA2_E05CF62B3DEF_.wvu.PrintTitles" hidden="1">#REF!</definedName>
    <definedName name="Z_75EDDC88_CA8C_4671_911D_25D74F37EC47_.wvu.FilterData" localSheetId="5" hidden="1">[45]Presupuesto_Via_distribuidora!$A$9:$H$344</definedName>
    <definedName name="Z_75EDDC88_CA8C_4671_911D_25D74F37EC47_.wvu.FilterData" hidden="1">#REF!</definedName>
    <definedName name="Z_75EDDC88_CA8C_4671_911D_25D74F37EC47_.wvu.PrintArea" localSheetId="5" hidden="1">[45]Presupuesto_Via_distribuidora!$A$902:$I$1100</definedName>
    <definedName name="Z_75EDDC88_CA8C_4671_911D_25D74F37EC47_.wvu.PrintArea" hidden="1">#REF!</definedName>
    <definedName name="Z_75EDDC88_CA8C_4671_911D_25D74F37EC47_.wvu.PrintTitles" localSheetId="5" hidden="1">[45]Presupuesto_Via_distribuidora!$A$892:$IV$901</definedName>
    <definedName name="Z_75EDDC88_CA8C_4671_911D_25D74F37EC47_.wvu.PrintTitles" hidden="1">#REF!</definedName>
    <definedName name="Z_80573755_2D8B_4158_BD3A_CC331B950748_.wvu.FilterData" localSheetId="5" hidden="1">[45]Presupuesto_Via_distribuidora!$A$9:$H$344</definedName>
    <definedName name="Z_80573755_2D8B_4158_BD3A_CC331B950748_.wvu.FilterData" hidden="1">#REF!</definedName>
    <definedName name="Z_80573755_2D8B_4158_BD3A_CC331B950748_.wvu.PrintArea" localSheetId="5" hidden="1">[45]Presupuesto_Via_distribuidora!$A$221:$I$375</definedName>
    <definedName name="Z_80573755_2D8B_4158_BD3A_CC331B950748_.wvu.PrintArea" hidden="1">#REF!</definedName>
    <definedName name="Z_80573755_2D8B_4158_BD3A_CC331B950748_.wvu.PrintTitles" localSheetId="5" hidden="1">[45]Presupuesto_Via_distribuidora!$A$211:$IV$220</definedName>
    <definedName name="Z_80573755_2D8B_4158_BD3A_CC331B950748_.wvu.PrintTitles" hidden="1">#REF!</definedName>
    <definedName name="Z_9C7B0D6D_4DDE_4C72_B23F_2E183F63ECB1_.wvu.FilterData" localSheetId="5" hidden="1">[45]Presupuesto_Via_distribuidora!$A$9:$H$344</definedName>
    <definedName name="Z_9C7B0D6D_4DDE_4C72_B23F_2E183F63ECB1_.wvu.FilterData" hidden="1">#REF!</definedName>
    <definedName name="Z_9C7B0D6D_4DDE_4C72_B23F_2E183F63ECB1_.wvu.PrintArea" localSheetId="5" hidden="1">[45]Presupuesto_Via_distribuidora!$C$1:$H$344</definedName>
    <definedName name="Z_9C7B0D6D_4DDE_4C72_B23F_2E183F63ECB1_.wvu.PrintArea" hidden="1">#REF!</definedName>
    <definedName name="Z_9C7B0D6D_4DDE_4C72_B23F_2E183F63ECB1_.wvu.PrintTitles" localSheetId="5" hidden="1">[45]Presupuesto_Via_distribuidora!$A$2:$IV$8</definedName>
    <definedName name="Z_9C7B0D6D_4DDE_4C72_B23F_2E183F63ECB1_.wvu.PrintTitles" hidden="1">#REF!</definedName>
    <definedName name="Z_9C8B6436_249F_426A_96DC_EEE5E7CB7D1B_.wvu.FilterData" localSheetId="5" hidden="1">[45]Presupuesto_Via_distribuidora!$A$9:$H$344</definedName>
    <definedName name="Z_9C8B6436_249F_426A_96DC_EEE5E7CB7D1B_.wvu.FilterData" hidden="1">#REF!</definedName>
    <definedName name="Z_9C8B6436_249F_426A_96DC_EEE5E7CB7D1B_.wvu.PrintArea" localSheetId="5" hidden="1">[45]Presupuesto_Via_distribuidora!$C$1:$H$344</definedName>
    <definedName name="Z_9C8B6436_249F_426A_96DC_EEE5E7CB7D1B_.wvu.PrintArea" hidden="1">#REF!</definedName>
    <definedName name="Z_9C8B6436_249F_426A_96DC_EEE5E7CB7D1B_.wvu.PrintTitles" localSheetId="5" hidden="1">[45]Presupuesto_Via_distribuidora!$A$2:$IV$8</definedName>
    <definedName name="Z_9C8B6436_249F_426A_96DC_EEE5E7CB7D1B_.wvu.PrintTitles" hidden="1">#REF!</definedName>
    <definedName name="Z_9FCFD0D5_270B_4F36_B422_02EF7A3700B8_.wvu.FilterData" localSheetId="5" hidden="1">[45]Presupuesto_Via_distribuidora!$A$9:$H$344</definedName>
    <definedName name="Z_9FCFD0D5_270B_4F36_B422_02EF7A3700B8_.wvu.FilterData" hidden="1">#REF!</definedName>
    <definedName name="Z_9FCFD0D5_270B_4F36_B422_02EF7A3700B8_.wvu.PrintArea" localSheetId="5" hidden="1">[45]Presupuesto_Via_distribuidora!$A$390:$I$602</definedName>
    <definedName name="Z_9FCFD0D5_270B_4F36_B422_02EF7A3700B8_.wvu.PrintArea" hidden="1">#REF!</definedName>
    <definedName name="Z_9FCFD0D5_270B_4F36_B422_02EF7A3700B8_.wvu.PrintTitles" localSheetId="5" hidden="1">[45]Presupuesto_Via_distribuidora!$A$380:$IV$389</definedName>
    <definedName name="Z_9FCFD0D5_270B_4F36_B422_02EF7A3700B8_.wvu.PrintTitles" hidden="1">#REF!</definedName>
    <definedName name="Z_9FE8FF3F_4486_44D6_9AFB_43CC5B824BF9_.wvu.FilterData" localSheetId="5" hidden="1">[45]Presupuesto_Via_distribuidora!$A$9:$H$344</definedName>
    <definedName name="Z_9FE8FF3F_4486_44D6_9AFB_43CC5B824BF9_.wvu.FilterData" hidden="1">#REF!</definedName>
    <definedName name="Z_9FE8FF3F_4486_44D6_9AFB_43CC5B824BF9_.wvu.PrintArea" localSheetId="5" hidden="1">[45]Presupuesto_Via_distribuidora!$C$1:$H$344</definedName>
    <definedName name="Z_9FE8FF3F_4486_44D6_9AFB_43CC5B824BF9_.wvu.PrintArea" hidden="1">#REF!</definedName>
    <definedName name="Z_9FE8FF3F_4486_44D6_9AFB_43CC5B824BF9_.wvu.PrintTitles" localSheetId="5" hidden="1">[45]Presupuesto_Via_distribuidora!$A$2:$IV$8</definedName>
    <definedName name="Z_9FE8FF3F_4486_44D6_9AFB_43CC5B824BF9_.wvu.PrintTitles" hidden="1">#REF!</definedName>
    <definedName name="Z_A3DE26BA_CF48_4654_9BE9_FAEB3C301C95_.wvu.FilterData" localSheetId="5" hidden="1">[45]Presupuesto_Via_distribuidora!$A$9:$H$344</definedName>
    <definedName name="Z_A3DE26BA_CF48_4654_9BE9_FAEB3C301C95_.wvu.FilterData" hidden="1">#REF!</definedName>
    <definedName name="Z_A3DE26BA_CF48_4654_9BE9_FAEB3C301C95_.wvu.PrintArea" localSheetId="5" hidden="1">[45]Presupuesto_Via_distribuidora!$A$221:$I$377</definedName>
    <definedName name="Z_A3DE26BA_CF48_4654_9BE9_FAEB3C301C95_.wvu.PrintArea" hidden="1">#REF!</definedName>
    <definedName name="Z_A3DE26BA_CF48_4654_9BE9_FAEB3C301C95_.wvu.PrintTitles" localSheetId="5" hidden="1">[45]Presupuesto_Via_distribuidora!$A$211:$IV$220</definedName>
    <definedName name="Z_A3DE26BA_CF48_4654_9BE9_FAEB3C301C95_.wvu.PrintTitles" hidden="1">#REF!</definedName>
    <definedName name="Z_AAA1DD33_F1E3_423A_B1F2_E8567F4D95A5_.wvu.FilterData" localSheetId="5" hidden="1">[45]Presupuesto_Via_distribuidora!$A$9:$H$344</definedName>
    <definedName name="Z_AAA1DD33_F1E3_423A_B1F2_E8567F4D95A5_.wvu.FilterData" hidden="1">#REF!</definedName>
    <definedName name="Z_AAA1DD33_F1E3_423A_B1F2_E8567F4D95A5_.wvu.PrintArea" localSheetId="5" hidden="1">[45]Presupuesto_Via_distribuidora!$A$900:$I$1098</definedName>
    <definedName name="Z_AAA1DD33_F1E3_423A_B1F2_E8567F4D95A5_.wvu.PrintArea" hidden="1">#REF!</definedName>
    <definedName name="Z_AAA1DD33_F1E3_423A_B1F2_E8567F4D95A5_.wvu.PrintTitles" localSheetId="5" hidden="1">[45]Presupuesto_Via_distribuidora!$A$890:$IV$899</definedName>
    <definedName name="Z_AAA1DD33_F1E3_423A_B1F2_E8567F4D95A5_.wvu.PrintTitles" hidden="1">#REF!</definedName>
    <definedName name="Z_B4899972_EBDC_11DA_B6F6_00609720E0A1_.wvu.FilterData" localSheetId="5" hidden="1">[45]Presupuesto_Via_distribuidora!$A$9:$H$344</definedName>
    <definedName name="Z_B4899972_EBDC_11DA_B6F6_00609720E0A1_.wvu.FilterData" hidden="1">#REF!</definedName>
    <definedName name="Z_B4899972_EBDC_11DA_B6F6_00609720E0A1_.wvu.PrintArea" localSheetId="5" hidden="1">[45]Presupuesto_Via_distribuidora!$A$10:$I$164</definedName>
    <definedName name="Z_B4899972_EBDC_11DA_B6F6_00609720E0A1_.wvu.PrintArea" hidden="1">#REF!</definedName>
    <definedName name="Z_B4899972_EBDC_11DA_B6F6_00609720E0A1_.wvu.PrintTitles" localSheetId="5" hidden="1">[45]Presupuesto_Via_distribuidora!$A$1:$IV$9</definedName>
    <definedName name="Z_B4899972_EBDC_11DA_B6F6_00609720E0A1_.wvu.PrintTitles" hidden="1">#REF!</definedName>
    <definedName name="Z_B4899973_EBDC_11DA_B6F6_00609720E0A1_.wvu.FilterData" localSheetId="5" hidden="1">[45]Presupuesto_Via_distribuidora!$A$9:$H$344</definedName>
    <definedName name="Z_B4899973_EBDC_11DA_B6F6_00609720E0A1_.wvu.FilterData" hidden="1">#REF!</definedName>
    <definedName name="Z_B4899973_EBDC_11DA_B6F6_00609720E0A1_.wvu.PrintArea" localSheetId="5" hidden="1">[45]Presupuesto_Via_distribuidora!$A$176:$I$193</definedName>
    <definedName name="Z_B4899973_EBDC_11DA_B6F6_00609720E0A1_.wvu.PrintArea" hidden="1">#REF!</definedName>
    <definedName name="Z_B4899973_EBDC_11DA_B6F6_00609720E0A1_.wvu.PrintTitles" localSheetId="5" hidden="1">[45]Presupuesto_Via_distribuidora!#REF!</definedName>
    <definedName name="Z_B4899973_EBDC_11DA_B6F6_00609720E0A1_.wvu.PrintTitles" hidden="1">#REF!</definedName>
    <definedName name="Z_B4899974_EBDC_11DA_B6F6_00609720E0A1_.wvu.FilterData" localSheetId="5" hidden="1">[45]Presupuesto_Via_distribuidora!$A$9:$H$344</definedName>
    <definedName name="Z_B4899974_EBDC_11DA_B6F6_00609720E0A1_.wvu.FilterData" hidden="1">#REF!</definedName>
    <definedName name="Z_B4899974_EBDC_11DA_B6F6_00609720E0A1_.wvu.PrintArea" localSheetId="5" hidden="1">[45]Presupuesto_Via_distribuidora!$A$342:$I$541</definedName>
    <definedName name="Z_B4899974_EBDC_11DA_B6F6_00609720E0A1_.wvu.PrintArea" hidden="1">#REF!</definedName>
    <definedName name="Z_B4899974_EBDC_11DA_B6F6_00609720E0A1_.wvu.PrintTitles" localSheetId="5" hidden="1">[45]Presupuesto_Via_distribuidora!#REF!</definedName>
    <definedName name="Z_B4899974_EBDC_11DA_B6F6_00609720E0A1_.wvu.PrintTitles" hidden="1">#REF!</definedName>
    <definedName name="Z_B4899975_EBDC_11DA_B6F6_00609720E0A1_.wvu.FilterData" localSheetId="5" hidden="1">[45]Presupuesto_Via_distribuidora!$A$9:$H$344</definedName>
    <definedName name="Z_B4899975_EBDC_11DA_B6F6_00609720E0A1_.wvu.FilterData" hidden="1">#REF!</definedName>
    <definedName name="Z_B4899975_EBDC_11DA_B6F6_00609720E0A1_.wvu.PrintArea" localSheetId="5" hidden="1">[45]Presupuesto_Via_distribuidora!$A$557:$I$825</definedName>
    <definedName name="Z_B4899975_EBDC_11DA_B6F6_00609720E0A1_.wvu.PrintArea" hidden="1">#REF!</definedName>
    <definedName name="Z_B4899975_EBDC_11DA_B6F6_00609720E0A1_.wvu.PrintTitles" localSheetId="5" hidden="1">[45]Presupuesto_Via_distribuidora!$A$547:$IV$556</definedName>
    <definedName name="Z_B4899975_EBDC_11DA_B6F6_00609720E0A1_.wvu.PrintTitles" hidden="1">#REF!</definedName>
    <definedName name="Z_B4899976_EBDC_11DA_B6F6_00609720E0A1_.wvu.FilterData" localSheetId="5" hidden="1">[45]Presupuesto_Via_distribuidora!$A$9:$H$344</definedName>
    <definedName name="Z_B4899976_EBDC_11DA_B6F6_00609720E0A1_.wvu.FilterData" hidden="1">#REF!</definedName>
    <definedName name="Z_B4899976_EBDC_11DA_B6F6_00609720E0A1_.wvu.PrintArea" localSheetId="5" hidden="1">[45]Presupuesto_Via_distribuidora!$A$839:$I$1037</definedName>
    <definedName name="Z_B4899976_EBDC_11DA_B6F6_00609720E0A1_.wvu.PrintArea" hidden="1">#REF!</definedName>
    <definedName name="Z_B4899976_EBDC_11DA_B6F6_00609720E0A1_.wvu.PrintTitles" localSheetId="5" hidden="1">[45]Presupuesto_Via_distribuidora!$A$829:$IV$838</definedName>
    <definedName name="Z_B4899976_EBDC_11DA_B6F6_00609720E0A1_.wvu.PrintTitles" hidden="1">#REF!</definedName>
    <definedName name="Z_C24E6469_C4CC_430B_8814_72DD019DF2C8_.wvu.FilterData" localSheetId="5" hidden="1">[45]Presupuesto_Via_distribuidora!$A$9:$H$344</definedName>
    <definedName name="Z_C24E6469_C4CC_430B_8814_72DD019DF2C8_.wvu.FilterData" hidden="1">#REF!</definedName>
    <definedName name="Z_C24E6469_C4CC_430B_8814_72DD019DF2C8_.wvu.PrintArea" localSheetId="5" hidden="1">[45]Presupuesto_Via_distribuidora!$A$900:$I$1098</definedName>
    <definedName name="Z_C24E6469_C4CC_430B_8814_72DD019DF2C8_.wvu.PrintArea" hidden="1">#REF!</definedName>
    <definedName name="Z_C24E6469_C4CC_430B_8814_72DD019DF2C8_.wvu.PrintTitles" localSheetId="5" hidden="1">[45]Presupuesto_Via_distribuidora!$A$890:$IV$899</definedName>
    <definedName name="Z_C24E6469_C4CC_430B_8814_72DD019DF2C8_.wvu.PrintTitles" hidden="1">#REF!</definedName>
    <definedName name="Z_CA61CA57_E7CE_4A4D_974A_F3124BCA2797_.wvu.FilterData" localSheetId="5" hidden="1">[45]Presupuesto_Via_distribuidora!$A$9:$H$344</definedName>
    <definedName name="Z_CA61CA57_E7CE_4A4D_974A_F3124BCA2797_.wvu.FilterData" hidden="1">#REF!</definedName>
    <definedName name="Z_CA61CA57_E7CE_4A4D_974A_F3124BCA2797_.wvu.PrintArea" localSheetId="5" hidden="1">[45]Presupuesto_Via_distribuidora!$A$618:$I$886</definedName>
    <definedName name="Z_CA61CA57_E7CE_4A4D_974A_F3124BCA2797_.wvu.PrintArea" hidden="1">#REF!</definedName>
    <definedName name="Z_CA61CA57_E7CE_4A4D_974A_F3124BCA2797_.wvu.PrintTitles" localSheetId="5" hidden="1">[45]Presupuesto_Via_distribuidora!$A$608:$IV$617</definedName>
    <definedName name="Z_CA61CA57_E7CE_4A4D_974A_F3124BCA2797_.wvu.PrintTitles" hidden="1">#REF!</definedName>
    <definedName name="Z_D55C8B2E_861A_459E_9D09_3AF38A1DE99E_.wvu.Rows" hidden="1">[41]Presentacion!#REF!</definedName>
    <definedName name="Z_DA4D5A8F_12FA_42F5_A8BB_526600E97433_.wvu.FilterData" localSheetId="5" hidden="1">[45]Presupuesto_Via_distribuidora!$A$9:$H$344</definedName>
    <definedName name="Z_DA4D5A8F_12FA_42F5_A8BB_526600E97433_.wvu.FilterData" hidden="1">#REF!</definedName>
    <definedName name="Z_DA4D5A8F_12FA_42F5_A8BB_526600E97433_.wvu.PrintArea" localSheetId="5" hidden="1">[45]Presupuesto_Via_distribuidora!$C$1:$H$344</definedName>
    <definedName name="Z_DA4D5A8F_12FA_42F5_A8BB_526600E97433_.wvu.PrintArea" hidden="1">#REF!</definedName>
    <definedName name="Z_DA4D5A8F_12FA_42F5_A8BB_526600E97433_.wvu.PrintTitles" localSheetId="5" hidden="1">[45]Presupuesto_Via_distribuidora!$A$2:$IV$8</definedName>
    <definedName name="Z_DA4D5A8F_12FA_42F5_A8BB_526600E97433_.wvu.PrintTitles" hidden="1">#REF!</definedName>
    <definedName name="Z_DFB4C5EB_A8D3_475E_B627_EA98F95F9220_.wvu.FilterData" localSheetId="5" hidden="1">[45]Presupuesto_Via_distribuidora!$A$9:$H$344</definedName>
    <definedName name="Z_DFB4C5EB_A8D3_475E_B627_EA98F95F9220_.wvu.FilterData" hidden="1">#REF!</definedName>
    <definedName name="Z_DFB4C5EB_A8D3_475E_B627_EA98F95F9220_.wvu.PrintArea" localSheetId="5" hidden="1">[45]Presupuesto_Via_distribuidora!$A$10:$I$208</definedName>
    <definedName name="Z_DFB4C5EB_A8D3_475E_B627_EA98F95F9220_.wvu.PrintArea" hidden="1">#REF!</definedName>
    <definedName name="Z_DFB4C5EB_A8D3_475E_B627_EA98F95F9220_.wvu.PrintTitles" localSheetId="5" hidden="1">[45]Presupuesto_Via_distribuidora!$A$1:$IV$9</definedName>
    <definedName name="Z_DFB4C5EB_A8D3_475E_B627_EA98F95F9220_.wvu.PrintTitles" hidden="1">#REF!</definedName>
    <definedName name="Z_F2B990A1_57B3_4766_8C3D_4D3A5265BAEF_.wvu.FilterData" localSheetId="5" hidden="1">[45]Presupuesto_Via_distribuidora!$A$9:$H$344</definedName>
    <definedName name="Z_F2B990A1_57B3_4766_8C3D_4D3A5265BAEF_.wvu.FilterData" hidden="1">#REF!</definedName>
    <definedName name="Z_F2B990A1_57B3_4766_8C3D_4D3A5265BAEF_.wvu.PrintArea" localSheetId="5" hidden="1">[45]Presupuesto_Via_distribuidora!$C$1:$H$344</definedName>
    <definedName name="Z_F2B990A1_57B3_4766_8C3D_4D3A5265BAEF_.wvu.PrintArea" hidden="1">#REF!</definedName>
    <definedName name="Z_F2B990A1_57B3_4766_8C3D_4D3A5265BAEF_.wvu.PrintTitles" localSheetId="5" hidden="1">[45]Presupuesto_Via_distribuidora!$A$2:$IV$8</definedName>
    <definedName name="Z_F2B990A1_57B3_4766_8C3D_4D3A5265BAEF_.wvu.PrintTitles" hidden="1">#REF!</definedName>
    <definedName name="Z_F540D718_D9AA_403F_AE49_60D937FD77E5_.wvu.Rows" hidden="1">[41]Presentacion!#REF!</definedName>
    <definedName name="Z_F9482E1F_92B8_43D8_949A_7DDCF2E63A19_.wvu.FilterData" localSheetId="5" hidden="1">[45]Presupuesto_Via_distribuidora!$A$9:$H$344</definedName>
    <definedName name="Z_F9482E1F_92B8_43D8_949A_7DDCF2E63A19_.wvu.FilterData" hidden="1">#REF!</definedName>
    <definedName name="Z_F9482E1F_92B8_43D8_949A_7DDCF2E63A19_.wvu.PrintArea" localSheetId="5" hidden="1">[45]Presupuesto_Via_distribuidora!$A$10:$I$208</definedName>
    <definedName name="Z_F9482E1F_92B8_43D8_949A_7DDCF2E63A19_.wvu.PrintArea" hidden="1">#REF!</definedName>
    <definedName name="Z_F9482E1F_92B8_43D8_949A_7DDCF2E63A19_.wvu.PrintTitles" localSheetId="5" hidden="1">[45]Presupuesto_Via_distribuidora!$A$1:$IV$9</definedName>
    <definedName name="Z_F9482E1F_92B8_43D8_949A_7DDCF2E63A19_.wvu.PrintTitles" hidden="1">#REF!</definedName>
    <definedName name="Zap1">[177]Sábana!#REF!</definedName>
    <definedName name="ZAQ" localSheetId="5" hidden="1">{#N/A,#N/A,TRUE,"INGENIERIA";#N/A,#N/A,TRUE,"COMPRAS";#N/A,#N/A,TRUE,"DIRECCION";#N/A,#N/A,TRUE,"RESUMEN"}</definedName>
    <definedName name="ZAQ" hidden="1">{#N/A,#N/A,TRUE,"INGENIERIA";#N/A,#N/A,TRUE,"COMPRAS";#N/A,#N/A,TRUE,"DIRECCION";#N/A,#N/A,TRUE,"RESUMEN"}</definedName>
    <definedName name="zdervr" localSheetId="5" hidden="1">{"via1",#N/A,TRUE,"general";"via2",#N/A,TRUE,"general";"via3",#N/A,TRUE,"general"}</definedName>
    <definedName name="zdervr" hidden="1">{"via1",#N/A,TRUE,"general";"via2",#N/A,TRUE,"general";"via3",#N/A,TRUE,"general"}</definedName>
    <definedName name="ZDF" localSheetId="5">#REF!</definedName>
    <definedName name="ZDF">#REF!</definedName>
    <definedName name="ZHJGHGY">#REF!</definedName>
    <definedName name="ZONA1" localSheetId="5">#REF!</definedName>
    <definedName name="ZONA1">#REF!</definedName>
    <definedName name="ZONA3">#REF!</definedName>
    <definedName name="ZONA4">#REF!</definedName>
    <definedName name="zorra" localSheetId="5" hidden="1">{"'Parámetros'!$A$3:$C$3"}</definedName>
    <definedName name="zorra" hidden="1">{"'Parámetros'!$A$3:$C$3"}</definedName>
    <definedName name="zx" localSheetId="5">'A.U % '!ERR</definedName>
    <definedName name="zx">[0]!err</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DFSDGSDG">#REF!</definedName>
    <definedName name="zxsdftyu" localSheetId="5"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 name="ZZXXCCC">#REF!</definedName>
    <definedName name="ZZZZZZZZZZZ" localSheetId="5">'[104]A. P. U.'!#REF!</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8" i="3" l="1"/>
  <c r="K3" i="1" l="1"/>
  <c r="K4" i="1"/>
  <c r="D5" i="1" s="1"/>
  <c r="F34" i="6"/>
  <c r="F33" i="6"/>
  <c r="F32" i="6"/>
  <c r="F31" i="6"/>
  <c r="F30" i="6"/>
  <c r="F35" i="6" s="1"/>
  <c r="E3" i="1" s="1"/>
  <c r="F687" i="6"/>
  <c r="F694" i="6" s="1"/>
  <c r="F683" i="6"/>
  <c r="F693" i="6" s="1"/>
  <c r="F678" i="6"/>
  <c r="F677" i="6"/>
  <c r="F676" i="6"/>
  <c r="F675" i="6"/>
  <c r="F674" i="6"/>
  <c r="F673" i="6"/>
  <c r="F672" i="6"/>
  <c r="F671" i="6"/>
  <c r="F670" i="6"/>
  <c r="F669" i="6"/>
  <c r="F665" i="6"/>
  <c r="F664" i="6"/>
  <c r="F666" i="6" s="1"/>
  <c r="F691" i="6" s="1"/>
  <c r="F659" i="6"/>
  <c r="F658" i="6"/>
  <c r="F660" i="6" s="1"/>
  <c r="F690" i="6" s="1"/>
  <c r="F641" i="6"/>
  <c r="F648" i="6" s="1"/>
  <c r="F637" i="6"/>
  <c r="F647" i="6" s="1"/>
  <c r="F632" i="6"/>
  <c r="F631" i="6"/>
  <c r="F630" i="6"/>
  <c r="F629" i="6"/>
  <c r="F626" i="6"/>
  <c r="F645" i="6" s="1"/>
  <c r="F621" i="6"/>
  <c r="F622" i="6" s="1"/>
  <c r="F644" i="6" s="1"/>
  <c r="F604" i="6"/>
  <c r="F611" i="6" s="1"/>
  <c r="F600" i="6"/>
  <c r="F610" i="6" s="1"/>
  <c r="F595" i="6"/>
  <c r="F594" i="6"/>
  <c r="F593" i="6"/>
  <c r="F592" i="6"/>
  <c r="F591" i="6"/>
  <c r="F590" i="6"/>
  <c r="F589" i="6"/>
  <c r="F588" i="6"/>
  <c r="F587" i="6"/>
  <c r="F586" i="6"/>
  <c r="F582" i="6"/>
  <c r="F581" i="6"/>
  <c r="F580" i="6"/>
  <c r="F579" i="6"/>
  <c r="F574" i="6"/>
  <c r="F575" i="6" s="1"/>
  <c r="F607" i="6" s="1"/>
  <c r="F557" i="6"/>
  <c r="F564" i="6" s="1"/>
  <c r="F553" i="6"/>
  <c r="F563" i="6" s="1"/>
  <c r="F548" i="6"/>
  <c r="F549" i="6" s="1"/>
  <c r="F562" i="6" s="1"/>
  <c r="F545" i="6"/>
  <c r="F561" i="6" s="1"/>
  <c r="F540" i="6"/>
  <c r="F541" i="6" s="1"/>
  <c r="F560" i="6" s="1"/>
  <c r="F565" i="6" s="1"/>
  <c r="E20" i="1" s="1"/>
  <c r="F522" i="6"/>
  <c r="F523" i="6" s="1"/>
  <c r="F530" i="6" s="1"/>
  <c r="F518" i="6"/>
  <c r="F529" i="6" s="1"/>
  <c r="F514" i="6"/>
  <c r="F528" i="6" s="1"/>
  <c r="F509" i="6"/>
  <c r="F510" i="6" s="1"/>
  <c r="F527" i="6" s="1"/>
  <c r="F504" i="6"/>
  <c r="F505" i="6" s="1"/>
  <c r="F526" i="6" s="1"/>
  <c r="F531" i="6" s="1"/>
  <c r="E19" i="1" s="1"/>
  <c r="F487" i="6"/>
  <c r="F494" i="6" s="1"/>
  <c r="F483" i="6"/>
  <c r="F493" i="6" s="1"/>
  <c r="F478" i="6"/>
  <c r="F477" i="6"/>
  <c r="F476" i="6"/>
  <c r="F475" i="6"/>
  <c r="F474" i="6"/>
  <c r="F473" i="6"/>
  <c r="F472" i="6"/>
  <c r="F471" i="6"/>
  <c r="F470" i="6"/>
  <c r="F466" i="6"/>
  <c r="F465" i="6"/>
  <c r="F467" i="6" s="1"/>
  <c r="F491" i="6" s="1"/>
  <c r="F460" i="6"/>
  <c r="F459" i="6"/>
  <c r="F461" i="6" s="1"/>
  <c r="F490" i="6" s="1"/>
  <c r="F442" i="6"/>
  <c r="F449" i="6" s="1"/>
  <c r="F438" i="6"/>
  <c r="F448" i="6" s="1"/>
  <c r="F434" i="6"/>
  <c r="F447" i="6" s="1"/>
  <c r="F433" i="6"/>
  <c r="F432" i="6"/>
  <c r="F431" i="6"/>
  <c r="F430" i="6"/>
  <c r="F427" i="6"/>
  <c r="F446" i="6" s="1"/>
  <c r="F422" i="6"/>
  <c r="F421" i="6"/>
  <c r="F423" i="6" s="1"/>
  <c r="F445" i="6" s="1"/>
  <c r="F403" i="6"/>
  <c r="F404" i="6" s="1"/>
  <c r="F411" i="6" s="1"/>
  <c r="F399" i="6"/>
  <c r="F410" i="6" s="1"/>
  <c r="F394" i="6"/>
  <c r="F393" i="6"/>
  <c r="F392" i="6"/>
  <c r="F391" i="6"/>
  <c r="F390" i="6"/>
  <c r="F389" i="6"/>
  <c r="F388" i="6"/>
  <c r="F387" i="6"/>
  <c r="F383" i="6"/>
  <c r="F382" i="6"/>
  <c r="F384" i="6" s="1"/>
  <c r="F408" i="6" s="1"/>
  <c r="F377" i="6"/>
  <c r="F376" i="6"/>
  <c r="F378" i="6" s="1"/>
  <c r="F407" i="6" s="1"/>
  <c r="F359" i="6"/>
  <c r="F366" i="6" s="1"/>
  <c r="F355" i="6"/>
  <c r="F365" i="6" s="1"/>
  <c r="F350" i="6"/>
  <c r="F349" i="6"/>
  <c r="F351" i="6" s="1"/>
  <c r="F364" i="6" s="1"/>
  <c r="F346" i="6"/>
  <c r="F363" i="6" s="1"/>
  <c r="F341" i="6"/>
  <c r="F342" i="6" s="1"/>
  <c r="F362" i="6" s="1"/>
  <c r="F367" i="6" s="1"/>
  <c r="E14" i="1" s="1"/>
  <c r="F14" i="1" s="1"/>
  <c r="F323" i="6"/>
  <c r="F324" i="6" s="1"/>
  <c r="F331" i="6" s="1"/>
  <c r="F319" i="6"/>
  <c r="F330" i="6" s="1"/>
  <c r="F314" i="6"/>
  <c r="F315" i="6" s="1"/>
  <c r="F329" i="6" s="1"/>
  <c r="F310" i="6"/>
  <c r="F309" i="6"/>
  <c r="F308" i="6"/>
  <c r="F307" i="6"/>
  <c r="F302" i="6"/>
  <c r="F303" i="6" s="1"/>
  <c r="F327" i="6" s="1"/>
  <c r="F285" i="6"/>
  <c r="F292" i="6" s="1"/>
  <c r="F281" i="6"/>
  <c r="F291" i="6" s="1"/>
  <c r="F276" i="6"/>
  <c r="F277" i="6" s="1"/>
  <c r="F290" i="6" s="1"/>
  <c r="F272" i="6"/>
  <c r="F273" i="6" s="1"/>
  <c r="F289" i="6" s="1"/>
  <c r="F267" i="6"/>
  <c r="F268" i="6" s="1"/>
  <c r="F288" i="6" s="1"/>
  <c r="F293" i="6" s="1"/>
  <c r="E12" i="1" s="1"/>
  <c r="F249" i="6"/>
  <c r="F250" i="6" s="1"/>
  <c r="F257" i="6" s="1"/>
  <c r="F245" i="6"/>
  <c r="F256" i="6" s="1"/>
  <c r="F240" i="6"/>
  <c r="F239" i="6"/>
  <c r="F241" i="6" s="1"/>
  <c r="F255" i="6" s="1"/>
  <c r="F235" i="6"/>
  <c r="F234" i="6"/>
  <c r="F233" i="6"/>
  <c r="F236" i="6" s="1"/>
  <c r="F254" i="6" s="1"/>
  <c r="F228" i="6"/>
  <c r="F229" i="6" s="1"/>
  <c r="F253" i="6" s="1"/>
  <c r="F258" i="6" s="1"/>
  <c r="E11" i="1" s="1"/>
  <c r="F210" i="6"/>
  <c r="F211" i="6" s="1"/>
  <c r="F218" i="6" s="1"/>
  <c r="F206" i="6"/>
  <c r="F217" i="6" s="1"/>
  <c r="F201" i="6"/>
  <c r="F200" i="6"/>
  <c r="F202" i="6" s="1"/>
  <c r="F216" i="6" s="1"/>
  <c r="F196" i="6"/>
  <c r="F195" i="6"/>
  <c r="F194" i="6"/>
  <c r="F197" i="6" s="1"/>
  <c r="F215" i="6" s="1"/>
  <c r="F189" i="6"/>
  <c r="F190" i="6" s="1"/>
  <c r="F214" i="6" s="1"/>
  <c r="F219" i="6" s="1"/>
  <c r="E10" i="1" s="1"/>
  <c r="F172" i="6"/>
  <c r="F179" i="6" s="1"/>
  <c r="F168" i="6"/>
  <c r="F178" i="6" s="1"/>
  <c r="F164" i="6"/>
  <c r="F177" i="6" s="1"/>
  <c r="F159" i="6"/>
  <c r="F160" i="6" s="1"/>
  <c r="F176" i="6" s="1"/>
  <c r="F154" i="6"/>
  <c r="F155" i="6" s="1"/>
  <c r="F175" i="6" s="1"/>
  <c r="F180" i="6" s="1"/>
  <c r="E8" i="1" s="1"/>
  <c r="F137" i="6"/>
  <c r="F144" i="6" s="1"/>
  <c r="F133" i="6"/>
  <c r="F143" i="6" s="1"/>
  <c r="F129" i="6"/>
  <c r="F142" i="6" s="1"/>
  <c r="F124" i="6"/>
  <c r="F125" i="6" s="1"/>
  <c r="F141" i="6" s="1"/>
  <c r="F119" i="6"/>
  <c r="F120" i="6" s="1"/>
  <c r="F140" i="6" s="1"/>
  <c r="F101" i="6"/>
  <c r="F100" i="6"/>
  <c r="F99" i="6"/>
  <c r="F102" i="6" s="1"/>
  <c r="F109" i="6" s="1"/>
  <c r="F95" i="6"/>
  <c r="F108" i="6" s="1"/>
  <c r="F91" i="6"/>
  <c r="F107" i="6" s="1"/>
  <c r="F86" i="6"/>
  <c r="F87" i="6" s="1"/>
  <c r="F106" i="6" s="1"/>
  <c r="F81" i="6"/>
  <c r="F82" i="6" s="1"/>
  <c r="F105" i="6" s="1"/>
  <c r="F110" i="6" s="1"/>
  <c r="E6" i="1" s="1"/>
  <c r="F64" i="6"/>
  <c r="F71" i="6" s="1"/>
  <c r="F60" i="6"/>
  <c r="F70" i="6" s="1"/>
  <c r="F56" i="6"/>
  <c r="F69" i="6" s="1"/>
  <c r="F51" i="6"/>
  <c r="F50" i="6"/>
  <c r="F49" i="6"/>
  <c r="F52" i="6" s="1"/>
  <c r="F68" i="6" s="1"/>
  <c r="F44" i="6"/>
  <c r="F45" i="6" s="1"/>
  <c r="F67" i="6" s="1"/>
  <c r="F72" i="6" s="1"/>
  <c r="E5" i="1" s="1"/>
  <c r="F27" i="6"/>
  <c r="F23" i="6"/>
  <c r="F18" i="6"/>
  <c r="F17" i="6"/>
  <c r="F16" i="6"/>
  <c r="F19" i="6" s="1"/>
  <c r="F12" i="6"/>
  <c r="F13" i="6" s="1"/>
  <c r="F7" i="6"/>
  <c r="F8" i="6" s="1"/>
  <c r="E27" i="1"/>
  <c r="F29" i="3"/>
  <c r="C16" i="3"/>
  <c r="G16" i="3" s="1"/>
  <c r="E43" i="5"/>
  <c r="B43" i="5"/>
  <c r="E42" i="5"/>
  <c r="B42" i="5"/>
  <c r="D28" i="5"/>
  <c r="C28" i="5"/>
  <c r="C27" i="5"/>
  <c r="D26" i="5"/>
  <c r="C26" i="5"/>
  <c r="C11" i="5"/>
  <c r="F11" i="5" s="1"/>
  <c r="C10" i="5"/>
  <c r="F10" i="5" s="1"/>
  <c r="A46" i="4"/>
  <c r="A45" i="4"/>
  <c r="E34" i="4"/>
  <c r="E25" i="4"/>
  <c r="E24" i="4"/>
  <c r="E23" i="4"/>
  <c r="E14" i="4"/>
  <c r="E32" i="4" s="1"/>
  <c r="E39" i="4" s="1"/>
  <c r="E41" i="4" s="1"/>
  <c r="D10" i="4"/>
  <c r="F10" i="4" s="1"/>
  <c r="A9" i="4"/>
  <c r="D40" i="3"/>
  <c r="F40" i="3" s="1"/>
  <c r="D39" i="3"/>
  <c r="F39" i="3" s="1"/>
  <c r="D38" i="3"/>
  <c r="F38" i="3" s="1"/>
  <c r="D37" i="3"/>
  <c r="F37" i="3" s="1"/>
  <c r="D36" i="3"/>
  <c r="F36" i="3" s="1"/>
  <c r="F32" i="3"/>
  <c r="F31" i="3"/>
  <c r="F30" i="3"/>
  <c r="F28" i="3"/>
  <c r="F22" i="3"/>
  <c r="G21" i="3"/>
  <c r="G20" i="3"/>
  <c r="F17" i="3"/>
  <c r="G11" i="3"/>
  <c r="D24" i="1"/>
  <c r="D21" i="1"/>
  <c r="D19" i="1"/>
  <c r="F19" i="1" s="1"/>
  <c r="D17" i="1"/>
  <c r="D16" i="1"/>
  <c r="D15" i="1"/>
  <c r="D8" i="1"/>
  <c r="F699" i="2"/>
  <c r="F652" i="2"/>
  <c r="F651" i="2"/>
  <c r="F650" i="2"/>
  <c r="F499" i="2"/>
  <c r="F453" i="2"/>
  <c r="F452" i="2"/>
  <c r="F451" i="2"/>
  <c r="F450" i="2"/>
  <c r="F412" i="2"/>
  <c r="F415" i="2"/>
  <c r="F413" i="2"/>
  <c r="F371" i="2"/>
  <c r="F370" i="2"/>
  <c r="F332" i="2"/>
  <c r="F297" i="2"/>
  <c r="F296" i="2"/>
  <c r="F295" i="2"/>
  <c r="F294" i="2"/>
  <c r="F293" i="2"/>
  <c r="F298" i="2" s="1"/>
  <c r="F260" i="2"/>
  <c r="F259" i="2"/>
  <c r="F258" i="2"/>
  <c r="F145" i="2"/>
  <c r="F144" i="2"/>
  <c r="F143" i="2"/>
  <c r="F142" i="2"/>
  <c r="F69" i="2"/>
  <c r="F68" i="2"/>
  <c r="F35" i="2"/>
  <c r="F33" i="2"/>
  <c r="F34" i="2"/>
  <c r="F32" i="2"/>
  <c r="F692" i="2"/>
  <c r="F691" i="2"/>
  <c r="F687" i="2"/>
  <c r="F682" i="2"/>
  <c r="F681" i="2"/>
  <c r="F680" i="2"/>
  <c r="F679" i="2"/>
  <c r="F678" i="2"/>
  <c r="F677" i="2"/>
  <c r="F676" i="2"/>
  <c r="F675" i="2"/>
  <c r="F674" i="2"/>
  <c r="F683" i="2" s="1"/>
  <c r="F698" i="2" s="1"/>
  <c r="F670" i="2"/>
  <c r="F671" i="2" s="1"/>
  <c r="F697" i="2" s="1"/>
  <c r="F665" i="2"/>
  <c r="F664" i="2"/>
  <c r="F666" i="2" s="1"/>
  <c r="F696" i="2" s="1"/>
  <c r="F646" i="2"/>
  <c r="F647" i="2" s="1"/>
  <c r="F654" i="2" s="1"/>
  <c r="F642" i="2"/>
  <c r="F653" i="2" s="1"/>
  <c r="F637" i="2"/>
  <c r="F636" i="2"/>
  <c r="F635" i="2"/>
  <c r="F634" i="2"/>
  <c r="F638" i="2" s="1"/>
  <c r="F631" i="2"/>
  <c r="F626" i="2"/>
  <c r="F627" i="2" s="1"/>
  <c r="F608" i="2"/>
  <c r="F609" i="2" s="1"/>
  <c r="F616" i="2" s="1"/>
  <c r="F604" i="2"/>
  <c r="F615" i="2" s="1"/>
  <c r="F599" i="2"/>
  <c r="F598" i="2"/>
  <c r="F597" i="2"/>
  <c r="F596" i="2"/>
  <c r="F595" i="2"/>
  <c r="F594" i="2"/>
  <c r="F593" i="2"/>
  <c r="F592" i="2"/>
  <c r="F591" i="2"/>
  <c r="F590" i="2"/>
  <c r="F586" i="2"/>
  <c r="F585" i="2"/>
  <c r="F584" i="2"/>
  <c r="F587" i="2" s="1"/>
  <c r="F613" i="2" s="1"/>
  <c r="F579" i="2"/>
  <c r="F580" i="2" s="1"/>
  <c r="F612" i="2" s="1"/>
  <c r="F562" i="2"/>
  <c r="F569" i="2" s="1"/>
  <c r="F558" i="2"/>
  <c r="F568" i="2" s="1"/>
  <c r="F553" i="2"/>
  <c r="F554" i="2" s="1"/>
  <c r="F567" i="2" s="1"/>
  <c r="F550" i="2"/>
  <c r="F566" i="2" s="1"/>
  <c r="F545" i="2"/>
  <c r="F546" i="2" s="1"/>
  <c r="F565" i="2" s="1"/>
  <c r="F570" i="2" s="1"/>
  <c r="F527" i="2"/>
  <c r="F528" i="2" s="1"/>
  <c r="F535" i="2" s="1"/>
  <c r="F523" i="2"/>
  <c r="F534" i="2" s="1"/>
  <c r="F519" i="2"/>
  <c r="F533" i="2" s="1"/>
  <c r="F514" i="2"/>
  <c r="F515" i="2" s="1"/>
  <c r="F532" i="2" s="1"/>
  <c r="F510" i="2"/>
  <c r="F531" i="2" s="1"/>
  <c r="F509" i="2"/>
  <c r="F491" i="2"/>
  <c r="F492" i="2" s="1"/>
  <c r="F487" i="2"/>
  <c r="F498" i="2" s="1"/>
  <c r="F482" i="2"/>
  <c r="F481" i="2"/>
  <c r="F480" i="2"/>
  <c r="F479" i="2"/>
  <c r="F478" i="2"/>
  <c r="F477" i="2"/>
  <c r="F476" i="2"/>
  <c r="F475" i="2"/>
  <c r="F474" i="2"/>
  <c r="F483" i="2" s="1"/>
  <c r="F497" i="2" s="1"/>
  <c r="F470" i="2"/>
  <c r="F471" i="2" s="1"/>
  <c r="F496" i="2" s="1"/>
  <c r="F465" i="2"/>
  <c r="F464" i="2"/>
  <c r="F466" i="2" s="1"/>
  <c r="F495" i="2" s="1"/>
  <c r="F500" i="2" s="1"/>
  <c r="F447" i="2"/>
  <c r="F454" i="2" s="1"/>
  <c r="F443" i="2"/>
  <c r="F438" i="2"/>
  <c r="F437" i="2"/>
  <c r="F436" i="2"/>
  <c r="F435" i="2"/>
  <c r="F439" i="2" s="1"/>
  <c r="F432" i="2"/>
  <c r="F427" i="2"/>
  <c r="F426" i="2"/>
  <c r="F428" i="2" s="1"/>
  <c r="F408" i="2"/>
  <c r="F407" i="2"/>
  <c r="F403" i="2"/>
  <c r="F398" i="2"/>
  <c r="F397" i="2"/>
  <c r="F396" i="2"/>
  <c r="F395" i="2"/>
  <c r="F394" i="2"/>
  <c r="F393" i="2"/>
  <c r="F392" i="2"/>
  <c r="F391" i="2"/>
  <c r="F387" i="2"/>
  <c r="F388" i="2" s="1"/>
  <c r="F382" i="2"/>
  <c r="F381" i="2"/>
  <c r="F383" i="2" s="1"/>
  <c r="F363" i="2"/>
  <c r="F364" i="2" s="1"/>
  <c r="F359" i="2"/>
  <c r="F354" i="2"/>
  <c r="F355" i="2" s="1"/>
  <c r="F369" i="2" s="1"/>
  <c r="F351" i="2"/>
  <c r="F368" i="2" s="1"/>
  <c r="F346" i="2"/>
  <c r="F347" i="2" s="1"/>
  <c r="F367" i="2" s="1"/>
  <c r="F328" i="2"/>
  <c r="F327" i="2"/>
  <c r="F329" i="2" s="1"/>
  <c r="F336" i="2" s="1"/>
  <c r="F323" i="2"/>
  <c r="F335" i="2" s="1"/>
  <c r="F318" i="2"/>
  <c r="F319" i="2" s="1"/>
  <c r="F334" i="2" s="1"/>
  <c r="F314" i="2"/>
  <c r="F315" i="2" s="1"/>
  <c r="F333" i="2" s="1"/>
  <c r="F313" i="2"/>
  <c r="F312" i="2"/>
  <c r="F307" i="2"/>
  <c r="F308" i="2" s="1"/>
  <c r="F289" i="2"/>
  <c r="F290" i="2" s="1"/>
  <c r="F285" i="2"/>
  <c r="F281" i="2"/>
  <c r="F276" i="2"/>
  <c r="F275" i="2"/>
  <c r="F277" i="2" s="1"/>
  <c r="F270" i="2"/>
  <c r="F271" i="2" s="1"/>
  <c r="F252" i="2"/>
  <c r="F251" i="2"/>
  <c r="F253" i="2" s="1"/>
  <c r="F247" i="2"/>
  <c r="F242" i="2"/>
  <c r="F241" i="2"/>
  <c r="F243" i="2" s="1"/>
  <c r="F237" i="2"/>
  <c r="F236" i="2"/>
  <c r="F235" i="2"/>
  <c r="F231" i="2"/>
  <c r="F256" i="2" s="1"/>
  <c r="F212" i="2"/>
  <c r="F211" i="2"/>
  <c r="F213" i="2" s="1"/>
  <c r="F220" i="2" s="1"/>
  <c r="F207" i="2"/>
  <c r="F219" i="2" s="1"/>
  <c r="F202" i="2"/>
  <c r="F201" i="2"/>
  <c r="F203" i="2" s="1"/>
  <c r="F218" i="2" s="1"/>
  <c r="F197" i="2"/>
  <c r="F196" i="2"/>
  <c r="F195" i="2"/>
  <c r="F198" i="2" s="1"/>
  <c r="F217" i="2" s="1"/>
  <c r="F191" i="2"/>
  <c r="F216" i="2" s="1"/>
  <c r="F221" i="2" s="1"/>
  <c r="F173" i="2"/>
  <c r="F180" i="2" s="1"/>
  <c r="F169" i="2"/>
  <c r="F179" i="2" s="1"/>
  <c r="F165" i="2"/>
  <c r="F178" i="2" s="1"/>
  <c r="F160" i="2"/>
  <c r="F161" i="2" s="1"/>
  <c r="F177" i="2" s="1"/>
  <c r="F155" i="2"/>
  <c r="F156" i="2" s="1"/>
  <c r="F176" i="2" s="1"/>
  <c r="F138" i="2"/>
  <c r="F134" i="2"/>
  <c r="F130" i="2"/>
  <c r="F125" i="2"/>
  <c r="F126" i="2" s="1"/>
  <c r="F120" i="2"/>
  <c r="F121" i="2" s="1"/>
  <c r="F141" i="2" s="1"/>
  <c r="F102" i="2"/>
  <c r="F101" i="2"/>
  <c r="F100" i="2"/>
  <c r="F103" i="2" s="1"/>
  <c r="F110" i="2" s="1"/>
  <c r="F96" i="2"/>
  <c r="F109" i="2" s="1"/>
  <c r="F92" i="2"/>
  <c r="F108" i="2" s="1"/>
  <c r="F87" i="2"/>
  <c r="F88" i="2" s="1"/>
  <c r="F107" i="2" s="1"/>
  <c r="F82" i="2"/>
  <c r="F83" i="2" s="1"/>
  <c r="F106" i="2" s="1"/>
  <c r="F111" i="2" s="1"/>
  <c r="F65" i="2"/>
  <c r="F72" i="2" s="1"/>
  <c r="F61" i="2"/>
  <c r="F71" i="2" s="1"/>
  <c r="F57" i="2"/>
  <c r="F70" i="2" s="1"/>
  <c r="F52" i="2"/>
  <c r="F51" i="2"/>
  <c r="F50" i="2"/>
  <c r="F53" i="2" s="1"/>
  <c r="F45" i="2"/>
  <c r="F46" i="2" s="1"/>
  <c r="F28" i="2"/>
  <c r="F24" i="2"/>
  <c r="F19" i="2"/>
  <c r="F18" i="2"/>
  <c r="F17" i="2"/>
  <c r="F16" i="2"/>
  <c r="F20" i="2" s="1"/>
  <c r="F12" i="2"/>
  <c r="F13" i="2" s="1"/>
  <c r="F7" i="2"/>
  <c r="F8" i="2" s="1"/>
  <c r="F31" i="2" s="1"/>
  <c r="F372" i="2" l="1"/>
  <c r="F146" i="2"/>
  <c r="F261" i="2"/>
  <c r="F181" i="2"/>
  <c r="F536" i="2"/>
  <c r="F679" i="6"/>
  <c r="F692" i="6" s="1"/>
  <c r="F695" i="6" s="1"/>
  <c r="E24" i="1" s="1"/>
  <c r="F24" i="1" s="1"/>
  <c r="F655" i="2"/>
  <c r="F28" i="5"/>
  <c r="F395" i="6"/>
  <c r="F409" i="6" s="1"/>
  <c r="F412" i="6" s="1"/>
  <c r="E15" i="1" s="1"/>
  <c r="F15" i="1" s="1"/>
  <c r="F495" i="6"/>
  <c r="E17" i="1" s="1"/>
  <c r="F17" i="1" s="1"/>
  <c r="F24" i="3"/>
  <c r="D27" i="5" s="1"/>
  <c r="F27" i="5" s="1"/>
  <c r="F73" i="2"/>
  <c r="F596" i="6"/>
  <c r="F609" i="6" s="1"/>
  <c r="F409" i="2"/>
  <c r="F416" i="2" s="1"/>
  <c r="F455" i="2"/>
  <c r="F337" i="2"/>
  <c r="F450" i="6"/>
  <c r="E16" i="1" s="1"/>
  <c r="F16" i="1" s="1"/>
  <c r="F399" i="2"/>
  <c r="F414" i="2" s="1"/>
  <c r="F417" i="2" s="1"/>
  <c r="F583" i="6"/>
  <c r="F608" i="6" s="1"/>
  <c r="F612" i="6" s="1"/>
  <c r="E21" i="1" s="1"/>
  <c r="F21" i="1" s="1"/>
  <c r="F649" i="6"/>
  <c r="E22" i="1" s="1"/>
  <c r="F600" i="2"/>
  <c r="F614" i="2" s="1"/>
  <c r="F617" i="2" s="1"/>
  <c r="F145" i="6"/>
  <c r="F311" i="6"/>
  <c r="F328" i="6" s="1"/>
  <c r="F332" i="6" s="1"/>
  <c r="E13" i="1" s="1"/>
  <c r="F479" i="6"/>
  <c r="F492" i="6" s="1"/>
  <c r="F238" i="2"/>
  <c r="F257" i="2" s="1"/>
  <c r="F693" i="2"/>
  <c r="F700" i="2" s="1"/>
  <c r="F701" i="2" s="1"/>
  <c r="F633" i="6"/>
  <c r="F646" i="6" s="1"/>
  <c r="D20" i="1"/>
  <c r="F20" i="1" s="1"/>
  <c r="D23" i="1"/>
  <c r="D7" i="1"/>
  <c r="D6" i="1"/>
  <c r="F6" i="1" s="1"/>
  <c r="D11" i="1"/>
  <c r="F11" i="1" s="1"/>
  <c r="D12" i="1"/>
  <c r="F12" i="1" s="1"/>
  <c r="D22" i="1"/>
  <c r="D10" i="1"/>
  <c r="D13" i="1"/>
  <c r="F36" i="2"/>
  <c r="F3" i="1"/>
  <c r="F10" i="1"/>
  <c r="F26" i="5"/>
  <c r="F33" i="3"/>
  <c r="F16" i="3"/>
  <c r="G23" i="3"/>
  <c r="F43" i="3"/>
  <c r="F21" i="3"/>
  <c r="F23" i="3" s="1"/>
  <c r="F5" i="1"/>
  <c r="F8" i="1"/>
  <c r="F13" i="1" l="1"/>
  <c r="E23" i="1"/>
  <c r="E7" i="1"/>
  <c r="F22" i="1"/>
  <c r="F25" i="3"/>
  <c r="F46" i="3" s="1"/>
  <c r="G25" i="3"/>
  <c r="F7" i="1"/>
  <c r="F23" i="1"/>
  <c r="F25" i="1"/>
  <c r="F5" i="5" s="1"/>
  <c r="F6" i="5" s="1"/>
  <c r="F7" i="5" s="1"/>
  <c r="F47" i="3" l="1"/>
  <c r="F48" i="3" s="1"/>
  <c r="F30" i="1" s="1"/>
  <c r="F27" i="1"/>
  <c r="D21" i="5"/>
  <c r="F21" i="5" s="1"/>
  <c r="D23" i="5"/>
  <c r="F23" i="5" s="1"/>
  <c r="D19" i="5"/>
  <c r="F19" i="5" s="1"/>
  <c r="D15" i="5"/>
  <c r="F15" i="5" s="1"/>
  <c r="D22" i="5"/>
  <c r="F22" i="5" s="1"/>
  <c r="H7" i="5"/>
  <c r="D18" i="5"/>
  <c r="F18" i="5" s="1"/>
  <c r="D17" i="5"/>
  <c r="F17" i="5" s="1"/>
  <c r="D16" i="5"/>
  <c r="F16" i="5" s="1"/>
  <c r="D13" i="5"/>
  <c r="F13" i="5" s="1"/>
  <c r="D20" i="5"/>
  <c r="F20" i="5" s="1"/>
  <c r="D14" i="5"/>
  <c r="F14" i="5" s="1"/>
  <c r="F29" i="5" l="1"/>
  <c r="F30" i="5" s="1"/>
  <c r="F34" i="5" s="1"/>
  <c r="E26" i="1" l="1"/>
  <c r="F26" i="1" s="1"/>
  <c r="F28" i="1" s="1"/>
  <c r="F29" i="1" s="1"/>
  <c r="F31" i="1" s="1"/>
  <c r="F32" i="1" l="1"/>
  <c r="H30" i="1"/>
  <c r="E28" i="1"/>
  <c r="F33" i="1" l="1"/>
  <c r="F34" i="1" s="1"/>
</calcChain>
</file>

<file path=xl/sharedStrings.xml><?xml version="1.0" encoding="utf-8"?>
<sst xmlns="http://schemas.openxmlformats.org/spreadsheetml/2006/main" count="3074" uniqueCount="350">
  <si>
    <t>CÓDIGO</t>
  </si>
  <si>
    <t>DESCRIPCIÓN</t>
  </si>
  <si>
    <t>UNIDAD</t>
  </si>
  <si>
    <t>CANTIDAD</t>
  </si>
  <si>
    <t>PRECIO PESO</t>
  </si>
  <si>
    <t>TOTAL PESO</t>
  </si>
  <si>
    <t>1</t>
  </si>
  <si>
    <t>PRELIMINARES</t>
  </si>
  <si>
    <t/>
  </si>
  <si>
    <t>1.01</t>
  </si>
  <si>
    <t>Localización, trazado y replanteo del proyecto. Se utilizará equipo de precisión, personal experto. Se hará con la frecuencia que lo indique la interventoria. incluye demarcación con pintura, línea de trazado, corte de piso, libretas, planos.</t>
  </si>
  <si>
    <t>M</t>
  </si>
  <si>
    <t>2</t>
  </si>
  <si>
    <t>MOVIMIENTOS DE TIERRA</t>
  </si>
  <si>
    <t>2.01</t>
  </si>
  <si>
    <t>Conformación y compactación de la calzada existente</t>
  </si>
  <si>
    <t>Km</t>
  </si>
  <si>
    <t>2.02</t>
  </si>
  <si>
    <t>Excavación mecanica en material heterogéneo, bajo cualquier grado de humedad, medido in situ, incluye botada.</t>
  </si>
  <si>
    <t>M3</t>
  </si>
  <si>
    <t>2.03</t>
  </si>
  <si>
    <t>Lleno compactado con material del sitio manual</t>
  </si>
  <si>
    <t>2.04</t>
  </si>
  <si>
    <t>Rocería de taludes a = 3 m,</t>
  </si>
  <si>
    <t>3</t>
  </si>
  <si>
    <t>CONSTRUCCIÓN DE VÍA Y ANDÉN</t>
  </si>
  <si>
    <t>3.01</t>
  </si>
  <si>
    <t>Suministro, transporte y colocación de Subbase, reacomodado con medios mecánicos y compactado al 100% mínimo del ensayo del proctor modificado según normas para la construcción de pavimentos del INVIAS. Incluye todo lo necesario para su correcta construcción y funcionamiento. Su medida será tomada en sitio ya compactado.</t>
  </si>
  <si>
    <t>3.02</t>
  </si>
  <si>
    <t>Suministro, transporte y colocación de base granular de máximo Ø 1½", reacomodado con medios mecánicos y compactado al 100% mínimo del ensayo del proctor modificado según normas para la construcción de pavimentos del INVIAS. Incluye todo lo necesario para su correcta construcción y funcionamiento. Su medida será tomada en sitio ya compactado.</t>
  </si>
  <si>
    <t>3.03</t>
  </si>
  <si>
    <t>Suministro, transporte y aplicación de imprimante tipo emulsión asfáltica catiónica de rompimiento lento (CRL).</t>
  </si>
  <si>
    <t>M2</t>
  </si>
  <si>
    <t>3.04</t>
  </si>
  <si>
    <t>Suministro, transporte y colocación de mezcla asfáltica en caliente para pavimento MDC-19 con un espesor de 3" (7.5cm). Compactada con medios mecánicos según normas para la construcción de pavimentos del INVIAS.  Incluye: compactador Rodillo + Operador + Combustible , compactador de llantas + Operador + Combustible, Finisher tipo Black Nouse 1500 + Operador + Combustible o equivalente, mano de obra y todo lo necesario para su correcta construcción y funcionamiento.</t>
  </si>
  <si>
    <t>3.05</t>
  </si>
  <si>
    <t>Suministro Acero de Fy=4200 (4,200 Kg/Cm²), para cunetas (Según Diseño) Incluye Figurado y Colocación.</t>
  </si>
  <si>
    <t>Kg</t>
  </si>
  <si>
    <t>3.06</t>
  </si>
  <si>
    <t>3.07</t>
  </si>
  <si>
    <t>Bordillo de Piezas Prefabricadas de Concreto; incluye la preparacion de la superficie de apoyo</t>
  </si>
  <si>
    <t>3.08</t>
  </si>
  <si>
    <t>Anden en concreto de 20,7 Mpa (3.000 psi) e = 0,10 m</t>
  </si>
  <si>
    <t>4</t>
  </si>
  <si>
    <t>OBRAS DE DRENAJE</t>
  </si>
  <si>
    <t>4.01</t>
  </si>
  <si>
    <t>Excavación en material común mecánica</t>
  </si>
  <si>
    <t>4.02</t>
  </si>
  <si>
    <t>Relleno con arena protección tubería</t>
  </si>
  <si>
    <t>4.03</t>
  </si>
  <si>
    <t>Concreto para estructuras resistencia de 210 kg/cm² (3.000 psi)</t>
  </si>
  <si>
    <t>4.04</t>
  </si>
  <si>
    <t>Tubería de diámetro 0,9 m (36") en concreto para cada alcantarilla</t>
  </si>
  <si>
    <t>4.06</t>
  </si>
  <si>
    <t>Zanja colectora en concreto de 20,7 Mpa a = 0,60 e = 0,10 h = 0,30 m</t>
  </si>
  <si>
    <t>TOTAL</t>
  </si>
  <si>
    <t>TOTAL 1</t>
  </si>
  <si>
    <t>Mano de Obra</t>
  </si>
  <si>
    <t>TOTAL 2</t>
  </si>
  <si>
    <t>Equipos</t>
  </si>
  <si>
    <t>TOTAL 3</t>
  </si>
  <si>
    <t>Materiales</t>
  </si>
  <si>
    <t>TOTAL 4</t>
  </si>
  <si>
    <t>Subcontratos</t>
  </si>
  <si>
    <t>TOTAL 5</t>
  </si>
  <si>
    <t>Otros</t>
  </si>
  <si>
    <t>CD</t>
  </si>
  <si>
    <t>COSTO DIRECTO</t>
  </si>
  <si>
    <t>Suministro, transporte y colocación de mezcla asfáltica en caliente para pavimento MDC-19 con un espesor de 3" (7.5cm). Compactada con medios mecánicos según normas para la construcción de pavimentos del INVIAS.  Incluye: compactador Rodillo + Operador + Combustible + Finisher + Operador + Combustible o equivalente, mano de obra y todo lo necesario para su correcta construcción y funcionamiento.</t>
  </si>
  <si>
    <t xml:space="preserve">PRECIO </t>
  </si>
  <si>
    <t xml:space="preserve">TOTAL </t>
  </si>
  <si>
    <t>1 - Mano de Obra</t>
  </si>
  <si>
    <t>MOB010</t>
  </si>
  <si>
    <t>Comisión topografía (topógrafo + Cadenero 1 + 2 Cadeneros 2)</t>
  </si>
  <si>
    <t>Día</t>
  </si>
  <si>
    <t>2 - Equipos</t>
  </si>
  <si>
    <t>1 - % Mano de Obra</t>
  </si>
  <si>
    <t>Herramienta menor</t>
  </si>
  <si>
    <t>%</t>
  </si>
  <si>
    <t>EQU011</t>
  </si>
  <si>
    <t>Equipo completo de topografía</t>
  </si>
  <si>
    <t>3 - Materiales</t>
  </si>
  <si>
    <t>MAT,116</t>
  </si>
  <si>
    <t>Cuartón de sajo 2" x 4" x 2,9 m</t>
  </si>
  <si>
    <t>MAT,176</t>
  </si>
  <si>
    <t>Guadua basa longitud promedio = 5 m</t>
  </si>
  <si>
    <t>Un</t>
  </si>
  <si>
    <t>MAT,222</t>
  </si>
  <si>
    <t>Listón sajo de 5 x 3 cm x 2,5 m (varilla)</t>
  </si>
  <si>
    <t>MAT,334</t>
  </si>
  <si>
    <t>Puntilla de 3"</t>
  </si>
  <si>
    <t>Lb</t>
  </si>
  <si>
    <t>4 - Subcontratos</t>
  </si>
  <si>
    <t>5 - Otros</t>
  </si>
  <si>
    <t>2 - % Mano de Obra</t>
  </si>
  <si>
    <t>Acarreo interno</t>
  </si>
  <si>
    <t>MOB015</t>
  </si>
  <si>
    <t>Cuadrilla E 1 Of + 1 Ay (jornal + prestaciones)</t>
  </si>
  <si>
    <t>EQU008</t>
  </si>
  <si>
    <t>Motoniveladora</t>
  </si>
  <si>
    <t>Hr</t>
  </si>
  <si>
    <t>EQU013</t>
  </si>
  <si>
    <t>Cilindro compactador vibratorio Dynapac y tractor</t>
  </si>
  <si>
    <t>EQU030</t>
  </si>
  <si>
    <t>Cama baja</t>
  </si>
  <si>
    <t>Serv x 10Km</t>
  </si>
  <si>
    <t>MOB00375363</t>
  </si>
  <si>
    <t>Ayudante practico (jornal + prestaciones)</t>
  </si>
  <si>
    <t>EQU024</t>
  </si>
  <si>
    <t>Retroexcavadora de orugas  capacidad 0,9 M3</t>
  </si>
  <si>
    <t>G-03-011375</t>
  </si>
  <si>
    <t>Transporte material (corte, sub-base, base, afirmado, Petreos, arenas, etc)</t>
  </si>
  <si>
    <t>M3-Km</t>
  </si>
  <si>
    <t>G-03-0225000</t>
  </si>
  <si>
    <t>Transporte maquinaría pesada</t>
  </si>
  <si>
    <t>G-03-052500</t>
  </si>
  <si>
    <t>Disposición en botadero</t>
  </si>
  <si>
    <t>MOB005</t>
  </si>
  <si>
    <t>Cuadrilla A 1 Of + 4 Ay (jornal + prestaciones)</t>
  </si>
  <si>
    <t>EQU034</t>
  </si>
  <si>
    <t>Compactador  manual (canguro)</t>
  </si>
  <si>
    <t>MOB013</t>
  </si>
  <si>
    <t>Cuadrilla C 1 Of + 7 Ay (jornal + prestaciones)</t>
  </si>
  <si>
    <t>EQU014</t>
  </si>
  <si>
    <t>Guadaña</t>
  </si>
  <si>
    <t>Dia</t>
  </si>
  <si>
    <t>EQU023</t>
  </si>
  <si>
    <t>Carrotanque agua</t>
  </si>
  <si>
    <t>MAT,027</t>
  </si>
  <si>
    <t>Agua</t>
  </si>
  <si>
    <t>Lt</t>
  </si>
  <si>
    <t>MAT,249</t>
  </si>
  <si>
    <t>Material de sub-base granular</t>
  </si>
  <si>
    <t>MOB017185326</t>
  </si>
  <si>
    <t>Cuadrilla G 1 Of + 2 Ay (jornal + prestaciones)</t>
  </si>
  <si>
    <t>MAT,251</t>
  </si>
  <si>
    <t>Material para base granular</t>
  </si>
  <si>
    <t>5</t>
  </si>
  <si>
    <t>Transporte material desde Medellín (corte, sub-base, base, afirmado, Petreos, arenas, etc)</t>
  </si>
  <si>
    <t>MOB003</t>
  </si>
  <si>
    <t>Ayudante (jornal + prestaciones)</t>
  </si>
  <si>
    <t>EQU020</t>
  </si>
  <si>
    <t>Carrotanque asfalto</t>
  </si>
  <si>
    <t>EQU060</t>
  </si>
  <si>
    <t>Compresor (Barrido y soplado)</t>
  </si>
  <si>
    <t>MAT,0443200</t>
  </si>
  <si>
    <t>Emulsion asfaltica rompimiento</t>
  </si>
  <si>
    <t>Gl</t>
  </si>
  <si>
    <t>MOB016</t>
  </si>
  <si>
    <t>Cuadrilla F 2 Of + 4 Ay (jornal + prestaciones)</t>
  </si>
  <si>
    <t>EQU019</t>
  </si>
  <si>
    <t>Finisher (pavimentadora) con operario</t>
  </si>
  <si>
    <t>MAT,255</t>
  </si>
  <si>
    <t>Mezcla asfáltica MDC 19</t>
  </si>
  <si>
    <t>2-09-01</t>
  </si>
  <si>
    <t>Transporte material asfáltico</t>
  </si>
  <si>
    <t>EQU0139266</t>
  </si>
  <si>
    <t>Cilindro compactador vibratorio Dynapac y tractor Mod. PS-130</t>
  </si>
  <si>
    <t>MAT,030</t>
  </si>
  <si>
    <t>Alambre negro calibre 18</t>
  </si>
  <si>
    <t>MAT,0112567</t>
  </si>
  <si>
    <t>Acero Fy = 60.000 psi d&gt;1/4" puesto en obra</t>
  </si>
  <si>
    <t>EQU003</t>
  </si>
  <si>
    <t>Concretadora gasolina 1 o 1 1/2 sacos</t>
  </si>
  <si>
    <t>MAT,039</t>
  </si>
  <si>
    <t>Antisol blanco</t>
  </si>
  <si>
    <t>MAT,040</t>
  </si>
  <si>
    <t>Arena</t>
  </si>
  <si>
    <t>MAT,068</t>
  </si>
  <si>
    <t>Cemento gris saco por 50 kilos, incluye cargue, descargue y transporte</t>
  </si>
  <si>
    <t>Sc</t>
  </si>
  <si>
    <t>MAT,333</t>
  </si>
  <si>
    <t>Puntilla (promedio)</t>
  </si>
  <si>
    <t>MAT,368</t>
  </si>
  <si>
    <t>Tabla para formaleta de 1" x 10" x 2,9 m</t>
  </si>
  <si>
    <t>MAT,410</t>
  </si>
  <si>
    <t>Triturado</t>
  </si>
  <si>
    <t>MAT,487</t>
  </si>
  <si>
    <t>Varillón de sajo 3x3</t>
  </si>
  <si>
    <t>EQU01055000</t>
  </si>
  <si>
    <t>Volqueta 7 m3</t>
  </si>
  <si>
    <t>MAT,01239900</t>
  </si>
  <si>
    <t>ACPM</t>
  </si>
  <si>
    <t>MAT,513</t>
  </si>
  <si>
    <t>Bordillo prefabricado A80 (800 x 200 x 350 mm)</t>
  </si>
  <si>
    <t>MAT,012</t>
  </si>
  <si>
    <t>EQU018</t>
  </si>
  <si>
    <t>Vibrador eléctrico o a gasolina</t>
  </si>
  <si>
    <t>EQU044</t>
  </si>
  <si>
    <t>Tablero formaleta 90*135</t>
  </si>
  <si>
    <t>MAT,422</t>
  </si>
  <si>
    <t>Tubería de concreto vibrada reforzada de 36" unión caucho C 2</t>
  </si>
  <si>
    <t>EQU0291</t>
  </si>
  <si>
    <t>Manejo de tubería</t>
  </si>
  <si>
    <t>%MO</t>
  </si>
  <si>
    <t>MAT,0305000</t>
  </si>
  <si>
    <t>Alambre negro cal 18</t>
  </si>
  <si>
    <t>SUBTOTAL</t>
  </si>
  <si>
    <t>m3</t>
  </si>
  <si>
    <t>ANALISIS DE INTERVENTORIA</t>
  </si>
  <si>
    <t>ALCALDIA MUNICIPAL</t>
  </si>
  <si>
    <t>Municipio de Santa Fe de Antioquia - Antioquia</t>
  </si>
  <si>
    <t>Plazo estimado de ejecución (meses)=</t>
  </si>
  <si>
    <t>días</t>
  </si>
  <si>
    <t>CARGO / OFICIO</t>
  </si>
  <si>
    <t>Cantidad</t>
  </si>
  <si>
    <t>Participacion (meses)</t>
  </si>
  <si>
    <t>Dedicacion        (% mes)</t>
  </si>
  <si>
    <t>Vr. Salario Mensual ($)</t>
  </si>
  <si>
    <t>VALOR PARCIAL</t>
  </si>
  <si>
    <t>COSTOS DIRECTOS DE PERSONAL</t>
  </si>
  <si>
    <t>PERSONAL PROFESIONAL</t>
  </si>
  <si>
    <t>Director de Interventoría</t>
  </si>
  <si>
    <t>Residente de interventoría</t>
  </si>
  <si>
    <t>PERSONAL AUXILIAR</t>
  </si>
  <si>
    <t>Auxiliar Administrativo</t>
  </si>
  <si>
    <t>SUBTOTAL COSTOS DE PERSONAL (1)</t>
  </si>
  <si>
    <t>FACTOR MULTIPLICADOR (2)</t>
  </si>
  <si>
    <t>(A) TOTAL COSTOS DE PERSONAL = (1)*(2)</t>
  </si>
  <si>
    <t>COSTOS DIRECTOS</t>
  </si>
  <si>
    <t>Valor Parcial ($)</t>
  </si>
  <si>
    <t>Tiempo Utilización (%)</t>
  </si>
  <si>
    <t>VALOR TOTAL ($)</t>
  </si>
  <si>
    <t>Viajes y Viaticos</t>
  </si>
  <si>
    <t>mes</t>
  </si>
  <si>
    <t>Equipos de topografía</t>
  </si>
  <si>
    <t>Ensayos de Laboratorio e informes</t>
  </si>
  <si>
    <t>Alquiler de oficina y servicios públicos</t>
  </si>
  <si>
    <t>Gastos de Oficina (Papelería, fotocopias, etc)</t>
  </si>
  <si>
    <t xml:space="preserve">(B) TOTAL COSTOS DIRECTOS </t>
  </si>
  <si>
    <t>IMPUESTOS Y RETENCIONES</t>
  </si>
  <si>
    <t>Estampilla pro-anciano</t>
  </si>
  <si>
    <t>Estampilla pro-cultura</t>
  </si>
  <si>
    <t>Estampilla Justicia familiar</t>
  </si>
  <si>
    <t>Estampilla pro-Hospital</t>
  </si>
  <si>
    <t>Estampilla pro-Deporte</t>
  </si>
  <si>
    <t>(C) TOTAL COSTOS IMPUESTOS Y RETENCIONES</t>
  </si>
  <si>
    <t>VALOR ESTIMADO</t>
  </si>
  <si>
    <t>COSTO = (A)+(B)+(C)</t>
  </si>
  <si>
    <t>IVA</t>
  </si>
  <si>
    <t>COSTO TOTAL</t>
  </si>
  <si>
    <t>FACTOR MULTIPLICADOR</t>
  </si>
  <si>
    <t>OBRA:</t>
  </si>
  <si>
    <t>FACTOR MULTIPLICADOR PARA PERSONAL PROFESIONAL, ADMINISTRATIVO Y TÉCNICO</t>
  </si>
  <si>
    <t>A.</t>
  </si>
  <si>
    <t>SALARIO BÁSICO (Nómina total mensual)</t>
  </si>
  <si>
    <t>B.</t>
  </si>
  <si>
    <t>PRESTACIONES SOCIALES</t>
  </si>
  <si>
    <t>SEGURIDAD SOCIAL Y APORTES PARAFISCALES</t>
  </si>
  <si>
    <t>a.</t>
  </si>
  <si>
    <t>Caja de Compensación</t>
  </si>
  <si>
    <t>% A</t>
  </si>
  <si>
    <t>b.</t>
  </si>
  <si>
    <t>SENA</t>
  </si>
  <si>
    <t>c.</t>
  </si>
  <si>
    <t>ICBF</t>
  </si>
  <si>
    <t>d.</t>
  </si>
  <si>
    <t>Sistema de seguridad social : Salud</t>
  </si>
  <si>
    <t>e.</t>
  </si>
  <si>
    <t>Sistema de seguridad social : Pensiòn</t>
  </si>
  <si>
    <t>f.</t>
  </si>
  <si>
    <t>ARP personal en obra</t>
  </si>
  <si>
    <t>g</t>
  </si>
  <si>
    <t>Vacaciones</t>
  </si>
  <si>
    <t>(15/360*100)</t>
  </si>
  <si>
    <t>h.</t>
  </si>
  <si>
    <t>Prima de Servicios</t>
  </si>
  <si>
    <t>(30/360*100)</t>
  </si>
  <si>
    <t>i.</t>
  </si>
  <si>
    <t>Cesantias</t>
  </si>
  <si>
    <t>j.</t>
  </si>
  <si>
    <t>Intereses a las cesantias</t>
  </si>
  <si>
    <t>(0,12*30/360)</t>
  </si>
  <si>
    <t>OTROS</t>
  </si>
  <si>
    <t>k.</t>
  </si>
  <si>
    <t>Ausencias justificadas</t>
  </si>
  <si>
    <t>(3/360*100)</t>
  </si>
  <si>
    <t>l.</t>
  </si>
  <si>
    <t>Dotación</t>
  </si>
  <si>
    <t>%A</t>
  </si>
  <si>
    <t>m.</t>
  </si>
  <si>
    <t>Indemnizaciones</t>
  </si>
  <si>
    <t>n.</t>
  </si>
  <si>
    <t>Incapacidad no cubierta seguridad social</t>
  </si>
  <si>
    <t>C.</t>
  </si>
  <si>
    <t>SUMA (A + B)</t>
  </si>
  <si>
    <t>D.</t>
  </si>
  <si>
    <t>COSTOS INDIRECTOS</t>
  </si>
  <si>
    <t>Perfeccionamiento (póliza única, publicación)</t>
  </si>
  <si>
    <t>F.</t>
  </si>
  <si>
    <t>SUBTOTAL (C + D + E)</t>
  </si>
  <si>
    <t>FACTOR MULTIPLICADOR FINAL</t>
  </si>
  <si>
    <t>CALCULO DETALLADO DEL VALOR PORCENTUAL DEL A.U.</t>
  </si>
  <si>
    <t>Duración estimada del Proyecto en meses</t>
  </si>
  <si>
    <t>Costo directo total del Proyecto</t>
  </si>
  <si>
    <t xml:space="preserve">A.U. Asumido para el cálculo </t>
  </si>
  <si>
    <t>Valor total estimado del Proyecto</t>
  </si>
  <si>
    <t>DESCRIPCION</t>
  </si>
  <si>
    <t>VR UNITARIO</t>
  </si>
  <si>
    <t xml:space="preserve">DEDICACIÒN Y/O PORCENTAJE DE UTILIZACIÓN </t>
  </si>
  <si>
    <t>VR. TOTAL</t>
  </si>
  <si>
    <t>GASTOS ARRENDAMIENTO Y OFICINA</t>
  </si>
  <si>
    <t>Transportes</t>
  </si>
  <si>
    <t>Mes</t>
  </si>
  <si>
    <t>Arrendamiento Almacén</t>
  </si>
  <si>
    <t>GASTOS DE LEGALIZACIÓN E IMPUESTOS</t>
  </si>
  <si>
    <t>Póliza de Cumplimiento</t>
  </si>
  <si>
    <t>Póliza calidad del servicio</t>
  </si>
  <si>
    <t>Póliza de Salarios y Prestaciones Sociales</t>
  </si>
  <si>
    <t>Póliza de Estabilidad</t>
  </si>
  <si>
    <t>Póliza de Responsabilidad Civil</t>
  </si>
  <si>
    <t>Fondo de seguridad</t>
  </si>
  <si>
    <t>PERSONAL TÉCNICO</t>
  </si>
  <si>
    <t>Ingeniero Director (Con Prestac. Sociales)</t>
  </si>
  <si>
    <t>Ingeniero Residente (Con Prestac. Sociales)</t>
  </si>
  <si>
    <t>Valor total de los Costos de Legalización y Administración</t>
  </si>
  <si>
    <t>Valor porcentual de la Legalización y Administración</t>
  </si>
  <si>
    <t>Valor porcentual de los Imprevistos</t>
  </si>
  <si>
    <t>Valor porcentual de la Utilidad estimada</t>
  </si>
  <si>
    <t>Valor Total porcentual del A.U.</t>
  </si>
  <si>
    <t xml:space="preserve"> </t>
  </si>
  <si>
    <t>SMMLV AÑO 2022</t>
  </si>
  <si>
    <t>CARGO</t>
  </si>
  <si>
    <t>CANTIDAD SMMLV</t>
  </si>
  <si>
    <t>VALOR SALARIO</t>
  </si>
  <si>
    <t>% PRESTACIONES</t>
  </si>
  <si>
    <t>VALOR TOTAL</t>
  </si>
  <si>
    <t>INGENIERO DIRECTOR</t>
  </si>
  <si>
    <t>INGENIERO RESIDENTE</t>
  </si>
  <si>
    <t>Construcción de cunetas de 0,4m de ancho y 0,15 m de espesor. Concreto preparado en obra de 21 MPa.. Incluye suministro, transporte e instalación del concreto,  mano de obra, vibrado, protección y curado, para estructuras de acuerdo con las diferentes dimensiones establecidas en los planos y diseños. El acero de refuerzo se paga en su item respectivo.</t>
  </si>
  <si>
    <t>Construcción de cunetas  de 0,4m de ancho y 0,15 m de espesor. Concreto preparado en obra de 21 MPa.. Incluye suministro, transporte e instalación del concreto,  mano de obra, vibrado, protección y curado, para estructuras de acuerdo con las diferentes dimensiones establecidas en los planos y diseños. El acero de refuerzo se paga en su item respectivo.</t>
  </si>
  <si>
    <t xml:space="preserve">OBJETO: INTERVENTORÍA PROYECTO DE RECUPERACIÓN Y MANTENIMIENTO DE LA VÍA TERCIARIA SANTA FE DE ANTIOQUIA - VEREDA EL TUNAL DEL MUNICIPIO DE SANTA FE DE ANTIOQUIA, MEDIANTE LA PAVIMENTACIÓN </t>
  </si>
  <si>
    <t>Asesorías financieras y contables</t>
  </si>
  <si>
    <t>und</t>
  </si>
  <si>
    <t>ADMINISTRACION</t>
  </si>
  <si>
    <t>UTILIDAD</t>
  </si>
  <si>
    <t>TOTAL AU</t>
  </si>
  <si>
    <t>VALOR TOTAL OBRA</t>
  </si>
  <si>
    <t xml:space="preserve">INTERVENTORIA </t>
  </si>
  <si>
    <t xml:space="preserve">VALOR TOTAL OBRA + INTERVENTORIA </t>
  </si>
  <si>
    <t>TOTAL PROYECTO</t>
  </si>
  <si>
    <t>m2</t>
  </si>
  <si>
    <t>Construcción de cunetas de 0,4m de ancho y 0,1m de espesor. Concreto preparado en obra de 21 MPa.. Incluye suministro, transporte e instalación del concreto,  mano de obra, vibrado, protección y curado, para estructuras de acuerdo con las diferentes dimensiones establecidas en los planos y diseños. El acero de refuerzo se paga en su item respectivo.</t>
  </si>
  <si>
    <t>Tubería PVC de diámetro 0,9 m (36") en pared estructural exterior corrugada para cada alcantarilla</t>
  </si>
  <si>
    <t>MAT,452</t>
  </si>
  <si>
    <t>Tubería PVC de alcantarillado de pared estructural d = 36", exterior corrugado</t>
  </si>
  <si>
    <t>Tecnologo en seguridad ocupacional SISO</t>
  </si>
  <si>
    <t>Residente SG-SST (Con Prestac. Sociales)</t>
  </si>
  <si>
    <t>IVA SOBRE HONORARIOS</t>
  </si>
  <si>
    <t>HONORARIOS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</si>
</sst>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3" formatCode="_-* #,##0.00_-;\-* #,##0.00_-;_-* &quot;-&quot;??_-;_-@_-"/>
    <numFmt numFmtId="164" formatCode="#,##0.0000"/>
    <numFmt numFmtId="165" formatCode="_(\$* #,##0.00_);_(\$* \(#,##0.00\);_(\$* &quot;-&quot;??_);_(@_)"/>
    <numFmt numFmtId="166" formatCode="&quot;$&quot;\ #,##0.00"/>
    <numFmt numFmtId="167" formatCode="&quot;$&quot;\ #,##0"/>
    <numFmt numFmtId="168" formatCode="_ &quot;$&quot;\ * #,##0.00_ ;_ &quot;$&quot;\ * \-#,##0.00_ ;_ &quot;$&quot;\ * &quot;-&quot;??_ ;_ @_ "/>
    <numFmt numFmtId="169" formatCode="_-* #,##0.00\ _€_-;\-* #,##0.00\ _€_-;_-* &quot;-&quot;??\ _€_-;_-@_-"/>
    <numFmt numFmtId="170" formatCode="_-* #,##0.00\ &quot;€&quot;_-;\-* #,##0.00\ &quot;€&quot;_-;_-* &quot;-&quot;??\ &quot;€&quot;_-;_-@_-"/>
    <numFmt numFmtId="171" formatCode="_(* #,##0.00_);_(* \(#,##0.00\);_(* &quot;-&quot;??_);_(@_)"/>
    <numFmt numFmtId="172" formatCode="_(* #,##0_);_(* \(#,##0\);_(* &quot;-&quot;??_);_(@_)"/>
    <numFmt numFmtId="173" formatCode="_(&quot;$&quot;\ * #,##0.00_);_(&quot;$&quot;\ * \(#,##0.00\);_(&quot;$&quot;\ * &quot;-&quot;??_);_(@_)"/>
    <numFmt numFmtId="174" formatCode="[$$-500A]#,##0.00"/>
    <numFmt numFmtId="175" formatCode="_ &quot;$&quot;\ * #,##0.0_ ;_ &quot;$&quot;\ * \-#,##0.0_ ;_ &quot;$&quot;\ * &quot;-&quot;??_ ;_ @_ "/>
    <numFmt numFmtId="176" formatCode="_ &quot;$&quot;\ * #,##0_ ;_ &quot;$&quot;\ * \-#,##0_ ;_ &quot;$&quot;\ * &quot;-&quot;??_ ;_ @_ "/>
    <numFmt numFmtId="177" formatCode="[$$-500A]\ #,##0.00"/>
    <numFmt numFmtId="178" formatCode="_-&quot;$&quot;* #,##0_-;\-&quot;$&quot;* #,##0_-;_-&quot;$&quot;* &quot;-&quot;_-;_-@_-"/>
    <numFmt numFmtId="179" formatCode="0.0000"/>
    <numFmt numFmtId="180" formatCode="0.000"/>
    <numFmt numFmtId="181" formatCode="_ [$$-240A]\ * #,##0_ ;_ [$$-240A]\ * \-#,##0_ ;_ [$$-240A]\ * &quot;-&quot;_ ;_ @_ "/>
    <numFmt numFmtId="182" formatCode="[$$-240A]\ #,##0.00;[$$-240A]\ \-#,##0.00"/>
    <numFmt numFmtId="183" formatCode="_(&quot;$&quot;* #,##0.00_);_(&quot;$&quot;* \(#,##0.00\);_(&quot;$&quot;* &quot;-&quot;??_);_(@_)"/>
  </numFmts>
  <fonts count="39">
    <font>
      <sz val="11"/>
      <name val="Calibri"/>
    </font>
    <font>
      <sz val="11"/>
      <color theme="1"/>
      <name val="Aptos Narrow"/>
      <family val="2"/>
      <scheme val="minor"/>
    </font>
    <font>
      <b/>
      <sz val="11"/>
      <name val="Calibri"/>
    </font>
    <font>
      <sz val="11"/>
      <name val="Calibri"/>
    </font>
    <font>
      <sz val="10"/>
      <name val="Arial"/>
      <family val="2"/>
    </font>
    <font>
      <b/>
      <sz val="18"/>
      <color theme="1" tint="4.9989318521683403E-2"/>
      <name val="Arial"/>
      <family val="2"/>
    </font>
    <font>
      <sz val="7"/>
      <name val="Arial"/>
      <family val="2"/>
    </font>
    <font>
      <b/>
      <sz val="10"/>
      <name val="Arial"/>
      <family val="2"/>
    </font>
    <font>
      <sz val="8"/>
      <color theme="1" tint="4.9989318521683403E-2"/>
      <name val="Arial"/>
      <family val="2"/>
    </font>
    <font>
      <b/>
      <sz val="16"/>
      <color theme="1" tint="4.9989318521683403E-2"/>
      <name val="Aptos Display"/>
      <family val="1"/>
      <scheme val="major"/>
    </font>
    <font>
      <sz val="11"/>
      <color theme="1" tint="4.9989318521683403E-2"/>
      <name val="Arial"/>
      <family val="2"/>
    </font>
    <font>
      <sz val="12"/>
      <color theme="1" tint="4.9989318521683403E-2"/>
      <name val="Hobo"/>
    </font>
    <font>
      <b/>
      <sz val="11"/>
      <color theme="1" tint="4.9989318521683403E-2"/>
      <name val="BankGothic Md BT"/>
      <family val="2"/>
    </font>
    <font>
      <b/>
      <u/>
      <sz val="12"/>
      <color theme="1" tint="4.9989318521683403E-2"/>
      <name val="Arial"/>
      <family val="2"/>
    </font>
    <font>
      <sz val="9"/>
      <name val="Arial"/>
      <family val="2"/>
    </font>
    <font>
      <u/>
      <sz val="11"/>
      <color theme="1" tint="4.9989318521683403E-2"/>
      <name val="Arial"/>
      <family val="2"/>
    </font>
    <font>
      <b/>
      <sz val="11"/>
      <name val="Arial Narrow"/>
      <family val="2"/>
    </font>
    <font>
      <sz val="11"/>
      <name val="Arial Narrow"/>
      <family val="2"/>
    </font>
    <font>
      <sz val="11"/>
      <color indexed="8"/>
      <name val="Arial Narrow"/>
      <family val="2"/>
    </font>
    <font>
      <sz val="12"/>
      <color indexed="8"/>
      <name val="Calibri"/>
      <family val="2"/>
    </font>
    <font>
      <b/>
      <sz val="11"/>
      <color indexed="8"/>
      <name val="Arial Narrow"/>
      <family val="2"/>
    </font>
    <font>
      <b/>
      <sz val="9"/>
      <name val="Arial"/>
      <family val="2"/>
    </font>
    <font>
      <b/>
      <sz val="11"/>
      <color indexed="8"/>
      <name val="Arial"/>
      <family val="2"/>
    </font>
    <font>
      <sz val="11"/>
      <color indexed="8"/>
      <name val="Arial"/>
      <family val="2"/>
    </font>
    <font>
      <sz val="9"/>
      <name val="Arial Narrow"/>
      <family val="2"/>
    </font>
    <font>
      <u/>
      <sz val="10"/>
      <color theme="10"/>
      <name val="Arial"/>
      <family val="2"/>
    </font>
    <font>
      <b/>
      <sz val="10"/>
      <color theme="1" tint="4.9989318521683403E-2"/>
      <name val="Arial Narrow"/>
      <family val="2"/>
    </font>
    <font>
      <sz val="10"/>
      <name val="Arial Narrow"/>
      <family val="2"/>
    </font>
    <font>
      <sz val="10"/>
      <color theme="1" tint="4.9989318521683403E-2"/>
      <name val="Arial Narrow"/>
      <family val="2"/>
    </font>
    <font>
      <b/>
      <u/>
      <sz val="10"/>
      <color theme="1" tint="4.9989318521683403E-2"/>
      <name val="Arial Narrow"/>
      <family val="2"/>
    </font>
    <font>
      <u/>
      <sz val="10"/>
      <color theme="1" tint="4.9989318521683403E-2"/>
      <name val="Arial Narrow"/>
      <family val="2"/>
    </font>
    <font>
      <b/>
      <sz val="10"/>
      <name val="Arial Narrow"/>
      <family val="2"/>
    </font>
    <font>
      <b/>
      <sz val="10"/>
      <color theme="1"/>
      <name val="Arial Narrow"/>
      <family val="2"/>
    </font>
    <font>
      <b/>
      <sz val="11"/>
      <name val="Arial"/>
      <family val="2"/>
    </font>
    <font>
      <b/>
      <sz val="11"/>
      <color indexed="10"/>
      <name val="Arial"/>
      <family val="2"/>
    </font>
    <font>
      <sz val="11"/>
      <name val="Arial"/>
      <family val="2"/>
    </font>
    <font>
      <b/>
      <sz val="12"/>
      <name val="Arial"/>
      <family val="2"/>
    </font>
    <font>
      <sz val="10"/>
      <color rgb="FF000000"/>
      <name val="Times New Roman"/>
      <family val="1"/>
    </font>
    <font>
      <b/>
      <sz val="10"/>
      <color rgb="FF000000"/>
      <name val="Arial"/>
      <family val="2"/>
    </font>
  </fonts>
  <fills count="8">
    <fill>
      <patternFill patternType="none"/>
    </fill>
    <fill>
      <patternFill patternType="gray125"/>
    </fill>
    <fill>
      <patternFill patternType="solid">
        <fgColor rgb="FFC0C0C0"/>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indexed="22"/>
        <bgColor indexed="64"/>
      </patternFill>
    </fill>
  </fills>
  <borders count="58">
    <border>
      <left/>
      <right/>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hair">
        <color auto="1"/>
      </top>
      <bottom style="medium">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hair">
        <color auto="1"/>
      </top>
      <bottom/>
      <diagonal/>
    </border>
    <border>
      <left style="thin">
        <color auto="1"/>
      </left>
      <right style="thin">
        <color auto="1"/>
      </right>
      <top style="hair">
        <color auto="1"/>
      </top>
      <bottom/>
      <diagonal/>
    </border>
    <border>
      <left style="thin">
        <color auto="1"/>
      </left>
      <right style="medium">
        <color auto="1"/>
      </right>
      <top style="hair">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medium">
        <color auto="1"/>
      </left>
      <right/>
      <top/>
      <bottom/>
      <diagonal/>
    </border>
    <border>
      <left/>
      <right style="medium">
        <color auto="1"/>
      </right>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thin">
        <color auto="1"/>
      </right>
      <top/>
      <bottom style="thin">
        <color auto="1"/>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auto="1"/>
      </left>
      <right/>
      <top/>
      <bottom/>
      <diagonal/>
    </border>
    <border>
      <left style="medium">
        <color indexed="64"/>
      </left>
      <right style="thin">
        <color indexed="64"/>
      </right>
      <top/>
      <bottom style="thin">
        <color indexed="64"/>
      </bottom>
      <diagonal/>
    </border>
  </borders>
  <cellStyleXfs count="16">
    <xf numFmtId="0" fontId="0" fillId="0" borderId="0"/>
    <xf numFmtId="9" fontId="3" fillId="0" borderId="0" applyFont="0" applyFill="0" applyBorder="0" applyAlignment="0" applyProtection="0"/>
    <xf numFmtId="0" fontId="4" fillId="0" borderId="0"/>
    <xf numFmtId="168" fontId="4" fillId="0" borderId="0" applyFont="0" applyFill="0" applyBorder="0" applyAlignment="0" applyProtection="0"/>
    <xf numFmtId="169" fontId="4" fillId="0" borderId="0" applyFont="0" applyFill="0" applyBorder="0" applyAlignment="0" applyProtection="0"/>
    <xf numFmtId="0" fontId="4" fillId="0" borderId="0"/>
    <xf numFmtId="170" fontId="4" fillId="0" borderId="0" applyFont="0" applyFill="0" applyBorder="0" applyAlignment="0" applyProtection="0"/>
    <xf numFmtId="9" fontId="4" fillId="0" borderId="0" applyFont="0" applyFill="0" applyBorder="0" applyAlignment="0" applyProtection="0"/>
    <xf numFmtId="0" fontId="19" fillId="0" borderId="0"/>
    <xf numFmtId="178" fontId="4" fillId="0" borderId="0" applyFont="0" applyFill="0" applyBorder="0" applyAlignment="0" applyProtection="0"/>
    <xf numFmtId="0" fontId="1" fillId="0" borderId="0"/>
    <xf numFmtId="0" fontId="25" fillId="0" borderId="0" applyNumberFormat="0" applyFill="0" applyBorder="0" applyAlignment="0" applyProtection="0"/>
    <xf numFmtId="0" fontId="4" fillId="0" borderId="0"/>
    <xf numFmtId="0" fontId="37" fillId="0" borderId="0"/>
    <xf numFmtId="9" fontId="37" fillId="0" borderId="0" applyFont="0" applyFill="0" applyBorder="0" applyAlignment="0" applyProtection="0"/>
    <xf numFmtId="183" fontId="37" fillId="0" borderId="0" applyFont="0" applyFill="0" applyBorder="0" applyAlignment="0" applyProtection="0"/>
  </cellStyleXfs>
  <cellXfs count="431">
    <xf numFmtId="0" fontId="0" fillId="0" borderId="0" xfId="0"/>
    <xf numFmtId="49" fontId="0" fillId="0" borderId="0" xfId="0" applyNumberFormat="1"/>
    <xf numFmtId="165" fontId="0" fillId="0" borderId="0" xfId="0" applyNumberFormat="1" applyAlignment="1">
      <alignment vertical="top"/>
    </xf>
    <xf numFmtId="165" fontId="2" fillId="0" borderId="0" xfId="0" applyNumberFormat="1" applyFont="1" applyAlignment="1">
      <alignment vertical="top"/>
    </xf>
    <xf numFmtId="49" fontId="2" fillId="0" borderId="4" xfId="0" applyNumberFormat="1" applyFont="1" applyBorder="1" applyAlignment="1">
      <alignment horizontal="left" vertical="top"/>
    </xf>
    <xf numFmtId="0" fontId="0" fillId="0" borderId="5" xfId="0" applyBorder="1"/>
    <xf numFmtId="49" fontId="2" fillId="0" borderId="5" xfId="0" applyNumberFormat="1" applyFont="1" applyBorder="1" applyAlignment="1">
      <alignment horizontal="left" vertical="top"/>
    </xf>
    <xf numFmtId="49" fontId="0" fillId="0" borderId="6" xfId="0" applyNumberFormat="1" applyBorder="1" applyAlignment="1">
      <alignment horizontal="left" vertical="top"/>
    </xf>
    <xf numFmtId="49" fontId="2" fillId="0" borderId="7" xfId="0" applyNumberFormat="1" applyFont="1" applyBorder="1" applyAlignment="1">
      <alignment horizontal="left" vertical="top"/>
    </xf>
    <xf numFmtId="49" fontId="0" fillId="0" borderId="8" xfId="0" applyNumberFormat="1" applyBorder="1" applyAlignment="1">
      <alignment horizontal="left" vertical="top" wrapText="1"/>
    </xf>
    <xf numFmtId="0" fontId="0" fillId="0" borderId="8" xfId="0" applyBorder="1"/>
    <xf numFmtId="0" fontId="0" fillId="0" borderId="9" xfId="0" applyBorder="1"/>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0" xfId="0" applyFont="1" applyBorder="1" applyAlignment="1">
      <alignment horizontal="left" vertical="top"/>
    </xf>
    <xf numFmtId="0" fontId="2" fillId="0" borderId="11" xfId="0" applyFont="1" applyBorder="1" applyAlignment="1">
      <alignment horizontal="center" vertical="top"/>
    </xf>
    <xf numFmtId="164" fontId="2" fillId="0" borderId="11" xfId="0" applyNumberFormat="1" applyFont="1" applyBorder="1" applyAlignment="1">
      <alignment horizontal="right" vertical="top"/>
    </xf>
    <xf numFmtId="165" fontId="2" fillId="0" borderId="11" xfId="0" applyNumberFormat="1" applyFont="1" applyBorder="1" applyAlignment="1">
      <alignment horizontal="right" vertical="top"/>
    </xf>
    <xf numFmtId="165" fontId="2" fillId="0" borderId="12" xfId="0" applyNumberFormat="1" applyFont="1" applyBorder="1" applyAlignment="1">
      <alignment horizontal="right" vertical="top"/>
    </xf>
    <xf numFmtId="49" fontId="0" fillId="0" borderId="13" xfId="0" applyNumberFormat="1" applyBorder="1" applyAlignment="1">
      <alignment horizontal="left" vertical="top"/>
    </xf>
    <xf numFmtId="49" fontId="0" fillId="0" borderId="14" xfId="0" applyNumberFormat="1" applyBorder="1" applyAlignment="1">
      <alignment horizontal="center" vertical="top"/>
    </xf>
    <xf numFmtId="164" fontId="0" fillId="0" borderId="14" xfId="0" applyNumberFormat="1" applyBorder="1" applyAlignment="1">
      <alignment horizontal="right" vertical="top"/>
    </xf>
    <xf numFmtId="165" fontId="0" fillId="0" borderId="14" xfId="0" applyNumberFormat="1" applyBorder="1" applyAlignment="1">
      <alignment horizontal="right" vertical="top"/>
    </xf>
    <xf numFmtId="165" fontId="0" fillId="0" borderId="15" xfId="0" applyNumberFormat="1" applyBorder="1" applyAlignment="1">
      <alignment horizontal="right" vertical="top"/>
    </xf>
    <xf numFmtId="0" fontId="2" fillId="0" borderId="0" xfId="0" applyFont="1" applyAlignment="1">
      <alignment horizontal="left" vertical="top"/>
    </xf>
    <xf numFmtId="165" fontId="0" fillId="0" borderId="16" xfId="0" applyNumberFormat="1" applyBorder="1" applyAlignment="1">
      <alignment horizontal="right" vertical="top"/>
    </xf>
    <xf numFmtId="49" fontId="0" fillId="0" borderId="17" xfId="0" applyNumberFormat="1" applyBorder="1" applyAlignment="1">
      <alignment horizontal="left" vertical="top"/>
    </xf>
    <xf numFmtId="49" fontId="0" fillId="0" borderId="18" xfId="0" applyNumberFormat="1" applyBorder="1" applyAlignment="1">
      <alignment horizontal="center" vertical="top"/>
    </xf>
    <xf numFmtId="164" fontId="0" fillId="0" borderId="18" xfId="0" applyNumberFormat="1" applyBorder="1" applyAlignment="1">
      <alignment horizontal="right" vertical="top"/>
    </xf>
    <xf numFmtId="165" fontId="0" fillId="0" borderId="18" xfId="0" applyNumberFormat="1" applyBorder="1" applyAlignment="1">
      <alignment horizontal="right" vertical="top"/>
    </xf>
    <xf numFmtId="165" fontId="0" fillId="0" borderId="19" xfId="0" applyNumberFormat="1" applyBorder="1" applyAlignment="1">
      <alignment horizontal="right" vertical="top"/>
    </xf>
    <xf numFmtId="0" fontId="2" fillId="0" borderId="20" xfId="0" applyFont="1" applyBorder="1" applyAlignment="1">
      <alignment horizontal="left" vertical="top"/>
    </xf>
    <xf numFmtId="0" fontId="2" fillId="0" borderId="21" xfId="0" applyFont="1" applyBorder="1" applyAlignment="1">
      <alignment horizontal="left" vertical="top"/>
    </xf>
    <xf numFmtId="0" fontId="2" fillId="0" borderId="22" xfId="0" applyFont="1" applyBorder="1" applyAlignment="1">
      <alignment horizontal="left" vertical="top"/>
    </xf>
    <xf numFmtId="0" fontId="0" fillId="0" borderId="10" xfId="0" applyBorder="1" applyAlignment="1">
      <alignment horizontal="left" vertical="top"/>
    </xf>
    <xf numFmtId="0" fontId="0" fillId="0" borderId="11" xfId="0" applyBorder="1" applyAlignment="1">
      <alignment horizontal="center" vertical="top"/>
    </xf>
    <xf numFmtId="164" fontId="0" fillId="0" borderId="11" xfId="0" applyNumberFormat="1" applyBorder="1" applyAlignment="1">
      <alignment horizontal="right" vertical="top"/>
    </xf>
    <xf numFmtId="165" fontId="0" fillId="0" borderId="11" xfId="0" applyNumberFormat="1" applyBorder="1" applyAlignment="1">
      <alignment horizontal="right" vertical="top"/>
    </xf>
    <xf numFmtId="165" fontId="0" fillId="0" borderId="12" xfId="0" applyNumberFormat="1" applyBorder="1" applyAlignment="1">
      <alignment horizontal="right" vertical="top"/>
    </xf>
    <xf numFmtId="0" fontId="0" fillId="0" borderId="23" xfId="0" applyBorder="1" applyAlignment="1">
      <alignment horizontal="center" vertical="top"/>
    </xf>
    <xf numFmtId="0" fontId="0" fillId="0" borderId="24" xfId="0" applyBorder="1" applyAlignment="1">
      <alignment horizontal="center" vertical="top"/>
    </xf>
    <xf numFmtId="165" fontId="0" fillId="0" borderId="25" xfId="0" applyNumberFormat="1" applyBorder="1" applyAlignment="1">
      <alignment horizontal="right" vertical="top"/>
    </xf>
    <xf numFmtId="0" fontId="0" fillId="0" borderId="26" xfId="0" applyBorder="1" applyAlignment="1">
      <alignment horizontal="center" vertical="top"/>
    </xf>
    <xf numFmtId="0" fontId="0" fillId="0" borderId="27" xfId="0" applyBorder="1" applyAlignment="1">
      <alignment horizontal="center" vertical="top"/>
    </xf>
    <xf numFmtId="165" fontId="0" fillId="0" borderId="28" xfId="0" applyNumberFormat="1" applyBorder="1" applyAlignment="1">
      <alignment horizontal="right" vertical="top"/>
    </xf>
    <xf numFmtId="0" fontId="2" fillId="0" borderId="29" xfId="0" applyFont="1" applyBorder="1" applyAlignment="1">
      <alignment horizontal="center" vertical="top"/>
    </xf>
    <xf numFmtId="0" fontId="2" fillId="0" borderId="30" xfId="0" applyFont="1" applyBorder="1" applyAlignment="1">
      <alignment horizontal="center" vertical="top"/>
    </xf>
    <xf numFmtId="165" fontId="2" fillId="0" borderId="31" xfId="0" applyNumberFormat="1" applyFont="1" applyBorder="1" applyAlignment="1">
      <alignment horizontal="right" vertical="top"/>
    </xf>
    <xf numFmtId="49" fontId="0" fillId="0" borderId="5" xfId="0" applyNumberFormat="1" applyBorder="1" applyAlignment="1">
      <alignment horizontal="left" vertical="top" wrapText="1"/>
    </xf>
    <xf numFmtId="0" fontId="2" fillId="0" borderId="11" xfId="0" applyFont="1" applyBorder="1" applyAlignment="1">
      <alignment horizontal="center" vertical="center" wrapText="1"/>
    </xf>
    <xf numFmtId="0" fontId="2" fillId="0" borderId="11" xfId="0" applyFont="1" applyBorder="1" applyAlignment="1">
      <alignment horizontal="left" vertical="top" wrapText="1"/>
    </xf>
    <xf numFmtId="49" fontId="0" fillId="0" borderId="14" xfId="0" applyNumberFormat="1" applyBorder="1" applyAlignment="1">
      <alignment horizontal="left" vertical="top" wrapText="1"/>
    </xf>
    <xf numFmtId="0" fontId="0" fillId="0" borderId="0" xfId="0" applyAlignment="1">
      <alignment wrapText="1"/>
    </xf>
    <xf numFmtId="49" fontId="0" fillId="0" borderId="18" xfId="0" applyNumberFormat="1" applyBorder="1" applyAlignment="1">
      <alignment horizontal="left" vertical="top" wrapText="1"/>
    </xf>
    <xf numFmtId="0" fontId="2" fillId="0" borderId="21" xfId="0" applyFont="1" applyBorder="1" applyAlignment="1">
      <alignment horizontal="left" vertical="top" wrapText="1"/>
    </xf>
    <xf numFmtId="0" fontId="0" fillId="0" borderId="11" xfId="0" applyBorder="1" applyAlignment="1">
      <alignment horizontal="left" vertical="top" wrapText="1"/>
    </xf>
    <xf numFmtId="0" fontId="0" fillId="0" borderId="24" xfId="0" applyBorder="1" applyAlignment="1">
      <alignment horizontal="left" vertical="top" wrapText="1"/>
    </xf>
    <xf numFmtId="0" fontId="0" fillId="0" borderId="27" xfId="0" applyBorder="1" applyAlignment="1">
      <alignment horizontal="left" vertical="top" wrapText="1"/>
    </xf>
    <xf numFmtId="0" fontId="2" fillId="0" borderId="30" xfId="0" applyFont="1" applyBorder="1" applyAlignment="1">
      <alignment horizontal="left" vertical="top" wrapText="1"/>
    </xf>
    <xf numFmtId="4" fontId="0" fillId="0" borderId="0" xfId="0" applyNumberFormat="1"/>
    <xf numFmtId="167" fontId="0" fillId="0" borderId="0" xfId="0" applyNumberFormat="1"/>
    <xf numFmtId="49" fontId="0" fillId="2" borderId="32" xfId="0" applyNumberFormat="1" applyFill="1" applyBorder="1" applyAlignment="1">
      <alignment horizontal="center" vertical="center"/>
    </xf>
    <xf numFmtId="4" fontId="0" fillId="2" borderId="32" xfId="0" applyNumberFormat="1" applyFill="1" applyBorder="1" applyAlignment="1">
      <alignment horizontal="center" vertical="center"/>
    </xf>
    <xf numFmtId="167" fontId="0" fillId="2" borderId="32" xfId="0" applyNumberFormat="1" applyFill="1" applyBorder="1" applyAlignment="1">
      <alignment horizontal="center" vertical="center"/>
    </xf>
    <xf numFmtId="49" fontId="2" fillId="0" borderId="32" xfId="0" applyNumberFormat="1" applyFont="1" applyBorder="1" applyAlignment="1">
      <alignment vertical="top"/>
    </xf>
    <xf numFmtId="49" fontId="2" fillId="0" borderId="32" xfId="0" applyNumberFormat="1" applyFont="1" applyBorder="1" applyAlignment="1">
      <alignment vertical="top" wrapText="1"/>
    </xf>
    <xf numFmtId="4" fontId="2" fillId="0" borderId="32" xfId="0" applyNumberFormat="1" applyFont="1" applyBorder="1" applyAlignment="1">
      <alignment vertical="top"/>
    </xf>
    <xf numFmtId="167" fontId="2" fillId="0" borderId="32" xfId="0" applyNumberFormat="1" applyFont="1" applyBorder="1" applyAlignment="1">
      <alignment vertical="top"/>
    </xf>
    <xf numFmtId="49" fontId="0" fillId="0" borderId="32" xfId="0" applyNumberFormat="1" applyBorder="1" applyAlignment="1">
      <alignment vertical="top"/>
    </xf>
    <xf numFmtId="49" fontId="0" fillId="0" borderId="32" xfId="0" applyNumberFormat="1" applyBorder="1" applyAlignment="1">
      <alignment vertical="top" wrapText="1" indent="2"/>
    </xf>
    <xf numFmtId="4" fontId="0" fillId="0" borderId="32" xfId="0" applyNumberFormat="1" applyBorder="1" applyAlignment="1">
      <alignment vertical="top"/>
    </xf>
    <xf numFmtId="167" fontId="0" fillId="0" borderId="32" xfId="0" applyNumberFormat="1" applyBorder="1" applyAlignment="1">
      <alignment vertical="top"/>
    </xf>
    <xf numFmtId="167" fontId="0" fillId="0" borderId="32" xfId="0" applyNumberFormat="1" applyBorder="1"/>
    <xf numFmtId="0" fontId="6" fillId="0" borderId="0" xfId="2" applyFont="1" applyAlignment="1">
      <alignment horizontal="center"/>
    </xf>
    <xf numFmtId="0" fontId="6" fillId="0" borderId="0" xfId="2" applyFont="1"/>
    <xf numFmtId="168" fontId="7" fillId="0" borderId="0" xfId="3" applyFont="1" applyAlignment="1">
      <alignment horizontal="center" vertical="center"/>
    </xf>
    <xf numFmtId="0" fontId="4" fillId="0" borderId="0" xfId="2"/>
    <xf numFmtId="168" fontId="0" fillId="0" borderId="0" xfId="3" applyFont="1"/>
    <xf numFmtId="0" fontId="8" fillId="4" borderId="4" xfId="2" applyFont="1" applyFill="1" applyBorder="1" applyAlignment="1">
      <alignment horizontal="left" vertical="center" wrapText="1"/>
    </xf>
    <xf numFmtId="0" fontId="8" fillId="4" borderId="5" xfId="2" applyFont="1" applyFill="1" applyBorder="1" applyAlignment="1">
      <alignment horizontal="center" vertical="center" wrapText="1"/>
    </xf>
    <xf numFmtId="2" fontId="8" fillId="4" borderId="5" xfId="2" applyNumberFormat="1" applyFont="1" applyFill="1" applyBorder="1" applyAlignment="1">
      <alignment horizontal="center" vertical="center" wrapText="1"/>
    </xf>
    <xf numFmtId="169" fontId="8" fillId="4" borderId="5" xfId="4" applyFont="1" applyFill="1" applyBorder="1" applyAlignment="1">
      <alignment vertical="center" wrapText="1"/>
    </xf>
    <xf numFmtId="168" fontId="8" fillId="4" borderId="6" xfId="3" applyFont="1" applyFill="1" applyBorder="1" applyAlignment="1">
      <alignment vertical="center" wrapText="1"/>
    </xf>
    <xf numFmtId="168" fontId="0" fillId="0" borderId="0" xfId="3" applyFont="1" applyAlignment="1">
      <alignment horizontal="center" vertical="center"/>
    </xf>
    <xf numFmtId="168" fontId="4" fillId="0" borderId="0" xfId="3" applyFont="1" applyAlignment="1">
      <alignment horizontal="center" vertical="center"/>
    </xf>
    <xf numFmtId="0" fontId="8" fillId="4" borderId="7" xfId="2" applyFont="1" applyFill="1" applyBorder="1" applyAlignment="1">
      <alignment horizontal="left" vertical="center" wrapText="1"/>
    </xf>
    <xf numFmtId="0" fontId="8" fillId="4" borderId="8" xfId="2" applyFont="1" applyFill="1" applyBorder="1" applyAlignment="1">
      <alignment horizontal="center" vertical="center" wrapText="1"/>
    </xf>
    <xf numFmtId="2" fontId="8" fillId="4" borderId="8" xfId="2" applyNumberFormat="1" applyFont="1" applyFill="1" applyBorder="1" applyAlignment="1">
      <alignment horizontal="center" vertical="center" wrapText="1"/>
    </xf>
    <xf numFmtId="169" fontId="8" fillId="4" borderId="8" xfId="4" applyFont="1" applyFill="1" applyBorder="1" applyAlignment="1">
      <alignment vertical="center" wrapText="1"/>
    </xf>
    <xf numFmtId="168" fontId="8" fillId="4" borderId="9" xfId="3" applyFont="1" applyFill="1" applyBorder="1" applyAlignment="1">
      <alignment vertical="center" wrapText="1"/>
    </xf>
    <xf numFmtId="168" fontId="6" fillId="0" borderId="0" xfId="3" applyFont="1" applyFill="1"/>
    <xf numFmtId="0" fontId="7" fillId="4" borderId="33" xfId="2" applyFont="1" applyFill="1" applyBorder="1" applyAlignment="1">
      <alignment horizontal="left"/>
    </xf>
    <xf numFmtId="0" fontId="7" fillId="4" borderId="0" xfId="2" applyFont="1" applyFill="1" applyAlignment="1">
      <alignment horizontal="left"/>
    </xf>
    <xf numFmtId="168" fontId="0" fillId="4" borderId="0" xfId="3" applyFont="1" applyFill="1" applyBorder="1" applyAlignment="1">
      <alignment horizontal="center"/>
    </xf>
    <xf numFmtId="168" fontId="0" fillId="4" borderId="34" xfId="3" applyFont="1" applyFill="1" applyBorder="1" applyAlignment="1">
      <alignment horizontal="center"/>
    </xf>
    <xf numFmtId="0" fontId="4" fillId="0" borderId="0" xfId="2" applyAlignment="1">
      <alignment horizontal="center"/>
    </xf>
    <xf numFmtId="2" fontId="4" fillId="0" borderId="0" xfId="2" applyNumberFormat="1" applyAlignment="1">
      <alignment horizontal="center"/>
    </xf>
    <xf numFmtId="0" fontId="16" fillId="3" borderId="10" xfId="5" applyFont="1" applyFill="1" applyBorder="1" applyAlignment="1">
      <alignment horizontal="center" vertical="center"/>
    </xf>
    <xf numFmtId="0" fontId="16" fillId="3" borderId="11" xfId="5" applyFont="1" applyFill="1" applyBorder="1" applyAlignment="1">
      <alignment horizontal="center" vertical="center" wrapText="1"/>
    </xf>
    <xf numFmtId="0" fontId="16" fillId="3" borderId="12" xfId="5" applyFont="1" applyFill="1" applyBorder="1" applyAlignment="1">
      <alignment horizontal="center" vertical="center"/>
    </xf>
    <xf numFmtId="0" fontId="4" fillId="0" borderId="0" xfId="5"/>
    <xf numFmtId="0" fontId="4" fillId="0" borderId="0" xfId="5" applyAlignment="1">
      <alignment horizontal="center" vertical="center"/>
    </xf>
    <xf numFmtId="168" fontId="4" fillId="0" borderId="0" xfId="3" applyFont="1"/>
    <xf numFmtId="0" fontId="16" fillId="5" borderId="38" xfId="5" applyFont="1" applyFill="1" applyBorder="1" applyAlignment="1">
      <alignment vertical="center"/>
    </xf>
    <xf numFmtId="0" fontId="16" fillId="5" borderId="32" xfId="5" applyFont="1" applyFill="1" applyBorder="1" applyAlignment="1">
      <alignment horizontal="center" vertical="center" wrapText="1"/>
    </xf>
    <xf numFmtId="171" fontId="17" fillId="5" borderId="32" xfId="6" applyNumberFormat="1" applyFont="1" applyFill="1" applyBorder="1" applyAlignment="1">
      <alignment vertical="center"/>
    </xf>
    <xf numFmtId="0" fontId="17" fillId="5" borderId="32" xfId="5" applyFont="1" applyFill="1" applyBorder="1" applyAlignment="1">
      <alignment horizontal="center" vertical="center"/>
    </xf>
    <xf numFmtId="172" fontId="17" fillId="5" borderId="32" xfId="6" applyNumberFormat="1" applyFont="1" applyFill="1" applyBorder="1" applyAlignment="1">
      <alignment vertical="center"/>
    </xf>
    <xf numFmtId="173" fontId="17" fillId="5" borderId="39" xfId="5" applyNumberFormat="1" applyFont="1" applyFill="1" applyBorder="1" applyAlignment="1">
      <alignment vertical="center"/>
    </xf>
    <xf numFmtId="0" fontId="18" fillId="0" borderId="38" xfId="5" applyFont="1" applyBorder="1" applyAlignment="1">
      <alignment vertical="center"/>
    </xf>
    <xf numFmtId="0" fontId="18" fillId="0" borderId="32" xfId="5" applyFont="1" applyBorder="1" applyAlignment="1">
      <alignment horizontal="center" vertical="center" wrapText="1"/>
    </xf>
    <xf numFmtId="2" fontId="18" fillId="0" borderId="32" xfId="5" applyNumberFormat="1" applyFont="1" applyBorder="1" applyAlignment="1">
      <alignment horizontal="center" vertical="center"/>
    </xf>
    <xf numFmtId="9" fontId="17" fillId="0" borderId="32" xfId="7" applyFont="1" applyBorder="1" applyAlignment="1">
      <alignment horizontal="center" vertical="center"/>
    </xf>
    <xf numFmtId="171" fontId="17" fillId="0" borderId="32" xfId="6" applyNumberFormat="1" applyFont="1" applyBorder="1" applyAlignment="1">
      <alignment vertical="center"/>
    </xf>
    <xf numFmtId="173" fontId="17" fillId="0" borderId="39" xfId="5" applyNumberFormat="1" applyFont="1" applyBorder="1" applyAlignment="1">
      <alignment vertical="center"/>
    </xf>
    <xf numFmtId="43" fontId="4" fillId="0" borderId="0" xfId="5" applyNumberFormat="1"/>
    <xf numFmtId="0" fontId="18" fillId="0" borderId="38" xfId="5" applyFont="1" applyBorder="1" applyAlignment="1">
      <alignment vertical="center" wrapText="1"/>
    </xf>
    <xf numFmtId="0" fontId="17" fillId="0" borderId="38" xfId="2" applyFont="1" applyBorder="1"/>
    <xf numFmtId="0" fontId="17" fillId="0" borderId="32" xfId="2" applyFont="1" applyBorder="1" applyAlignment="1">
      <alignment horizontal="center" wrapText="1"/>
    </xf>
    <xf numFmtId="0" fontId="19" fillId="0" borderId="0" xfId="8"/>
    <xf numFmtId="169" fontId="17" fillId="0" borderId="39" xfId="5" applyNumberFormat="1" applyFont="1" applyBorder="1" applyAlignment="1">
      <alignment vertical="center"/>
    </xf>
    <xf numFmtId="0" fontId="20" fillId="0" borderId="38" xfId="5" applyFont="1" applyBorder="1" applyAlignment="1">
      <alignment vertical="center"/>
    </xf>
    <xf numFmtId="0" fontId="20" fillId="0" borderId="32" xfId="5" applyFont="1" applyBorder="1" applyAlignment="1">
      <alignment horizontal="center" vertical="center" wrapText="1"/>
    </xf>
    <xf numFmtId="2" fontId="20" fillId="0" borderId="32" xfId="5" applyNumberFormat="1" applyFont="1" applyBorder="1" applyAlignment="1">
      <alignment vertical="center"/>
    </xf>
    <xf numFmtId="0" fontId="16" fillId="0" borderId="32" xfId="5" applyFont="1" applyBorder="1" applyAlignment="1">
      <alignment horizontal="center" vertical="center"/>
    </xf>
    <xf numFmtId="171" fontId="20" fillId="0" borderId="32" xfId="6" applyNumberFormat="1" applyFont="1" applyBorder="1" applyAlignment="1">
      <alignment vertical="center"/>
    </xf>
    <xf numFmtId="169" fontId="16" fillId="0" borderId="39" xfId="5" applyNumberFormat="1" applyFont="1" applyBorder="1" applyAlignment="1">
      <alignment vertical="center"/>
    </xf>
    <xf numFmtId="0" fontId="17" fillId="0" borderId="40" xfId="5" applyFont="1" applyBorder="1" applyAlignment="1">
      <alignment vertical="center"/>
    </xf>
    <xf numFmtId="0" fontId="17" fillId="0" borderId="41" xfId="5" applyFont="1" applyBorder="1" applyAlignment="1">
      <alignment horizontal="center" vertical="center" wrapText="1"/>
    </xf>
    <xf numFmtId="0" fontId="17" fillId="0" borderId="41" xfId="5" applyFont="1" applyBorder="1" applyAlignment="1">
      <alignment vertical="center"/>
    </xf>
    <xf numFmtId="0" fontId="17" fillId="0" borderId="41" xfId="5" applyFont="1" applyBorder="1" applyAlignment="1">
      <alignment horizontal="center" vertical="center"/>
    </xf>
    <xf numFmtId="2" fontId="17" fillId="0" borderId="41" xfId="5" applyNumberFormat="1" applyFont="1" applyBorder="1" applyAlignment="1">
      <alignment vertical="center"/>
    </xf>
    <xf numFmtId="169" fontId="16" fillId="0" borderId="42" xfId="4" applyFont="1" applyBorder="1" applyAlignment="1">
      <alignment vertical="center"/>
    </xf>
    <xf numFmtId="168" fontId="7" fillId="0" borderId="0" xfId="3" applyFont="1"/>
    <xf numFmtId="0" fontId="16" fillId="0" borderId="10" xfId="5" applyFont="1" applyBorder="1" applyAlignment="1">
      <alignment vertical="center"/>
    </xf>
    <xf numFmtId="0" fontId="16" fillId="0" borderId="11" xfId="5" applyFont="1" applyBorder="1" applyAlignment="1">
      <alignment horizontal="center" vertical="center" wrapText="1"/>
    </xf>
    <xf numFmtId="0" fontId="17" fillId="0" borderId="11" xfId="5" applyFont="1" applyBorder="1" applyAlignment="1">
      <alignment vertical="center"/>
    </xf>
    <xf numFmtId="0" fontId="17" fillId="0" borderId="11" xfId="5" applyFont="1" applyBorder="1" applyAlignment="1">
      <alignment horizontal="center" vertical="center"/>
    </xf>
    <xf numFmtId="174" fontId="16" fillId="0" borderId="11" xfId="5" applyNumberFormat="1" applyFont="1" applyBorder="1" applyAlignment="1">
      <alignment vertical="center"/>
    </xf>
    <xf numFmtId="169" fontId="16" fillId="5" borderId="12" xfId="5" applyNumberFormat="1" applyFont="1" applyFill="1" applyBorder="1" applyAlignment="1">
      <alignment vertical="center"/>
    </xf>
    <xf numFmtId="4" fontId="4" fillId="0" borderId="0" xfId="5" applyNumberFormat="1"/>
    <xf numFmtId="0" fontId="17" fillId="0" borderId="8" xfId="5" applyFont="1" applyBorder="1" applyAlignment="1">
      <alignment vertical="center"/>
    </xf>
    <xf numFmtId="0" fontId="17" fillId="0" borderId="8" xfId="5" applyFont="1" applyBorder="1" applyAlignment="1">
      <alignment horizontal="center" vertical="center" wrapText="1"/>
    </xf>
    <xf numFmtId="0" fontId="17" fillId="0" borderId="8" xfId="5" applyFont="1" applyBorder="1" applyAlignment="1">
      <alignment horizontal="center" vertical="center"/>
    </xf>
    <xf numFmtId="0" fontId="17" fillId="0" borderId="9" xfId="5" applyFont="1" applyBorder="1" applyAlignment="1">
      <alignment vertical="center"/>
    </xf>
    <xf numFmtId="0" fontId="16" fillId="3" borderId="23" xfId="5" applyFont="1" applyFill="1" applyBorder="1" applyAlignment="1">
      <alignment horizontal="center" vertical="center"/>
    </xf>
    <xf numFmtId="0" fontId="16" fillId="3" borderId="24" xfId="5" applyFont="1" applyFill="1" applyBorder="1" applyAlignment="1">
      <alignment horizontal="center" vertical="center" wrapText="1"/>
    </xf>
    <xf numFmtId="0" fontId="16" fillId="3" borderId="24" xfId="5" applyFont="1" applyFill="1" applyBorder="1" applyAlignment="1">
      <alignment horizontal="center" vertical="center"/>
    </xf>
    <xf numFmtId="0" fontId="16" fillId="3" borderId="25" xfId="5" applyFont="1" applyFill="1" applyBorder="1" applyAlignment="1">
      <alignment horizontal="center" vertical="center"/>
    </xf>
    <xf numFmtId="0" fontId="18" fillId="0" borderId="43" xfId="5" applyFont="1" applyBorder="1" applyAlignment="1">
      <alignment vertical="center"/>
    </xf>
    <xf numFmtId="0" fontId="18" fillId="0" borderId="44" xfId="5" applyFont="1" applyBorder="1" applyAlignment="1">
      <alignment horizontal="center" vertical="center" wrapText="1"/>
    </xf>
    <xf numFmtId="2" fontId="18" fillId="0" borderId="44" xfId="5" applyNumberFormat="1" applyFont="1" applyBorder="1" applyAlignment="1">
      <alignment horizontal="center" vertical="center"/>
    </xf>
    <xf numFmtId="168" fontId="17" fillId="0" borderId="44" xfId="3" applyFont="1" applyBorder="1" applyAlignment="1">
      <alignment horizontal="center" vertical="center"/>
    </xf>
    <xf numFmtId="9" fontId="17" fillId="0" borderId="44" xfId="7" applyFont="1" applyBorder="1" applyAlignment="1">
      <alignment vertical="center"/>
    </xf>
    <xf numFmtId="169" fontId="17" fillId="0" borderId="45" xfId="5" applyNumberFormat="1" applyFont="1" applyBorder="1" applyAlignment="1">
      <alignment vertical="center"/>
    </xf>
    <xf numFmtId="175" fontId="17" fillId="0" borderId="32" xfId="3" applyNumberFormat="1" applyFont="1" applyBorder="1" applyAlignment="1">
      <alignment horizontal="center" vertical="center"/>
    </xf>
    <xf numFmtId="9" fontId="17" fillId="0" borderId="32" xfId="7" applyFont="1" applyBorder="1" applyAlignment="1">
      <alignment vertical="center"/>
    </xf>
    <xf numFmtId="176" fontId="17" fillId="0" borderId="32" xfId="3" applyNumberFormat="1" applyFont="1" applyBorder="1" applyAlignment="1">
      <alignment horizontal="center" vertical="center"/>
    </xf>
    <xf numFmtId="0" fontId="18" fillId="0" borderId="40" xfId="5" applyFont="1" applyBorder="1" applyAlignment="1">
      <alignment vertical="center"/>
    </xf>
    <xf numFmtId="0" fontId="18" fillId="0" borderId="41" xfId="5" applyFont="1" applyBorder="1" applyAlignment="1">
      <alignment horizontal="center" vertical="center" wrapText="1"/>
    </xf>
    <xf numFmtId="176" fontId="17" fillId="0" borderId="41" xfId="3" applyNumberFormat="1" applyFont="1" applyBorder="1" applyAlignment="1">
      <alignment horizontal="center" vertical="center"/>
    </xf>
    <xf numFmtId="9" fontId="17" fillId="0" borderId="41" xfId="7" applyFont="1" applyBorder="1" applyAlignment="1">
      <alignment vertical="center"/>
    </xf>
    <xf numFmtId="0" fontId="18" fillId="0" borderId="29" xfId="5" applyFont="1" applyBorder="1" applyAlignment="1">
      <alignment horizontal="left" vertical="center"/>
    </xf>
    <xf numFmtId="0" fontId="18" fillId="0" borderId="30" xfId="5" applyFont="1" applyBorder="1" applyAlignment="1">
      <alignment horizontal="center" vertical="center" wrapText="1"/>
    </xf>
    <xf numFmtId="2" fontId="18" fillId="0" borderId="30" xfId="5" applyNumberFormat="1" applyFont="1" applyBorder="1" applyAlignment="1">
      <alignment horizontal="center" vertical="center"/>
    </xf>
    <xf numFmtId="176" fontId="17" fillId="0" borderId="30" xfId="3" applyNumberFormat="1" applyFont="1" applyBorder="1" applyAlignment="1">
      <alignment horizontal="center" vertical="center"/>
    </xf>
    <xf numFmtId="9" fontId="17" fillId="0" borderId="30" xfId="7" applyFont="1" applyBorder="1" applyAlignment="1">
      <alignment vertical="center"/>
    </xf>
    <xf numFmtId="169" fontId="17" fillId="0" borderId="31" xfId="5" applyNumberFormat="1" applyFont="1" applyBorder="1" applyAlignment="1">
      <alignment vertical="center"/>
    </xf>
    <xf numFmtId="0" fontId="20" fillId="0" borderId="46" xfId="5" applyFont="1" applyBorder="1" applyAlignment="1">
      <alignment vertical="center"/>
    </xf>
    <xf numFmtId="0" fontId="20" fillId="0" borderId="47" xfId="5" applyFont="1" applyBorder="1" applyAlignment="1">
      <alignment horizontal="center" vertical="center" wrapText="1"/>
    </xf>
    <xf numFmtId="0" fontId="18" fillId="0" borderId="47" xfId="5" applyFont="1" applyBorder="1" applyAlignment="1">
      <alignment vertical="center"/>
    </xf>
    <xf numFmtId="0" fontId="18" fillId="0" borderId="47" xfId="5" applyFont="1" applyBorder="1" applyAlignment="1">
      <alignment horizontal="center" vertical="center"/>
    </xf>
    <xf numFmtId="169" fontId="16" fillId="3" borderId="48" xfId="5" applyNumberFormat="1" applyFont="1" applyFill="1" applyBorder="1" applyAlignment="1">
      <alignment vertical="center"/>
    </xf>
    <xf numFmtId="177" fontId="4" fillId="0" borderId="0" xfId="5" applyNumberFormat="1"/>
    <xf numFmtId="0" fontId="16" fillId="0" borderId="49" xfId="5" applyFont="1" applyBorder="1" applyAlignment="1">
      <alignment vertical="center"/>
    </xf>
    <xf numFmtId="0" fontId="16" fillId="0" borderId="49" xfId="5" applyFont="1" applyBorder="1" applyAlignment="1">
      <alignment horizontal="center" vertical="center" wrapText="1"/>
    </xf>
    <xf numFmtId="0" fontId="17" fillId="0" borderId="49" xfId="5" applyFont="1" applyBorder="1" applyAlignment="1">
      <alignment vertical="center"/>
    </xf>
    <xf numFmtId="4" fontId="17" fillId="0" borderId="49" xfId="5" applyNumberFormat="1" applyFont="1" applyBorder="1" applyAlignment="1">
      <alignment horizontal="center" vertical="center"/>
    </xf>
    <xf numFmtId="171" fontId="17" fillId="0" borderId="50" xfId="6" applyNumberFormat="1" applyFont="1" applyBorder="1" applyAlignment="1">
      <alignment vertical="center"/>
    </xf>
    <xf numFmtId="178" fontId="4" fillId="0" borderId="0" xfId="9" applyFont="1"/>
    <xf numFmtId="4" fontId="21" fillId="0" borderId="0" xfId="5" applyNumberFormat="1" applyFont="1" applyAlignment="1">
      <alignment vertical="center"/>
    </xf>
    <xf numFmtId="10" fontId="18" fillId="0" borderId="44" xfId="7" applyNumberFormat="1" applyFont="1" applyFill="1" applyBorder="1" applyAlignment="1">
      <alignment horizontal="center" vertical="center"/>
    </xf>
    <xf numFmtId="176" fontId="17" fillId="0" borderId="44" xfId="3" applyNumberFormat="1" applyFont="1" applyBorder="1" applyAlignment="1">
      <alignment vertical="center"/>
    </xf>
    <xf numFmtId="0" fontId="4" fillId="0" borderId="0" xfId="2" applyAlignment="1" applyProtection="1">
      <alignment horizontal="center"/>
      <protection locked="0"/>
    </xf>
    <xf numFmtId="10" fontId="18" fillId="0" borderId="32" xfId="7" applyNumberFormat="1" applyFont="1" applyFill="1" applyBorder="1" applyAlignment="1">
      <alignment horizontal="center" vertical="center"/>
    </xf>
    <xf numFmtId="176" fontId="17" fillId="0" borderId="32" xfId="3" applyNumberFormat="1" applyFont="1" applyBorder="1" applyAlignment="1">
      <alignment vertical="center"/>
    </xf>
    <xf numFmtId="168" fontId="0" fillId="0" borderId="0" xfId="3" applyFont="1" applyProtection="1">
      <protection locked="0"/>
    </xf>
    <xf numFmtId="10" fontId="0" fillId="0" borderId="0" xfId="7" applyNumberFormat="1" applyFont="1" applyAlignment="1" applyProtection="1">
      <alignment horizontal="center"/>
      <protection locked="0"/>
    </xf>
    <xf numFmtId="10" fontId="18" fillId="0" borderId="32" xfId="7" applyNumberFormat="1" applyFont="1" applyBorder="1" applyAlignment="1">
      <alignment horizontal="center" vertical="center"/>
    </xf>
    <xf numFmtId="168" fontId="17" fillId="0" borderId="30" xfId="3" applyFont="1" applyBorder="1" applyAlignment="1">
      <alignment horizontal="center" vertical="center"/>
    </xf>
    <xf numFmtId="0" fontId="20" fillId="0" borderId="10" xfId="5" applyFont="1" applyBorder="1" applyAlignment="1">
      <alignment vertical="center"/>
    </xf>
    <xf numFmtId="0" fontId="20" fillId="0" borderId="11" xfId="5" applyFont="1" applyBorder="1" applyAlignment="1">
      <alignment horizontal="center" vertical="center" wrapText="1"/>
    </xf>
    <xf numFmtId="0" fontId="18" fillId="0" borderId="11" xfId="5" applyFont="1" applyBorder="1" applyAlignment="1">
      <alignment vertical="center"/>
    </xf>
    <xf numFmtId="0" fontId="18" fillId="0" borderId="11" xfId="5" applyFont="1" applyBorder="1" applyAlignment="1">
      <alignment horizontal="center" vertical="center"/>
    </xf>
    <xf numFmtId="169" fontId="16" fillId="3" borderId="12" xfId="5" applyNumberFormat="1" applyFont="1" applyFill="1" applyBorder="1" applyAlignment="1">
      <alignment vertical="center"/>
    </xf>
    <xf numFmtId="0" fontId="16" fillId="0" borderId="41" xfId="5" applyFont="1" applyBorder="1" applyAlignment="1">
      <alignment vertical="center"/>
    </xf>
    <xf numFmtId="0" fontId="16" fillId="0" borderId="41" xfId="5" applyFont="1" applyBorder="1" applyAlignment="1">
      <alignment horizontal="center" vertical="center" wrapText="1"/>
    </xf>
    <xf numFmtId="4" fontId="16" fillId="0" borderId="42" xfId="5" applyNumberFormat="1" applyFont="1" applyBorder="1" applyAlignment="1">
      <alignment vertical="center"/>
    </xf>
    <xf numFmtId="174" fontId="14" fillId="0" borderId="0" xfId="5" applyNumberFormat="1" applyFont="1"/>
    <xf numFmtId="9" fontId="16" fillId="3" borderId="11" xfId="5" applyNumberFormat="1" applyFont="1" applyFill="1" applyBorder="1" applyAlignment="1">
      <alignment vertical="center"/>
    </xf>
    <xf numFmtId="174" fontId="16" fillId="3" borderId="12" xfId="5" applyNumberFormat="1" applyFont="1" applyFill="1" applyBorder="1" applyAlignment="1">
      <alignment vertical="center"/>
    </xf>
    <xf numFmtId="0" fontId="17" fillId="0" borderId="0" xfId="2" applyFont="1"/>
    <xf numFmtId="168" fontId="17" fillId="0" borderId="0" xfId="3" applyFont="1"/>
    <xf numFmtId="174" fontId="4" fillId="0" borderId="0" xfId="2" applyNumberFormat="1"/>
    <xf numFmtId="0" fontId="17" fillId="0" borderId="8" xfId="2" applyFont="1" applyBorder="1" applyAlignment="1">
      <alignment vertical="center"/>
    </xf>
    <xf numFmtId="0" fontId="17" fillId="0" borderId="0" xfId="2" applyFont="1" applyAlignment="1">
      <alignment vertical="center"/>
    </xf>
    <xf numFmtId="0" fontId="22" fillId="0" borderId="5" xfId="10" applyFont="1" applyBorder="1" applyAlignment="1">
      <alignment vertical="center"/>
    </xf>
    <xf numFmtId="0" fontId="22" fillId="0" borderId="0" xfId="10" applyFont="1" applyAlignment="1">
      <alignment vertical="center"/>
    </xf>
    <xf numFmtId="179" fontId="17" fillId="0" borderId="0" xfId="2" applyNumberFormat="1" applyFont="1"/>
    <xf numFmtId="0" fontId="23" fillId="0" borderId="0" xfId="10" applyFont="1" applyAlignment="1">
      <alignment vertical="center"/>
    </xf>
    <xf numFmtId="0" fontId="24" fillId="0" borderId="16" xfId="2" applyFont="1" applyBorder="1" applyAlignment="1">
      <alignment horizontal="justify" vertical="center" wrapText="1"/>
    </xf>
    <xf numFmtId="0" fontId="24" fillId="0" borderId="53" xfId="2" applyFont="1" applyBorder="1" applyAlignment="1">
      <alignment horizontal="justify" vertical="center" wrapText="1"/>
    </xf>
    <xf numFmtId="0" fontId="4" fillId="0" borderId="54" xfId="2" applyBorder="1" applyAlignment="1">
      <alignment vertical="top" wrapText="1"/>
    </xf>
    <xf numFmtId="0" fontId="25" fillId="0" borderId="0" xfId="11"/>
    <xf numFmtId="0" fontId="27" fillId="0" borderId="0" xfId="2" applyFont="1" applyAlignment="1">
      <alignment horizontal="center"/>
    </xf>
    <xf numFmtId="0" fontId="27" fillId="0" borderId="0" xfId="2" applyFont="1"/>
    <xf numFmtId="0" fontId="28" fillId="4" borderId="7" xfId="2" applyFont="1" applyFill="1" applyBorder="1" applyAlignment="1">
      <alignment horizontal="center" vertical="center" wrapText="1"/>
    </xf>
    <xf numFmtId="0" fontId="28" fillId="4" borderId="8" xfId="2" applyFont="1" applyFill="1" applyBorder="1" applyAlignment="1">
      <alignment horizontal="right" vertical="center" wrapText="1"/>
    </xf>
    <xf numFmtId="2" fontId="28" fillId="4" borderId="8" xfId="2" applyNumberFormat="1" applyFont="1" applyFill="1" applyBorder="1" applyAlignment="1">
      <alignment horizontal="center" vertical="center" wrapText="1"/>
    </xf>
    <xf numFmtId="169" fontId="28" fillId="4" borderId="8" xfId="4" applyFont="1" applyFill="1" applyBorder="1" applyAlignment="1">
      <alignment vertical="center" wrapText="1"/>
    </xf>
    <xf numFmtId="168" fontId="28" fillId="4" borderId="9" xfId="3" applyFont="1" applyFill="1" applyBorder="1" applyAlignment="1">
      <alignment vertical="center" wrapText="1"/>
    </xf>
    <xf numFmtId="168" fontId="27" fillId="0" borderId="0" xfId="3" applyFont="1" applyFill="1"/>
    <xf numFmtId="2" fontId="31" fillId="6" borderId="12" xfId="2" quotePrefix="1" applyNumberFormat="1" applyFont="1" applyFill="1" applyBorder="1" applyAlignment="1">
      <alignment horizontal="center" vertical="center"/>
    </xf>
    <xf numFmtId="0" fontId="31" fillId="6" borderId="20" xfId="2" applyFont="1" applyFill="1" applyBorder="1" applyAlignment="1">
      <alignment horizontal="center"/>
    </xf>
    <xf numFmtId="0" fontId="31" fillId="6" borderId="21" xfId="2" applyFont="1" applyFill="1" applyBorder="1" applyAlignment="1">
      <alignment horizontal="right"/>
    </xf>
    <xf numFmtId="0" fontId="31" fillId="6" borderId="21" xfId="2" applyFont="1" applyFill="1" applyBorder="1"/>
    <xf numFmtId="2" fontId="31" fillId="6" borderId="11" xfId="2" applyNumberFormat="1" applyFont="1" applyFill="1" applyBorder="1"/>
    <xf numFmtId="2" fontId="31" fillId="6" borderId="22" xfId="2" applyNumberFormat="1" applyFont="1" applyFill="1" applyBorder="1"/>
    <xf numFmtId="0" fontId="31" fillId="0" borderId="33" xfId="2" applyFont="1" applyBorder="1" applyAlignment="1">
      <alignment horizontal="center"/>
    </xf>
    <xf numFmtId="0" fontId="27" fillId="0" borderId="0" xfId="2" applyFont="1" applyAlignment="1">
      <alignment horizontal="right"/>
    </xf>
    <xf numFmtId="2" fontId="27" fillId="0" borderId="27" xfId="2" applyNumberFormat="1" applyFont="1" applyBorder="1"/>
    <xf numFmtId="2" fontId="27" fillId="0" borderId="34" xfId="2" applyNumberFormat="1" applyFont="1" applyBorder="1"/>
    <xf numFmtId="0" fontId="27" fillId="0" borderId="0" xfId="2" applyFont="1" applyAlignment="1">
      <alignment horizontal="left"/>
    </xf>
    <xf numFmtId="0" fontId="27" fillId="0" borderId="27" xfId="2" quotePrefix="1" applyFont="1" applyBorder="1" applyAlignment="1">
      <alignment horizontal="center"/>
    </xf>
    <xf numFmtId="2" fontId="27" fillId="0" borderId="27" xfId="2" applyNumberFormat="1" applyFont="1" applyBorder="1" applyAlignment="1">
      <alignment horizontal="center"/>
    </xf>
    <xf numFmtId="0" fontId="27" fillId="6" borderId="21" xfId="2" applyFont="1" applyFill="1" applyBorder="1" applyAlignment="1">
      <alignment horizontal="right"/>
    </xf>
    <xf numFmtId="2" fontId="27" fillId="6" borderId="11" xfId="2" applyNumberFormat="1" applyFont="1" applyFill="1" applyBorder="1" applyAlignment="1">
      <alignment horizontal="center"/>
    </xf>
    <xf numFmtId="0" fontId="31" fillId="0" borderId="0" xfId="2" applyFont="1"/>
    <xf numFmtId="0" fontId="27" fillId="0" borderId="33" xfId="2" applyFont="1" applyBorder="1"/>
    <xf numFmtId="0" fontId="27" fillId="0" borderId="34" xfId="2" applyFont="1" applyBorder="1"/>
    <xf numFmtId="0" fontId="27" fillId="3" borderId="20" xfId="2" applyFont="1" applyFill="1" applyBorder="1" applyAlignment="1">
      <alignment horizontal="center"/>
    </xf>
    <xf numFmtId="0" fontId="27" fillId="3" borderId="21" xfId="2" applyFont="1" applyFill="1" applyBorder="1" applyAlignment="1">
      <alignment horizontal="right"/>
    </xf>
    <xf numFmtId="0" fontId="31" fillId="3" borderId="21" xfId="2" applyFont="1" applyFill="1" applyBorder="1"/>
    <xf numFmtId="2" fontId="31" fillId="3" borderId="11" xfId="2" applyNumberFormat="1" applyFont="1" applyFill="1" applyBorder="1" applyAlignment="1">
      <alignment horizontal="center"/>
    </xf>
    <xf numFmtId="180" fontId="31" fillId="3" borderId="12" xfId="2" applyNumberFormat="1" applyFont="1" applyFill="1" applyBorder="1"/>
    <xf numFmtId="0" fontId="27" fillId="0" borderId="33" xfId="2" applyFont="1" applyBorder="1" applyAlignment="1">
      <alignment horizontal="center"/>
    </xf>
    <xf numFmtId="2" fontId="27" fillId="0" borderId="0" xfId="2" applyNumberFormat="1" applyFont="1"/>
    <xf numFmtId="0" fontId="27" fillId="0" borderId="7" xfId="2" applyFont="1" applyBorder="1" applyAlignment="1">
      <alignment vertical="center"/>
    </xf>
    <xf numFmtId="0" fontId="27" fillId="0" borderId="8" xfId="2" applyFont="1" applyBorder="1" applyAlignment="1">
      <alignment vertical="center"/>
    </xf>
    <xf numFmtId="0" fontId="32" fillId="0" borderId="33" xfId="2" applyFont="1" applyBorder="1" applyAlignment="1">
      <alignment vertical="center"/>
    </xf>
    <xf numFmtId="0" fontId="32" fillId="0" borderId="0" xfId="2" applyFont="1" applyAlignment="1">
      <alignment vertical="center"/>
    </xf>
    <xf numFmtId="0" fontId="4" fillId="0" borderId="0" xfId="12"/>
    <xf numFmtId="0" fontId="4" fillId="0" borderId="33" xfId="12" applyBorder="1"/>
    <xf numFmtId="0" fontId="4" fillId="0" borderId="27" xfId="12" applyBorder="1"/>
    <xf numFmtId="0" fontId="4" fillId="0" borderId="0" xfId="12" applyAlignment="1">
      <alignment horizontal="center"/>
    </xf>
    <xf numFmtId="0" fontId="4" fillId="0" borderId="28" xfId="12" applyBorder="1"/>
    <xf numFmtId="0" fontId="33" fillId="0" borderId="33" xfId="12" applyFont="1" applyBorder="1"/>
    <xf numFmtId="0" fontId="34" fillId="0" borderId="27" xfId="12" applyFont="1" applyBorder="1"/>
    <xf numFmtId="0" fontId="34" fillId="0" borderId="0" xfId="12" applyFont="1"/>
    <xf numFmtId="0" fontId="34" fillId="0" borderId="0" xfId="12" applyFont="1" applyAlignment="1">
      <alignment horizontal="center"/>
    </xf>
    <xf numFmtId="0" fontId="33" fillId="0" borderId="28" xfId="12" applyFont="1" applyBorder="1" applyAlignment="1">
      <alignment horizontal="center"/>
    </xf>
    <xf numFmtId="0" fontId="35" fillId="0" borderId="33" xfId="12" applyFont="1" applyBorder="1"/>
    <xf numFmtId="0" fontId="35" fillId="0" borderId="27" xfId="12" applyFont="1" applyBorder="1"/>
    <xf numFmtId="0" fontId="35" fillId="0" borderId="0" xfId="12" applyFont="1"/>
    <xf numFmtId="0" fontId="35" fillId="0" borderId="0" xfId="12" applyFont="1" applyAlignment="1">
      <alignment horizontal="center"/>
    </xf>
    <xf numFmtId="181" fontId="35" fillId="0" borderId="28" xfId="12" applyNumberFormat="1" applyFont="1" applyBorder="1" applyAlignment="1">
      <alignment horizontal="center"/>
    </xf>
    <xf numFmtId="10" fontId="35" fillId="0" borderId="27" xfId="12" applyNumberFormat="1" applyFont="1" applyBorder="1"/>
    <xf numFmtId="10" fontId="33" fillId="0" borderId="27" xfId="12" applyNumberFormat="1" applyFont="1" applyBorder="1"/>
    <xf numFmtId="0" fontId="33" fillId="0" borderId="0" xfId="12" applyFont="1"/>
    <xf numFmtId="0" fontId="33" fillId="0" borderId="0" xfId="12" applyFont="1" applyAlignment="1">
      <alignment horizontal="center"/>
    </xf>
    <xf numFmtId="181" fontId="33" fillId="0" borderId="28" xfId="12" applyNumberFormat="1" applyFont="1" applyBorder="1" applyAlignment="1">
      <alignment horizontal="center"/>
    </xf>
    <xf numFmtId="0" fontId="33" fillId="0" borderId="10" xfId="12" applyFont="1" applyBorder="1" applyAlignment="1">
      <alignment horizontal="center" vertical="center"/>
    </xf>
    <xf numFmtId="0" fontId="33" fillId="0" borderId="21" xfId="12" applyFont="1" applyBorder="1" applyAlignment="1">
      <alignment horizontal="center" vertical="center"/>
    </xf>
    <xf numFmtId="0" fontId="33" fillId="0" borderId="11" xfId="12" applyFont="1" applyBorder="1" applyAlignment="1">
      <alignment horizontal="center" vertical="center"/>
    </xf>
    <xf numFmtId="0" fontId="33" fillId="0" borderId="51" xfId="12" applyFont="1" applyBorder="1" applyAlignment="1">
      <alignment horizontal="center" vertical="center" wrapText="1"/>
    </xf>
    <xf numFmtId="0" fontId="33" fillId="0" borderId="12" xfId="12" applyFont="1" applyBorder="1" applyAlignment="1">
      <alignment horizontal="center" vertical="center"/>
    </xf>
    <xf numFmtId="0" fontId="33" fillId="0" borderId="23" xfId="12" applyFont="1" applyBorder="1"/>
    <xf numFmtId="0" fontId="35" fillId="0" borderId="55" xfId="12" applyFont="1" applyBorder="1"/>
    <xf numFmtId="0" fontId="35" fillId="0" borderId="24" xfId="12" applyFont="1" applyBorder="1"/>
    <xf numFmtId="0" fontId="35" fillId="0" borderId="55" xfId="12" applyFont="1" applyBorder="1" applyAlignment="1">
      <alignment horizontal="center"/>
    </xf>
    <xf numFmtId="0" fontId="35" fillId="0" borderId="25" xfId="12" applyFont="1" applyBorder="1"/>
    <xf numFmtId="0" fontId="35" fillId="0" borderId="26" xfId="12" applyFont="1" applyBorder="1"/>
    <xf numFmtId="0" fontId="35" fillId="0" borderId="56" xfId="12" applyFont="1" applyBorder="1" applyAlignment="1">
      <alignment horizontal="center"/>
    </xf>
    <xf numFmtId="4" fontId="35" fillId="0" borderId="56" xfId="12" applyNumberFormat="1" applyFont="1" applyBorder="1" applyAlignment="1">
      <alignment horizontal="center"/>
    </xf>
    <xf numFmtId="181" fontId="35" fillId="0" borderId="27" xfId="12" applyNumberFormat="1" applyFont="1" applyBorder="1"/>
    <xf numFmtId="9" fontId="35" fillId="0" borderId="56" xfId="12" applyNumberFormat="1" applyFont="1" applyBorder="1" applyAlignment="1">
      <alignment horizontal="center"/>
    </xf>
    <xf numFmtId="181" fontId="35" fillId="0" borderId="28" xfId="12" applyNumberFormat="1" applyFont="1" applyBorder="1"/>
    <xf numFmtId="0" fontId="33" fillId="0" borderId="26" xfId="12" applyFont="1" applyBorder="1"/>
    <xf numFmtId="0" fontId="35" fillId="0" borderId="26" xfId="12" applyFont="1" applyBorder="1" applyAlignment="1">
      <alignment vertical="justify"/>
    </xf>
    <xf numFmtId="10" fontId="35" fillId="0" borderId="56" xfId="12" applyNumberFormat="1" applyFont="1" applyBorder="1" applyAlignment="1">
      <alignment horizontal="center"/>
    </xf>
    <xf numFmtId="0" fontId="35" fillId="0" borderId="26" xfId="12" applyFont="1" applyBorder="1" applyAlignment="1">
      <alignment wrapText="1"/>
    </xf>
    <xf numFmtId="0" fontId="35" fillId="0" borderId="33" xfId="12" applyFont="1" applyBorder="1" applyAlignment="1">
      <alignment wrapText="1"/>
    </xf>
    <xf numFmtId="0" fontId="33" fillId="0" borderId="33" xfId="12" applyFont="1" applyBorder="1" applyAlignment="1">
      <alignment vertical="center"/>
    </xf>
    <xf numFmtId="0" fontId="35" fillId="0" borderId="27" xfId="12" applyFont="1" applyBorder="1" applyAlignment="1">
      <alignment horizontal="center"/>
    </xf>
    <xf numFmtId="4" fontId="35" fillId="0" borderId="27" xfId="12" applyNumberFormat="1" applyFont="1" applyBorder="1" applyAlignment="1">
      <alignment horizontal="center"/>
    </xf>
    <xf numFmtId="9" fontId="35" fillId="0" borderId="27" xfId="12" applyNumberFormat="1" applyFont="1" applyBorder="1" applyAlignment="1">
      <alignment horizontal="center"/>
    </xf>
    <xf numFmtId="181" fontId="35" fillId="0" borderId="34" xfId="12" applyNumberFormat="1" applyFont="1" applyBorder="1"/>
    <xf numFmtId="0" fontId="35" fillId="0" borderId="33" xfId="12" applyFont="1" applyBorder="1" applyAlignment="1">
      <alignment vertical="justify"/>
    </xf>
    <xf numFmtId="0" fontId="35" fillId="0" borderId="33" xfId="12" applyFont="1" applyBorder="1" applyAlignment="1">
      <alignment vertical="center"/>
    </xf>
    <xf numFmtId="181" fontId="35" fillId="0" borderId="27" xfId="12" applyNumberFormat="1" applyFont="1" applyBorder="1" applyAlignment="1">
      <alignment horizontal="center"/>
    </xf>
    <xf numFmtId="10" fontId="35" fillId="0" borderId="34" xfId="12" applyNumberFormat="1" applyFont="1" applyBorder="1"/>
    <xf numFmtId="0" fontId="33" fillId="0" borderId="27" xfId="12" applyFont="1" applyBorder="1"/>
    <xf numFmtId="0" fontId="33" fillId="0" borderId="27" xfId="12" applyFont="1" applyBorder="1" applyAlignment="1">
      <alignment horizontal="center"/>
    </xf>
    <xf numFmtId="0" fontId="33" fillId="0" borderId="34" xfId="12" applyFont="1" applyBorder="1"/>
    <xf numFmtId="0" fontId="36" fillId="0" borderId="7" xfId="12" applyFont="1" applyBorder="1"/>
    <xf numFmtId="0" fontId="7" fillId="0" borderId="47" xfId="12" applyFont="1" applyBorder="1"/>
    <xf numFmtId="0" fontId="7" fillId="0" borderId="47" xfId="12" applyFont="1" applyBorder="1" applyAlignment="1">
      <alignment horizontal="center"/>
    </xf>
    <xf numFmtId="10" fontId="36" fillId="0" borderId="9" xfId="12" applyNumberFormat="1" applyFont="1" applyBorder="1"/>
    <xf numFmtId="0" fontId="4" fillId="0" borderId="4" xfId="12" applyBorder="1"/>
    <xf numFmtId="0" fontId="4" fillId="0" borderId="5" xfId="12" applyBorder="1"/>
    <xf numFmtId="0" fontId="4" fillId="0" borderId="5" xfId="12" applyBorder="1" applyAlignment="1">
      <alignment horizontal="center"/>
    </xf>
    <xf numFmtId="10" fontId="4" fillId="0" borderId="6" xfId="12" applyNumberFormat="1" applyBorder="1"/>
    <xf numFmtId="0" fontId="4" fillId="0" borderId="34" xfId="12" applyBorder="1"/>
    <xf numFmtId="0" fontId="7" fillId="7" borderId="10" xfId="12" applyFont="1" applyFill="1" applyBorder="1" applyAlignment="1">
      <alignment horizontal="center"/>
    </xf>
    <xf numFmtId="182" fontId="4" fillId="3" borderId="12" xfId="12" applyNumberFormat="1" applyFill="1" applyBorder="1" applyAlignment="1">
      <alignment horizontal="center"/>
    </xf>
    <xf numFmtId="0" fontId="7" fillId="7" borderId="11" xfId="12" applyFont="1" applyFill="1" applyBorder="1"/>
    <xf numFmtId="0" fontId="7" fillId="7" borderId="12" xfId="12" applyFont="1" applyFill="1" applyBorder="1" applyAlignment="1">
      <alignment horizontal="center"/>
    </xf>
    <xf numFmtId="0" fontId="4" fillId="0" borderId="57" xfId="12" applyBorder="1"/>
    <xf numFmtId="2" fontId="4" fillId="0" borderId="49" xfId="12" applyNumberFormat="1" applyBorder="1" applyAlignment="1">
      <alignment horizontal="center"/>
    </xf>
    <xf numFmtId="182" fontId="4" fillId="0" borderId="49" xfId="12" applyNumberFormat="1" applyBorder="1"/>
    <xf numFmtId="0" fontId="4" fillId="0" borderId="49" xfId="12" applyBorder="1" applyAlignment="1">
      <alignment horizontal="center"/>
    </xf>
    <xf numFmtId="182" fontId="4" fillId="0" borderId="50" xfId="12" applyNumberFormat="1" applyBorder="1" applyAlignment="1">
      <alignment horizontal="center"/>
    </xf>
    <xf numFmtId="0" fontId="4" fillId="0" borderId="38" xfId="12" applyBorder="1" applyAlignment="1">
      <alignment horizontal="center"/>
    </xf>
    <xf numFmtId="2" fontId="4" fillId="0" borderId="32" xfId="12" applyNumberFormat="1" applyBorder="1" applyAlignment="1">
      <alignment horizontal="center"/>
    </xf>
    <xf numFmtId="182" fontId="4" fillId="0" borderId="32" xfId="12" applyNumberFormat="1" applyBorder="1"/>
    <xf numFmtId="0" fontId="4" fillId="0" borderId="32" xfId="12" applyBorder="1" applyAlignment="1">
      <alignment horizontal="center"/>
    </xf>
    <xf numFmtId="182" fontId="4" fillId="0" borderId="39" xfId="12" applyNumberFormat="1" applyBorder="1" applyAlignment="1">
      <alignment horizontal="center"/>
    </xf>
    <xf numFmtId="182" fontId="4" fillId="0" borderId="32" xfId="12" applyNumberFormat="1" applyBorder="1" applyAlignment="1">
      <alignment horizontal="center"/>
    </xf>
    <xf numFmtId="0" fontId="4" fillId="0" borderId="7" xfId="12" applyBorder="1"/>
    <xf numFmtId="0" fontId="4" fillId="0" borderId="8" xfId="12" applyBorder="1"/>
    <xf numFmtId="0" fontId="4" fillId="0" borderId="8" xfId="12" applyBorder="1" applyAlignment="1">
      <alignment horizontal="center"/>
    </xf>
    <xf numFmtId="0" fontId="4" fillId="0" borderId="9" xfId="12" applyBorder="1"/>
    <xf numFmtId="10" fontId="38" fillId="0" borderId="32" xfId="14" applyNumberFormat="1" applyFont="1" applyFill="1" applyBorder="1" applyAlignment="1">
      <alignment horizontal="center" vertical="center" wrapText="1"/>
    </xf>
    <xf numFmtId="166" fontId="7" fillId="0" borderId="32" xfId="15" applyNumberFormat="1" applyFont="1" applyFill="1" applyBorder="1" applyAlignment="1">
      <alignment horizontal="center" vertical="center" wrapText="1"/>
    </xf>
    <xf numFmtId="10" fontId="38" fillId="0" borderId="32" xfId="1" applyNumberFormat="1" applyFont="1" applyFill="1" applyBorder="1" applyAlignment="1">
      <alignment horizontal="center" vertical="center" wrapText="1"/>
    </xf>
    <xf numFmtId="10" fontId="7" fillId="0" borderId="32" xfId="1" applyNumberFormat="1" applyFont="1" applyFill="1" applyBorder="1" applyAlignment="1">
      <alignment horizontal="center" vertical="center" wrapText="1"/>
    </xf>
    <xf numFmtId="9" fontId="0" fillId="0" borderId="0" xfId="1" applyFont="1"/>
    <xf numFmtId="49" fontId="0" fillId="0" borderId="5" xfId="0" applyNumberFormat="1" applyBorder="1" applyAlignment="1">
      <alignment horizontal="left" vertical="top"/>
    </xf>
    <xf numFmtId="0" fontId="2" fillId="0" borderId="11" xfId="0" applyFont="1" applyBorder="1" applyAlignment="1">
      <alignment horizontal="left" vertical="top"/>
    </xf>
    <xf numFmtId="49" fontId="0" fillId="0" borderId="14" xfId="0" applyNumberFormat="1" applyBorder="1" applyAlignment="1">
      <alignment horizontal="left" vertical="top"/>
    </xf>
    <xf numFmtId="49" fontId="0" fillId="0" borderId="18" xfId="0" applyNumberFormat="1" applyBorder="1" applyAlignment="1">
      <alignment horizontal="left" vertical="top"/>
    </xf>
    <xf numFmtId="0" fontId="0" fillId="0" borderId="11" xfId="0" applyBorder="1" applyAlignment="1">
      <alignment horizontal="left" vertical="top"/>
    </xf>
    <xf numFmtId="0" fontId="7" fillId="0" borderId="2" xfId="13" applyFont="1" applyBorder="1" applyAlignment="1">
      <alignment horizontal="right" vertical="center" wrapText="1"/>
    </xf>
    <xf numFmtId="0" fontId="7" fillId="0" borderId="1" xfId="13" applyFont="1" applyBorder="1" applyAlignment="1">
      <alignment horizontal="right" vertical="center" wrapText="1"/>
    </xf>
    <xf numFmtId="0" fontId="7" fillId="0" borderId="3" xfId="13" applyFont="1" applyBorder="1" applyAlignment="1">
      <alignment horizontal="right" vertical="center" wrapText="1"/>
    </xf>
    <xf numFmtId="1" fontId="7" fillId="0" borderId="2" xfId="13" applyNumberFormat="1" applyFont="1" applyBorder="1" applyAlignment="1">
      <alignment horizontal="right" vertical="center"/>
    </xf>
    <xf numFmtId="1" fontId="7" fillId="0" borderId="1" xfId="13" applyNumberFormat="1" applyFont="1" applyBorder="1" applyAlignment="1">
      <alignment horizontal="right" vertical="center"/>
    </xf>
    <xf numFmtId="1" fontId="7" fillId="0" borderId="3" xfId="13" applyNumberFormat="1" applyFont="1" applyBorder="1" applyAlignment="1">
      <alignment horizontal="right" vertical="center"/>
    </xf>
    <xf numFmtId="1" fontId="7" fillId="0" borderId="32" xfId="13" applyNumberFormat="1" applyFont="1" applyBorder="1" applyAlignment="1">
      <alignment horizontal="right" vertical="center"/>
    </xf>
    <xf numFmtId="49" fontId="2" fillId="0" borderId="32" xfId="0" applyNumberFormat="1" applyFont="1" applyBorder="1" applyAlignment="1">
      <alignment horizontal="right"/>
    </xf>
    <xf numFmtId="164" fontId="2" fillId="0" borderId="32" xfId="0" applyNumberFormat="1" applyFont="1" applyBorder="1" applyAlignment="1">
      <alignment horizontal="right"/>
    </xf>
    <xf numFmtId="165" fontId="2" fillId="0" borderId="32" xfId="0" applyNumberFormat="1" applyFont="1" applyBorder="1" applyAlignment="1">
      <alignment horizontal="right"/>
    </xf>
    <xf numFmtId="0" fontId="13" fillId="0" borderId="4" xfId="2" applyFont="1" applyBorder="1" applyAlignment="1">
      <alignment horizontal="left" vertical="center" wrapText="1"/>
    </xf>
    <xf numFmtId="0" fontId="14" fillId="0" borderId="5" xfId="2" applyFont="1" applyBorder="1" applyAlignment="1">
      <alignment horizontal="left" vertical="center" wrapText="1"/>
    </xf>
    <xf numFmtId="0" fontId="14" fillId="0" borderId="6" xfId="2" applyFont="1" applyBorder="1" applyAlignment="1">
      <alignment horizontal="left" vertical="center" wrapText="1"/>
    </xf>
    <xf numFmtId="0" fontId="10" fillId="0" borderId="33" xfId="2" applyFont="1" applyBorder="1" applyAlignment="1">
      <alignment horizontal="center" vertical="center" wrapText="1"/>
    </xf>
    <xf numFmtId="0" fontId="15" fillId="0" borderId="0" xfId="2" applyFont="1" applyAlignment="1">
      <alignment horizontal="center" vertical="center" wrapText="1"/>
    </xf>
    <xf numFmtId="0" fontId="15" fillId="0" borderId="34" xfId="2" applyFont="1" applyBorder="1" applyAlignment="1">
      <alignment horizontal="center" vertical="center" wrapText="1"/>
    </xf>
    <xf numFmtId="0" fontId="7" fillId="4" borderId="7" xfId="2" applyFont="1" applyFill="1" applyBorder="1" applyAlignment="1">
      <alignment horizontal="left"/>
    </xf>
    <xf numFmtId="0" fontId="7" fillId="4" borderId="8" xfId="2" applyFont="1" applyFill="1" applyBorder="1" applyAlignment="1">
      <alignment horizontal="left"/>
    </xf>
    <xf numFmtId="2" fontId="0" fillId="4" borderId="8" xfId="3" applyNumberFormat="1" applyFont="1" applyFill="1" applyBorder="1" applyAlignment="1">
      <alignment horizontal="center"/>
    </xf>
    <xf numFmtId="2" fontId="0" fillId="4" borderId="9" xfId="3" applyNumberFormat="1" applyFont="1" applyFill="1" applyBorder="1" applyAlignment="1">
      <alignment horizontal="center"/>
    </xf>
    <xf numFmtId="0" fontId="16" fillId="5" borderId="35" xfId="5" applyFont="1" applyFill="1" applyBorder="1" applyAlignment="1">
      <alignment horizontal="left" vertical="center"/>
    </xf>
    <xf numFmtId="0" fontId="16" fillId="5" borderId="36" xfId="5" applyFont="1" applyFill="1" applyBorder="1" applyAlignment="1">
      <alignment horizontal="left" vertical="center"/>
    </xf>
    <xf numFmtId="0" fontId="16" fillId="5" borderId="37" xfId="5" applyFont="1" applyFill="1" applyBorder="1" applyAlignment="1">
      <alignment horizontal="left" vertical="center"/>
    </xf>
    <xf numFmtId="0" fontId="5" fillId="3" borderId="20" xfId="2" applyFont="1" applyFill="1" applyBorder="1" applyAlignment="1">
      <alignment horizontal="center" vertical="center" wrapText="1"/>
    </xf>
    <xf numFmtId="0" fontId="5" fillId="3" borderId="21" xfId="2" applyFont="1" applyFill="1" applyBorder="1" applyAlignment="1">
      <alignment horizontal="center" vertical="center" wrapText="1"/>
    </xf>
    <xf numFmtId="0" fontId="5" fillId="3" borderId="22" xfId="2" applyFont="1" applyFill="1" applyBorder="1" applyAlignment="1">
      <alignment horizontal="center" vertical="center" wrapText="1"/>
    </xf>
    <xf numFmtId="0" fontId="9" fillId="4" borderId="33" xfId="2" applyFont="1" applyFill="1" applyBorder="1" applyAlignment="1">
      <alignment horizontal="center" vertical="center" wrapText="1"/>
    </xf>
    <xf numFmtId="0" fontId="9" fillId="4" borderId="0" xfId="2" applyFont="1" applyFill="1" applyAlignment="1">
      <alignment horizontal="center" vertical="center" wrapText="1"/>
    </xf>
    <xf numFmtId="0" fontId="9" fillId="4" borderId="34" xfId="2" applyFont="1" applyFill="1" applyBorder="1" applyAlignment="1">
      <alignment horizontal="center" vertical="center" wrapText="1"/>
    </xf>
    <xf numFmtId="0" fontId="10" fillId="4" borderId="33" xfId="2" applyFont="1" applyFill="1" applyBorder="1" applyAlignment="1">
      <alignment horizontal="center" vertical="center" wrapText="1"/>
    </xf>
    <xf numFmtId="0" fontId="10" fillId="4" borderId="0" xfId="2" applyFont="1" applyFill="1" applyAlignment="1">
      <alignment horizontal="center" vertical="center" wrapText="1"/>
    </xf>
    <xf numFmtId="0" fontId="10" fillId="4" borderId="34" xfId="2" applyFont="1" applyFill="1" applyBorder="1" applyAlignment="1">
      <alignment horizontal="center" vertical="center" wrapText="1"/>
    </xf>
    <xf numFmtId="0" fontId="11" fillId="4" borderId="33" xfId="2" applyFont="1" applyFill="1" applyBorder="1" applyAlignment="1">
      <alignment horizontal="center" vertical="center" wrapText="1"/>
    </xf>
    <xf numFmtId="0" fontId="11" fillId="4" borderId="0" xfId="2" applyFont="1" applyFill="1" applyAlignment="1">
      <alignment horizontal="center" vertical="center" wrapText="1"/>
    </xf>
    <xf numFmtId="0" fontId="11" fillId="4" borderId="34" xfId="2" applyFont="1" applyFill="1" applyBorder="1" applyAlignment="1">
      <alignment horizontal="center" vertical="center" wrapText="1"/>
    </xf>
    <xf numFmtId="0" fontId="12" fillId="3" borderId="20" xfId="2" applyFont="1" applyFill="1" applyBorder="1" applyAlignment="1">
      <alignment horizontal="center" vertical="center" wrapText="1"/>
    </xf>
    <xf numFmtId="0" fontId="4" fillId="3" borderId="21" xfId="2" applyFill="1" applyBorder="1" applyAlignment="1">
      <alignment vertical="center" wrapText="1"/>
    </xf>
    <xf numFmtId="0" fontId="4" fillId="3" borderId="22" xfId="2" applyFill="1" applyBorder="1" applyAlignment="1">
      <alignment vertical="center" wrapText="1"/>
    </xf>
    <xf numFmtId="174" fontId="7" fillId="0" borderId="0" xfId="2" applyNumberFormat="1" applyFont="1" applyAlignment="1" applyProtection="1">
      <alignment horizontal="center"/>
      <protection locked="0"/>
    </xf>
    <xf numFmtId="0" fontId="7" fillId="0" borderId="0" xfId="2" applyFont="1" applyAlignment="1" applyProtection="1">
      <alignment horizontal="center"/>
      <protection locked="0"/>
    </xf>
    <xf numFmtId="0" fontId="24" fillId="0" borderId="7" xfId="2" applyFont="1" applyBorder="1" applyAlignment="1">
      <alignment horizontal="center" vertical="center" wrapText="1"/>
    </xf>
    <xf numFmtId="0" fontId="24" fillId="0" borderId="8" xfId="2" applyFont="1" applyBorder="1" applyAlignment="1">
      <alignment horizontal="center" vertical="center" wrapText="1"/>
    </xf>
    <xf numFmtId="0" fontId="24" fillId="0" borderId="9" xfId="2" applyFont="1" applyBorder="1" applyAlignment="1">
      <alignment horizontal="center" vertical="center" wrapText="1"/>
    </xf>
    <xf numFmtId="0" fontId="16" fillId="3" borderId="51" xfId="5" applyFont="1" applyFill="1" applyBorder="1" applyAlignment="1">
      <alignment horizontal="center" vertical="center"/>
    </xf>
    <xf numFmtId="0" fontId="16" fillId="3" borderId="21" xfId="5" applyFont="1" applyFill="1" applyBorder="1" applyAlignment="1">
      <alignment horizontal="center" vertical="center"/>
    </xf>
    <xf numFmtId="0" fontId="16" fillId="3" borderId="52" xfId="5" applyFont="1" applyFill="1" applyBorder="1" applyAlignment="1">
      <alignment horizontal="center" vertical="center"/>
    </xf>
    <xf numFmtId="0" fontId="24" fillId="0" borderId="20" xfId="2" applyFont="1" applyBorder="1" applyAlignment="1">
      <alignment horizontal="left" vertical="center" wrapText="1"/>
    </xf>
    <xf numFmtId="0" fontId="24" fillId="0" borderId="21" xfId="2" applyFont="1" applyBorder="1" applyAlignment="1">
      <alignment horizontal="left" vertical="center" wrapText="1"/>
    </xf>
    <xf numFmtId="0" fontId="24" fillId="0" borderId="22" xfId="2" applyFont="1" applyBorder="1" applyAlignment="1">
      <alignment horizontal="left" vertical="center" wrapText="1"/>
    </xf>
    <xf numFmtId="0" fontId="24" fillId="0" borderId="33" xfId="2" applyFont="1" applyBorder="1" applyAlignment="1">
      <alignment horizontal="center" vertical="center" wrapText="1"/>
    </xf>
    <xf numFmtId="0" fontId="24" fillId="0" borderId="0" xfId="2" applyFont="1" applyAlignment="1">
      <alignment horizontal="center" vertical="center" wrapText="1"/>
    </xf>
    <xf numFmtId="0" fontId="24" fillId="0" borderId="34" xfId="2" applyFont="1" applyBorder="1" applyAlignment="1">
      <alignment horizontal="center" vertical="center" wrapText="1"/>
    </xf>
    <xf numFmtId="0" fontId="26" fillId="6" borderId="20" xfId="2" applyFont="1" applyFill="1" applyBorder="1" applyAlignment="1">
      <alignment horizontal="center" vertical="center" wrapText="1"/>
    </xf>
    <xf numFmtId="0" fontId="27" fillId="6" borderId="21" xfId="2" applyFont="1" applyFill="1" applyBorder="1" applyAlignment="1">
      <alignment vertical="center" wrapText="1"/>
    </xf>
    <xf numFmtId="0" fontId="27" fillId="6" borderId="22" xfId="2" applyFont="1" applyFill="1" applyBorder="1" applyAlignment="1">
      <alignment vertical="center" wrapText="1"/>
    </xf>
    <xf numFmtId="0" fontId="26" fillId="6" borderId="21" xfId="2" applyFont="1" applyFill="1" applyBorder="1" applyAlignment="1">
      <alignment horizontal="center" vertical="center" wrapText="1"/>
    </xf>
    <xf numFmtId="0" fontId="26" fillId="6" borderId="22" xfId="2" applyFont="1" applyFill="1" applyBorder="1" applyAlignment="1">
      <alignment horizontal="center" vertical="center" wrapText="1"/>
    </xf>
    <xf numFmtId="0" fontId="28" fillId="4" borderId="4" xfId="2" applyFont="1" applyFill="1" applyBorder="1" applyAlignment="1">
      <alignment horizontal="center" vertical="center" wrapText="1"/>
    </xf>
    <xf numFmtId="0" fontId="28" fillId="4" borderId="5" xfId="2" applyFont="1" applyFill="1" applyBorder="1" applyAlignment="1">
      <alignment horizontal="center" vertical="center" wrapText="1"/>
    </xf>
    <xf numFmtId="0" fontId="28" fillId="4" borderId="6" xfId="2" applyFont="1" applyFill="1" applyBorder="1" applyAlignment="1">
      <alignment horizontal="center" vertical="center" wrapText="1"/>
    </xf>
    <xf numFmtId="0" fontId="26" fillId="4" borderId="33" xfId="2" applyFont="1" applyFill="1" applyBorder="1" applyAlignment="1">
      <alignment horizontal="center" vertical="center" wrapText="1"/>
    </xf>
    <xf numFmtId="0" fontId="26" fillId="4" borderId="0" xfId="2" applyFont="1" applyFill="1" applyAlignment="1">
      <alignment horizontal="center" vertical="center" wrapText="1"/>
    </xf>
    <xf numFmtId="0" fontId="26" fillId="4" borderId="34" xfId="2" applyFont="1" applyFill="1" applyBorder="1" applyAlignment="1">
      <alignment horizontal="center" vertical="center" wrapText="1"/>
    </xf>
    <xf numFmtId="0" fontId="28" fillId="4" borderId="33" xfId="2" applyFont="1" applyFill="1" applyBorder="1" applyAlignment="1">
      <alignment horizontal="center" vertical="center" wrapText="1"/>
    </xf>
    <xf numFmtId="0" fontId="28" fillId="4" borderId="0" xfId="2" applyFont="1" applyFill="1" applyAlignment="1">
      <alignment horizontal="center" vertical="center" wrapText="1"/>
    </xf>
    <xf numFmtId="0" fontId="28" fillId="4" borderId="34" xfId="2" applyFont="1" applyFill="1" applyBorder="1" applyAlignment="1">
      <alignment horizontal="center" vertical="center" wrapText="1"/>
    </xf>
    <xf numFmtId="0" fontId="31" fillId="5" borderId="0" xfId="2" applyFont="1" applyFill="1" applyAlignment="1">
      <alignment horizontal="left"/>
    </xf>
    <xf numFmtId="0" fontId="31" fillId="5" borderId="34" xfId="2" applyFont="1" applyFill="1" applyBorder="1" applyAlignment="1">
      <alignment horizontal="left"/>
    </xf>
    <xf numFmtId="0" fontId="27" fillId="0" borderId="0" xfId="2" applyFont="1" applyAlignment="1">
      <alignment horizontal="center" vertical="center"/>
    </xf>
    <xf numFmtId="0" fontId="29" fillId="4" borderId="4" xfId="2" applyFont="1" applyFill="1" applyBorder="1" applyAlignment="1">
      <alignment horizontal="left" vertical="center" wrapText="1"/>
    </xf>
    <xf numFmtId="0" fontId="27" fillId="0" borderId="5" xfId="2" applyFont="1" applyBorder="1" applyAlignment="1">
      <alignment horizontal="left" vertical="center" wrapText="1"/>
    </xf>
    <xf numFmtId="0" fontId="27" fillId="0" borderId="6" xfId="2" applyFont="1" applyBorder="1" applyAlignment="1">
      <alignment horizontal="left" vertical="center" wrapText="1"/>
    </xf>
    <xf numFmtId="0" fontId="28" fillId="0" borderId="20" xfId="2" applyFont="1" applyBorder="1" applyAlignment="1">
      <alignment horizontal="center" vertical="center" wrapText="1"/>
    </xf>
    <xf numFmtId="0" fontId="30" fillId="0" borderId="21" xfId="2" applyFont="1" applyBorder="1" applyAlignment="1">
      <alignment horizontal="center" vertical="center" wrapText="1"/>
    </xf>
    <xf numFmtId="0" fontId="30" fillId="0" borderId="22" xfId="2" applyFont="1" applyBorder="1" applyAlignment="1">
      <alignment horizontal="center" vertical="center" wrapText="1"/>
    </xf>
    <xf numFmtId="0" fontId="31" fillId="0" borderId="20" xfId="2" applyFont="1" applyBorder="1" applyAlignment="1">
      <alignment horizontal="left"/>
    </xf>
    <xf numFmtId="0" fontId="31" fillId="0" borderId="21" xfId="2" applyFont="1" applyBorder="1" applyAlignment="1">
      <alignment horizontal="left"/>
    </xf>
    <xf numFmtId="2" fontId="27" fillId="0" borderId="21" xfId="3" applyNumberFormat="1" applyFont="1" applyBorder="1" applyAlignment="1">
      <alignment horizontal="center"/>
    </xf>
    <xf numFmtId="2" fontId="27" fillId="0" borderId="22" xfId="3" applyNumberFormat="1" applyFont="1" applyBorder="1" applyAlignment="1">
      <alignment horizontal="center"/>
    </xf>
    <xf numFmtId="0" fontId="31" fillId="6" borderId="20" xfId="2" applyFont="1" applyFill="1" applyBorder="1" applyAlignment="1">
      <alignment horizontal="center" vertical="center" wrapText="1"/>
    </xf>
    <xf numFmtId="0" fontId="31" fillId="6" borderId="21" xfId="2" applyFont="1" applyFill="1" applyBorder="1" applyAlignment="1">
      <alignment horizontal="center" vertical="center" wrapText="1"/>
    </xf>
    <xf numFmtId="0" fontId="31" fillId="6" borderId="52" xfId="2" applyFont="1" applyFill="1" applyBorder="1" applyAlignment="1">
      <alignment horizontal="center" vertical="center" wrapText="1"/>
    </xf>
    <xf numFmtId="0" fontId="33" fillId="0" borderId="33" xfId="12" applyFont="1" applyBorder="1" applyAlignment="1">
      <alignment horizontal="center" vertical="center"/>
    </xf>
    <xf numFmtId="0" fontId="33" fillId="0" borderId="0" xfId="12" applyFont="1" applyAlignment="1">
      <alignment horizontal="center" vertical="center"/>
    </xf>
    <xf numFmtId="0" fontId="33" fillId="0" borderId="34" xfId="12" applyFont="1" applyBorder="1" applyAlignment="1">
      <alignment horizontal="center" vertical="center"/>
    </xf>
    <xf numFmtId="0" fontId="33" fillId="0" borderId="7" xfId="12" applyFont="1" applyBorder="1" applyAlignment="1">
      <alignment horizontal="center" vertical="center"/>
    </xf>
    <xf numFmtId="0" fontId="33" fillId="0" borderId="8" xfId="12" applyFont="1" applyBorder="1" applyAlignment="1">
      <alignment horizontal="center" vertical="center"/>
    </xf>
    <xf numFmtId="0" fontId="33" fillId="0" borderId="9" xfId="12" applyFont="1" applyBorder="1" applyAlignment="1">
      <alignment horizontal="center" vertical="center"/>
    </xf>
  </cellXfs>
  <cellStyles count="16">
    <cellStyle name="Hipervínculo 2 3" xfId="11" xr:uid="{A53B5566-805F-41CA-9CA1-D9F4E830D0BA}"/>
    <cellStyle name="Millares 2 3 10" xfId="4" xr:uid="{E6B1760E-B402-4A9D-AC66-BB57D5C4420A}"/>
    <cellStyle name="Millares 3 2 4" xfId="6" xr:uid="{15847EEB-8399-46CD-930A-9C653E5ED2E4}"/>
    <cellStyle name="Moneda [0] 3 2" xfId="9" xr:uid="{ED4BF11F-7504-4A65-85B9-984FC661CE09}"/>
    <cellStyle name="Moneda 2" xfId="15" xr:uid="{ED144668-BCAF-4597-BB83-A06628FB23B3}"/>
    <cellStyle name="Moneda 3 3" xfId="3" xr:uid="{F913756D-A1E1-4DFF-8EE3-CD272554E8C5}"/>
    <cellStyle name="Normal" xfId="0" builtinId="0"/>
    <cellStyle name="Normal 10 10 2" xfId="2" xr:uid="{FA4FFAAF-7BD2-47D1-A9B3-2DD39660797A}"/>
    <cellStyle name="Normal 2" xfId="13" xr:uid="{4A0914C5-8EB7-412E-8725-B8A53C4F5C7B}"/>
    <cellStyle name="Normal 2 10" xfId="5" xr:uid="{6915A5F4-5512-43B6-9488-AB92F513AD30}"/>
    <cellStyle name="Normal 2 10 2 2" xfId="12" xr:uid="{D99028BF-28DA-4130-8D36-D17945ED442B}"/>
    <cellStyle name="Normal 6 2 3" xfId="10" xr:uid="{A650AEA6-6121-40C1-A416-1AF01D60C643}"/>
    <cellStyle name="Normal_FORMULARIO EXPERIENCIA" xfId="8" xr:uid="{7C20AF84-8224-423D-9800-D1E652EE769B}"/>
    <cellStyle name="Porcentaje" xfId="1" builtinId="5"/>
    <cellStyle name="Porcentaje 2" xfId="14" xr:uid="{FC16B1D8-E1B7-4515-AD84-36BCE86DC138}"/>
    <cellStyle name="Porcentaje 2 2 4" xfId="7" xr:uid="{0246FA5A-09D0-4AF9-B6D9-C6AECA979E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63" Type="http://schemas.openxmlformats.org/officeDocument/2006/relationships/externalLink" Target="externalLinks/externalLink57.xml"/><Relationship Id="rId159" Type="http://schemas.openxmlformats.org/officeDocument/2006/relationships/externalLink" Target="externalLinks/externalLink153.xml"/><Relationship Id="rId170" Type="http://schemas.openxmlformats.org/officeDocument/2006/relationships/externalLink" Target="externalLinks/externalLink164.xml"/><Relationship Id="rId191" Type="http://schemas.openxmlformats.org/officeDocument/2006/relationships/externalLink" Target="externalLinks/externalLink185.xml"/><Relationship Id="rId205" Type="http://schemas.openxmlformats.org/officeDocument/2006/relationships/externalLink" Target="externalLinks/externalLink199.xml"/><Relationship Id="rId226" Type="http://schemas.openxmlformats.org/officeDocument/2006/relationships/externalLink" Target="externalLinks/externalLink220.xml"/><Relationship Id="rId247" Type="http://schemas.openxmlformats.org/officeDocument/2006/relationships/externalLink" Target="externalLinks/externalLink241.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53" Type="http://schemas.openxmlformats.org/officeDocument/2006/relationships/externalLink" Target="externalLinks/externalLink47.xml"/><Relationship Id="rId74" Type="http://schemas.openxmlformats.org/officeDocument/2006/relationships/externalLink" Target="externalLinks/externalLink68.xml"/><Relationship Id="rId128" Type="http://schemas.openxmlformats.org/officeDocument/2006/relationships/externalLink" Target="externalLinks/externalLink122.xml"/><Relationship Id="rId149" Type="http://schemas.openxmlformats.org/officeDocument/2006/relationships/externalLink" Target="externalLinks/externalLink143.xml"/><Relationship Id="rId5" Type="http://schemas.openxmlformats.org/officeDocument/2006/relationships/worksheet" Target="worksheets/sheet5.xml"/><Relationship Id="rId95" Type="http://schemas.openxmlformats.org/officeDocument/2006/relationships/externalLink" Target="externalLinks/externalLink89.xml"/><Relationship Id="rId160" Type="http://schemas.openxmlformats.org/officeDocument/2006/relationships/externalLink" Target="externalLinks/externalLink154.xml"/><Relationship Id="rId181" Type="http://schemas.openxmlformats.org/officeDocument/2006/relationships/externalLink" Target="externalLinks/externalLink175.xml"/><Relationship Id="rId216" Type="http://schemas.openxmlformats.org/officeDocument/2006/relationships/externalLink" Target="externalLinks/externalLink210.xml"/><Relationship Id="rId237" Type="http://schemas.openxmlformats.org/officeDocument/2006/relationships/externalLink" Target="externalLinks/externalLink231.xml"/><Relationship Id="rId258" Type="http://schemas.openxmlformats.org/officeDocument/2006/relationships/externalLink" Target="externalLinks/externalLink252.xml"/><Relationship Id="rId22" Type="http://schemas.openxmlformats.org/officeDocument/2006/relationships/externalLink" Target="externalLinks/externalLink16.xml"/><Relationship Id="rId43" Type="http://schemas.openxmlformats.org/officeDocument/2006/relationships/externalLink" Target="externalLinks/externalLink37.xml"/><Relationship Id="rId64" Type="http://schemas.openxmlformats.org/officeDocument/2006/relationships/externalLink" Target="externalLinks/externalLink58.xml"/><Relationship Id="rId118" Type="http://schemas.openxmlformats.org/officeDocument/2006/relationships/externalLink" Target="externalLinks/externalLink112.xml"/><Relationship Id="rId139" Type="http://schemas.openxmlformats.org/officeDocument/2006/relationships/externalLink" Target="externalLinks/externalLink133.xml"/><Relationship Id="rId85" Type="http://schemas.openxmlformats.org/officeDocument/2006/relationships/externalLink" Target="externalLinks/externalLink79.xml"/><Relationship Id="rId150" Type="http://schemas.openxmlformats.org/officeDocument/2006/relationships/externalLink" Target="externalLinks/externalLink144.xml"/><Relationship Id="rId171" Type="http://schemas.openxmlformats.org/officeDocument/2006/relationships/externalLink" Target="externalLinks/externalLink165.xml"/><Relationship Id="rId192" Type="http://schemas.openxmlformats.org/officeDocument/2006/relationships/externalLink" Target="externalLinks/externalLink186.xml"/><Relationship Id="rId206" Type="http://schemas.openxmlformats.org/officeDocument/2006/relationships/externalLink" Target="externalLinks/externalLink200.xml"/><Relationship Id="rId227" Type="http://schemas.openxmlformats.org/officeDocument/2006/relationships/externalLink" Target="externalLinks/externalLink221.xml"/><Relationship Id="rId248" Type="http://schemas.openxmlformats.org/officeDocument/2006/relationships/externalLink" Target="externalLinks/externalLink242.xml"/><Relationship Id="rId12" Type="http://schemas.openxmlformats.org/officeDocument/2006/relationships/externalLink" Target="externalLinks/externalLink6.xml"/><Relationship Id="rId33" Type="http://schemas.openxmlformats.org/officeDocument/2006/relationships/externalLink" Target="externalLinks/externalLink27.xml"/><Relationship Id="rId108" Type="http://schemas.openxmlformats.org/officeDocument/2006/relationships/externalLink" Target="externalLinks/externalLink102.xml"/><Relationship Id="rId129" Type="http://schemas.openxmlformats.org/officeDocument/2006/relationships/externalLink" Target="externalLinks/externalLink123.xml"/><Relationship Id="rId54" Type="http://schemas.openxmlformats.org/officeDocument/2006/relationships/externalLink" Target="externalLinks/externalLink48.xml"/><Relationship Id="rId75" Type="http://schemas.openxmlformats.org/officeDocument/2006/relationships/externalLink" Target="externalLinks/externalLink69.xml"/><Relationship Id="rId96" Type="http://schemas.openxmlformats.org/officeDocument/2006/relationships/externalLink" Target="externalLinks/externalLink90.xml"/><Relationship Id="rId140" Type="http://schemas.openxmlformats.org/officeDocument/2006/relationships/externalLink" Target="externalLinks/externalLink134.xml"/><Relationship Id="rId161" Type="http://schemas.openxmlformats.org/officeDocument/2006/relationships/externalLink" Target="externalLinks/externalLink155.xml"/><Relationship Id="rId182" Type="http://schemas.openxmlformats.org/officeDocument/2006/relationships/externalLink" Target="externalLinks/externalLink176.xml"/><Relationship Id="rId217" Type="http://schemas.openxmlformats.org/officeDocument/2006/relationships/externalLink" Target="externalLinks/externalLink211.xml"/><Relationship Id="rId6" Type="http://schemas.openxmlformats.org/officeDocument/2006/relationships/worksheet" Target="worksheets/sheet6.xml"/><Relationship Id="rId238" Type="http://schemas.openxmlformats.org/officeDocument/2006/relationships/externalLink" Target="externalLinks/externalLink232.xml"/><Relationship Id="rId259" Type="http://schemas.openxmlformats.org/officeDocument/2006/relationships/externalLink" Target="externalLinks/externalLink253.xml"/><Relationship Id="rId23" Type="http://schemas.openxmlformats.org/officeDocument/2006/relationships/externalLink" Target="externalLinks/externalLink17.xml"/><Relationship Id="rId119" Type="http://schemas.openxmlformats.org/officeDocument/2006/relationships/externalLink" Target="externalLinks/externalLink113.xml"/><Relationship Id="rId44" Type="http://schemas.openxmlformats.org/officeDocument/2006/relationships/externalLink" Target="externalLinks/externalLink38.xml"/><Relationship Id="rId65" Type="http://schemas.openxmlformats.org/officeDocument/2006/relationships/externalLink" Target="externalLinks/externalLink59.xml"/><Relationship Id="rId86" Type="http://schemas.openxmlformats.org/officeDocument/2006/relationships/externalLink" Target="externalLinks/externalLink80.xml"/><Relationship Id="rId130" Type="http://schemas.openxmlformats.org/officeDocument/2006/relationships/externalLink" Target="externalLinks/externalLink124.xml"/><Relationship Id="rId151" Type="http://schemas.openxmlformats.org/officeDocument/2006/relationships/externalLink" Target="externalLinks/externalLink145.xml"/><Relationship Id="rId172" Type="http://schemas.openxmlformats.org/officeDocument/2006/relationships/externalLink" Target="externalLinks/externalLink166.xml"/><Relationship Id="rId193" Type="http://schemas.openxmlformats.org/officeDocument/2006/relationships/externalLink" Target="externalLinks/externalLink187.xml"/><Relationship Id="rId207" Type="http://schemas.openxmlformats.org/officeDocument/2006/relationships/externalLink" Target="externalLinks/externalLink201.xml"/><Relationship Id="rId228" Type="http://schemas.openxmlformats.org/officeDocument/2006/relationships/externalLink" Target="externalLinks/externalLink222.xml"/><Relationship Id="rId249" Type="http://schemas.openxmlformats.org/officeDocument/2006/relationships/externalLink" Target="externalLinks/externalLink243.xml"/><Relationship Id="rId13" Type="http://schemas.openxmlformats.org/officeDocument/2006/relationships/externalLink" Target="externalLinks/externalLink7.xml"/><Relationship Id="rId109" Type="http://schemas.openxmlformats.org/officeDocument/2006/relationships/externalLink" Target="externalLinks/externalLink103.xml"/><Relationship Id="rId260" Type="http://schemas.openxmlformats.org/officeDocument/2006/relationships/theme" Target="theme/theme1.xml"/><Relationship Id="rId34" Type="http://schemas.openxmlformats.org/officeDocument/2006/relationships/externalLink" Target="externalLinks/externalLink28.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20" Type="http://schemas.openxmlformats.org/officeDocument/2006/relationships/externalLink" Target="externalLinks/externalLink114.xml"/><Relationship Id="rId141" Type="http://schemas.openxmlformats.org/officeDocument/2006/relationships/externalLink" Target="externalLinks/externalLink135.xml"/><Relationship Id="rId7" Type="http://schemas.openxmlformats.org/officeDocument/2006/relationships/externalLink" Target="externalLinks/externalLink1.xml"/><Relationship Id="rId162" Type="http://schemas.openxmlformats.org/officeDocument/2006/relationships/externalLink" Target="externalLinks/externalLink156.xml"/><Relationship Id="rId183" Type="http://schemas.openxmlformats.org/officeDocument/2006/relationships/externalLink" Target="externalLinks/externalLink177.xml"/><Relationship Id="rId218" Type="http://schemas.openxmlformats.org/officeDocument/2006/relationships/externalLink" Target="externalLinks/externalLink212.xml"/><Relationship Id="rId239" Type="http://schemas.openxmlformats.org/officeDocument/2006/relationships/externalLink" Target="externalLinks/externalLink233.xml"/><Relationship Id="rId250" Type="http://schemas.openxmlformats.org/officeDocument/2006/relationships/externalLink" Target="externalLinks/externalLink244.xml"/><Relationship Id="rId24" Type="http://schemas.openxmlformats.org/officeDocument/2006/relationships/externalLink" Target="externalLinks/externalLink18.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31" Type="http://schemas.openxmlformats.org/officeDocument/2006/relationships/externalLink" Target="externalLinks/externalLink125.xml"/><Relationship Id="rId152" Type="http://schemas.openxmlformats.org/officeDocument/2006/relationships/externalLink" Target="externalLinks/externalLink146.xml"/><Relationship Id="rId173" Type="http://schemas.openxmlformats.org/officeDocument/2006/relationships/externalLink" Target="externalLinks/externalLink167.xml"/><Relationship Id="rId194" Type="http://schemas.openxmlformats.org/officeDocument/2006/relationships/externalLink" Target="externalLinks/externalLink188.xml"/><Relationship Id="rId208" Type="http://schemas.openxmlformats.org/officeDocument/2006/relationships/externalLink" Target="externalLinks/externalLink202.xml"/><Relationship Id="rId229" Type="http://schemas.openxmlformats.org/officeDocument/2006/relationships/externalLink" Target="externalLinks/externalLink223.xml"/><Relationship Id="rId240" Type="http://schemas.openxmlformats.org/officeDocument/2006/relationships/externalLink" Target="externalLinks/externalLink234.xml"/><Relationship Id="rId261" Type="http://schemas.openxmlformats.org/officeDocument/2006/relationships/styles" Target="styles.xml"/><Relationship Id="rId14" Type="http://schemas.openxmlformats.org/officeDocument/2006/relationships/externalLink" Target="externalLinks/externalLink8.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8" Type="http://schemas.openxmlformats.org/officeDocument/2006/relationships/externalLink" Target="externalLinks/externalLink2.xml"/><Relationship Id="rId98" Type="http://schemas.openxmlformats.org/officeDocument/2006/relationships/externalLink" Target="externalLinks/externalLink92.xml"/><Relationship Id="rId121" Type="http://schemas.openxmlformats.org/officeDocument/2006/relationships/externalLink" Target="externalLinks/externalLink115.xml"/><Relationship Id="rId142" Type="http://schemas.openxmlformats.org/officeDocument/2006/relationships/externalLink" Target="externalLinks/externalLink136.xml"/><Relationship Id="rId163" Type="http://schemas.openxmlformats.org/officeDocument/2006/relationships/externalLink" Target="externalLinks/externalLink157.xml"/><Relationship Id="rId184" Type="http://schemas.openxmlformats.org/officeDocument/2006/relationships/externalLink" Target="externalLinks/externalLink178.xml"/><Relationship Id="rId219" Type="http://schemas.openxmlformats.org/officeDocument/2006/relationships/externalLink" Target="externalLinks/externalLink213.xml"/><Relationship Id="rId230" Type="http://schemas.openxmlformats.org/officeDocument/2006/relationships/externalLink" Target="externalLinks/externalLink224.xml"/><Relationship Id="rId251" Type="http://schemas.openxmlformats.org/officeDocument/2006/relationships/externalLink" Target="externalLinks/externalLink245.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 Id="rId88" Type="http://schemas.openxmlformats.org/officeDocument/2006/relationships/externalLink" Target="externalLinks/externalLink82.xml"/><Relationship Id="rId111" Type="http://schemas.openxmlformats.org/officeDocument/2006/relationships/externalLink" Target="externalLinks/externalLink105.xml"/><Relationship Id="rId132" Type="http://schemas.openxmlformats.org/officeDocument/2006/relationships/externalLink" Target="externalLinks/externalLink126.xml"/><Relationship Id="rId153" Type="http://schemas.openxmlformats.org/officeDocument/2006/relationships/externalLink" Target="externalLinks/externalLink147.xml"/><Relationship Id="rId174" Type="http://schemas.openxmlformats.org/officeDocument/2006/relationships/externalLink" Target="externalLinks/externalLink168.xml"/><Relationship Id="rId195" Type="http://schemas.openxmlformats.org/officeDocument/2006/relationships/externalLink" Target="externalLinks/externalLink189.xml"/><Relationship Id="rId209" Type="http://schemas.openxmlformats.org/officeDocument/2006/relationships/externalLink" Target="externalLinks/externalLink203.xml"/><Relationship Id="rId220" Type="http://schemas.openxmlformats.org/officeDocument/2006/relationships/externalLink" Target="externalLinks/externalLink214.xml"/><Relationship Id="rId241" Type="http://schemas.openxmlformats.org/officeDocument/2006/relationships/externalLink" Target="externalLinks/externalLink235.xml"/><Relationship Id="rId15" Type="http://schemas.openxmlformats.org/officeDocument/2006/relationships/externalLink" Target="externalLinks/externalLink9.xml"/><Relationship Id="rId36" Type="http://schemas.openxmlformats.org/officeDocument/2006/relationships/externalLink" Target="externalLinks/externalLink30.xml"/><Relationship Id="rId57" Type="http://schemas.openxmlformats.org/officeDocument/2006/relationships/externalLink" Target="externalLinks/externalLink51.xml"/><Relationship Id="rId262" Type="http://schemas.openxmlformats.org/officeDocument/2006/relationships/sharedStrings" Target="sharedStrings.xml"/><Relationship Id="rId78" Type="http://schemas.openxmlformats.org/officeDocument/2006/relationships/externalLink" Target="externalLinks/externalLink72.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122" Type="http://schemas.openxmlformats.org/officeDocument/2006/relationships/externalLink" Target="externalLinks/externalLink116.xml"/><Relationship Id="rId143" Type="http://schemas.openxmlformats.org/officeDocument/2006/relationships/externalLink" Target="externalLinks/externalLink137.xml"/><Relationship Id="rId164" Type="http://schemas.openxmlformats.org/officeDocument/2006/relationships/externalLink" Target="externalLinks/externalLink158.xml"/><Relationship Id="rId185" Type="http://schemas.openxmlformats.org/officeDocument/2006/relationships/externalLink" Target="externalLinks/externalLink179.xml"/><Relationship Id="rId9" Type="http://schemas.openxmlformats.org/officeDocument/2006/relationships/externalLink" Target="externalLinks/externalLink3.xml"/><Relationship Id="rId210" Type="http://schemas.openxmlformats.org/officeDocument/2006/relationships/externalLink" Target="externalLinks/externalLink204.xml"/><Relationship Id="rId26" Type="http://schemas.openxmlformats.org/officeDocument/2006/relationships/externalLink" Target="externalLinks/externalLink20.xml"/><Relationship Id="rId231" Type="http://schemas.openxmlformats.org/officeDocument/2006/relationships/externalLink" Target="externalLinks/externalLink225.xml"/><Relationship Id="rId252" Type="http://schemas.openxmlformats.org/officeDocument/2006/relationships/externalLink" Target="externalLinks/externalLink246.xml"/><Relationship Id="rId47" Type="http://schemas.openxmlformats.org/officeDocument/2006/relationships/externalLink" Target="externalLinks/externalLink41.xml"/><Relationship Id="rId68" Type="http://schemas.openxmlformats.org/officeDocument/2006/relationships/externalLink" Target="externalLinks/externalLink62.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33" Type="http://schemas.openxmlformats.org/officeDocument/2006/relationships/externalLink" Target="externalLinks/externalLink127.xml"/><Relationship Id="rId154" Type="http://schemas.openxmlformats.org/officeDocument/2006/relationships/externalLink" Target="externalLinks/externalLink148.xml"/><Relationship Id="rId175" Type="http://schemas.openxmlformats.org/officeDocument/2006/relationships/externalLink" Target="externalLinks/externalLink169.xml"/><Relationship Id="rId196" Type="http://schemas.openxmlformats.org/officeDocument/2006/relationships/externalLink" Target="externalLinks/externalLink190.xml"/><Relationship Id="rId200" Type="http://schemas.openxmlformats.org/officeDocument/2006/relationships/externalLink" Target="externalLinks/externalLink194.xml"/><Relationship Id="rId16" Type="http://schemas.openxmlformats.org/officeDocument/2006/relationships/externalLink" Target="externalLinks/externalLink10.xml"/><Relationship Id="rId221" Type="http://schemas.openxmlformats.org/officeDocument/2006/relationships/externalLink" Target="externalLinks/externalLink215.xml"/><Relationship Id="rId242" Type="http://schemas.openxmlformats.org/officeDocument/2006/relationships/externalLink" Target="externalLinks/externalLink236.xml"/><Relationship Id="rId263" Type="http://schemas.microsoft.com/office/2017/10/relationships/person" Target="persons/person.xml"/><Relationship Id="rId37" Type="http://schemas.openxmlformats.org/officeDocument/2006/relationships/externalLink" Target="externalLinks/externalLink31.xml"/><Relationship Id="rId58" Type="http://schemas.openxmlformats.org/officeDocument/2006/relationships/externalLink" Target="externalLinks/externalLink52.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123" Type="http://schemas.openxmlformats.org/officeDocument/2006/relationships/externalLink" Target="externalLinks/externalLink117.xml"/><Relationship Id="rId144" Type="http://schemas.openxmlformats.org/officeDocument/2006/relationships/externalLink" Target="externalLinks/externalLink138.xml"/><Relationship Id="rId90" Type="http://schemas.openxmlformats.org/officeDocument/2006/relationships/externalLink" Target="externalLinks/externalLink84.xml"/><Relationship Id="rId165" Type="http://schemas.openxmlformats.org/officeDocument/2006/relationships/externalLink" Target="externalLinks/externalLink159.xml"/><Relationship Id="rId186" Type="http://schemas.openxmlformats.org/officeDocument/2006/relationships/externalLink" Target="externalLinks/externalLink180.xml"/><Relationship Id="rId211" Type="http://schemas.openxmlformats.org/officeDocument/2006/relationships/externalLink" Target="externalLinks/externalLink205.xml"/><Relationship Id="rId232" Type="http://schemas.openxmlformats.org/officeDocument/2006/relationships/externalLink" Target="externalLinks/externalLink226.xml"/><Relationship Id="rId253" Type="http://schemas.openxmlformats.org/officeDocument/2006/relationships/externalLink" Target="externalLinks/externalLink247.xml"/><Relationship Id="rId27" Type="http://schemas.openxmlformats.org/officeDocument/2006/relationships/externalLink" Target="externalLinks/externalLink21.xml"/><Relationship Id="rId48" Type="http://schemas.openxmlformats.org/officeDocument/2006/relationships/externalLink" Target="externalLinks/externalLink42.xml"/><Relationship Id="rId69" Type="http://schemas.openxmlformats.org/officeDocument/2006/relationships/externalLink" Target="externalLinks/externalLink63.xml"/><Relationship Id="rId113" Type="http://schemas.openxmlformats.org/officeDocument/2006/relationships/externalLink" Target="externalLinks/externalLink107.xml"/><Relationship Id="rId134" Type="http://schemas.openxmlformats.org/officeDocument/2006/relationships/externalLink" Target="externalLinks/externalLink128.xml"/><Relationship Id="rId80" Type="http://schemas.openxmlformats.org/officeDocument/2006/relationships/externalLink" Target="externalLinks/externalLink74.xml"/><Relationship Id="rId155" Type="http://schemas.openxmlformats.org/officeDocument/2006/relationships/externalLink" Target="externalLinks/externalLink149.xml"/><Relationship Id="rId176" Type="http://schemas.openxmlformats.org/officeDocument/2006/relationships/externalLink" Target="externalLinks/externalLink170.xml"/><Relationship Id="rId197" Type="http://schemas.openxmlformats.org/officeDocument/2006/relationships/externalLink" Target="externalLinks/externalLink191.xml"/><Relationship Id="rId201" Type="http://schemas.openxmlformats.org/officeDocument/2006/relationships/externalLink" Target="externalLinks/externalLink195.xml"/><Relationship Id="rId222" Type="http://schemas.openxmlformats.org/officeDocument/2006/relationships/externalLink" Target="externalLinks/externalLink216.xml"/><Relationship Id="rId243" Type="http://schemas.openxmlformats.org/officeDocument/2006/relationships/externalLink" Target="externalLinks/externalLink237.xml"/><Relationship Id="rId264" Type="http://schemas.openxmlformats.org/officeDocument/2006/relationships/calcChain" Target="calcChain.xml"/><Relationship Id="rId17" Type="http://schemas.openxmlformats.org/officeDocument/2006/relationships/externalLink" Target="externalLinks/externalLink11.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124" Type="http://schemas.openxmlformats.org/officeDocument/2006/relationships/externalLink" Target="externalLinks/externalLink118.xml"/><Relationship Id="rId70" Type="http://schemas.openxmlformats.org/officeDocument/2006/relationships/externalLink" Target="externalLinks/externalLink64.xml"/><Relationship Id="rId91" Type="http://schemas.openxmlformats.org/officeDocument/2006/relationships/externalLink" Target="externalLinks/externalLink85.xml"/><Relationship Id="rId145" Type="http://schemas.openxmlformats.org/officeDocument/2006/relationships/externalLink" Target="externalLinks/externalLink139.xml"/><Relationship Id="rId166" Type="http://schemas.openxmlformats.org/officeDocument/2006/relationships/externalLink" Target="externalLinks/externalLink160.xml"/><Relationship Id="rId187" Type="http://schemas.openxmlformats.org/officeDocument/2006/relationships/externalLink" Target="externalLinks/externalLink181.xml"/><Relationship Id="rId1" Type="http://schemas.openxmlformats.org/officeDocument/2006/relationships/worksheet" Target="worksheets/sheet1.xml"/><Relationship Id="rId212" Type="http://schemas.openxmlformats.org/officeDocument/2006/relationships/externalLink" Target="externalLinks/externalLink206.xml"/><Relationship Id="rId233" Type="http://schemas.openxmlformats.org/officeDocument/2006/relationships/externalLink" Target="externalLinks/externalLink227.xml"/><Relationship Id="rId254" Type="http://schemas.openxmlformats.org/officeDocument/2006/relationships/externalLink" Target="externalLinks/externalLink248.xml"/><Relationship Id="rId28" Type="http://schemas.openxmlformats.org/officeDocument/2006/relationships/externalLink" Target="externalLinks/externalLink22.xml"/><Relationship Id="rId49" Type="http://schemas.openxmlformats.org/officeDocument/2006/relationships/externalLink" Target="externalLinks/externalLink43.xml"/><Relationship Id="rId114" Type="http://schemas.openxmlformats.org/officeDocument/2006/relationships/externalLink" Target="externalLinks/externalLink108.xml"/><Relationship Id="rId60" Type="http://schemas.openxmlformats.org/officeDocument/2006/relationships/externalLink" Target="externalLinks/externalLink54.xml"/><Relationship Id="rId81" Type="http://schemas.openxmlformats.org/officeDocument/2006/relationships/externalLink" Target="externalLinks/externalLink75.xml"/><Relationship Id="rId135" Type="http://schemas.openxmlformats.org/officeDocument/2006/relationships/externalLink" Target="externalLinks/externalLink129.xml"/><Relationship Id="rId156" Type="http://schemas.openxmlformats.org/officeDocument/2006/relationships/externalLink" Target="externalLinks/externalLink150.xml"/><Relationship Id="rId177" Type="http://schemas.openxmlformats.org/officeDocument/2006/relationships/externalLink" Target="externalLinks/externalLink171.xml"/><Relationship Id="rId198" Type="http://schemas.openxmlformats.org/officeDocument/2006/relationships/externalLink" Target="externalLinks/externalLink192.xml"/><Relationship Id="rId202" Type="http://schemas.openxmlformats.org/officeDocument/2006/relationships/externalLink" Target="externalLinks/externalLink196.xml"/><Relationship Id="rId223" Type="http://schemas.openxmlformats.org/officeDocument/2006/relationships/externalLink" Target="externalLinks/externalLink217.xml"/><Relationship Id="rId244" Type="http://schemas.openxmlformats.org/officeDocument/2006/relationships/externalLink" Target="externalLinks/externalLink238.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50" Type="http://schemas.openxmlformats.org/officeDocument/2006/relationships/externalLink" Target="externalLinks/externalLink44.xml"/><Relationship Id="rId104" Type="http://schemas.openxmlformats.org/officeDocument/2006/relationships/externalLink" Target="externalLinks/externalLink98.xml"/><Relationship Id="rId125" Type="http://schemas.openxmlformats.org/officeDocument/2006/relationships/externalLink" Target="externalLinks/externalLink119.xml"/><Relationship Id="rId146" Type="http://schemas.openxmlformats.org/officeDocument/2006/relationships/externalLink" Target="externalLinks/externalLink140.xml"/><Relationship Id="rId167" Type="http://schemas.openxmlformats.org/officeDocument/2006/relationships/externalLink" Target="externalLinks/externalLink161.xml"/><Relationship Id="rId188" Type="http://schemas.openxmlformats.org/officeDocument/2006/relationships/externalLink" Target="externalLinks/externalLink182.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13" Type="http://schemas.openxmlformats.org/officeDocument/2006/relationships/externalLink" Target="externalLinks/externalLink207.xml"/><Relationship Id="rId234" Type="http://schemas.openxmlformats.org/officeDocument/2006/relationships/externalLink" Target="externalLinks/externalLink228.xml"/><Relationship Id="rId2" Type="http://schemas.openxmlformats.org/officeDocument/2006/relationships/worksheet" Target="worksheets/sheet2.xml"/><Relationship Id="rId29" Type="http://schemas.openxmlformats.org/officeDocument/2006/relationships/externalLink" Target="externalLinks/externalLink23.xml"/><Relationship Id="rId255" Type="http://schemas.openxmlformats.org/officeDocument/2006/relationships/externalLink" Target="externalLinks/externalLink249.xml"/><Relationship Id="rId40" Type="http://schemas.openxmlformats.org/officeDocument/2006/relationships/externalLink" Target="externalLinks/externalLink34.xml"/><Relationship Id="rId115" Type="http://schemas.openxmlformats.org/officeDocument/2006/relationships/externalLink" Target="externalLinks/externalLink109.xml"/><Relationship Id="rId136" Type="http://schemas.openxmlformats.org/officeDocument/2006/relationships/externalLink" Target="externalLinks/externalLink130.xml"/><Relationship Id="rId157" Type="http://schemas.openxmlformats.org/officeDocument/2006/relationships/externalLink" Target="externalLinks/externalLink151.xml"/><Relationship Id="rId178" Type="http://schemas.openxmlformats.org/officeDocument/2006/relationships/externalLink" Target="externalLinks/externalLink172.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99" Type="http://schemas.openxmlformats.org/officeDocument/2006/relationships/externalLink" Target="externalLinks/externalLink193.xml"/><Relationship Id="rId203" Type="http://schemas.openxmlformats.org/officeDocument/2006/relationships/externalLink" Target="externalLinks/externalLink197.xml"/><Relationship Id="rId19" Type="http://schemas.openxmlformats.org/officeDocument/2006/relationships/externalLink" Target="externalLinks/externalLink13.xml"/><Relationship Id="rId224" Type="http://schemas.openxmlformats.org/officeDocument/2006/relationships/externalLink" Target="externalLinks/externalLink218.xml"/><Relationship Id="rId245" Type="http://schemas.openxmlformats.org/officeDocument/2006/relationships/externalLink" Target="externalLinks/externalLink239.xml"/><Relationship Id="rId30" Type="http://schemas.openxmlformats.org/officeDocument/2006/relationships/externalLink" Target="externalLinks/externalLink24.xml"/><Relationship Id="rId105" Type="http://schemas.openxmlformats.org/officeDocument/2006/relationships/externalLink" Target="externalLinks/externalLink99.xml"/><Relationship Id="rId126" Type="http://schemas.openxmlformats.org/officeDocument/2006/relationships/externalLink" Target="externalLinks/externalLink120.xml"/><Relationship Id="rId147" Type="http://schemas.openxmlformats.org/officeDocument/2006/relationships/externalLink" Target="externalLinks/externalLink141.xml"/><Relationship Id="rId168" Type="http://schemas.openxmlformats.org/officeDocument/2006/relationships/externalLink" Target="externalLinks/externalLink16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189" Type="http://schemas.openxmlformats.org/officeDocument/2006/relationships/externalLink" Target="externalLinks/externalLink183.xml"/><Relationship Id="rId3" Type="http://schemas.openxmlformats.org/officeDocument/2006/relationships/worksheet" Target="worksheets/sheet3.xml"/><Relationship Id="rId214" Type="http://schemas.openxmlformats.org/officeDocument/2006/relationships/externalLink" Target="externalLinks/externalLink208.xml"/><Relationship Id="rId235" Type="http://schemas.openxmlformats.org/officeDocument/2006/relationships/externalLink" Target="externalLinks/externalLink229.xml"/><Relationship Id="rId256" Type="http://schemas.openxmlformats.org/officeDocument/2006/relationships/externalLink" Target="externalLinks/externalLink250.xml"/><Relationship Id="rId116" Type="http://schemas.openxmlformats.org/officeDocument/2006/relationships/externalLink" Target="externalLinks/externalLink110.xml"/><Relationship Id="rId137" Type="http://schemas.openxmlformats.org/officeDocument/2006/relationships/externalLink" Target="externalLinks/externalLink131.xml"/><Relationship Id="rId158" Type="http://schemas.openxmlformats.org/officeDocument/2006/relationships/externalLink" Target="externalLinks/externalLink152.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62" Type="http://schemas.openxmlformats.org/officeDocument/2006/relationships/externalLink" Target="externalLinks/externalLink56.xml"/><Relationship Id="rId83" Type="http://schemas.openxmlformats.org/officeDocument/2006/relationships/externalLink" Target="externalLinks/externalLink77.xml"/><Relationship Id="rId179" Type="http://schemas.openxmlformats.org/officeDocument/2006/relationships/externalLink" Target="externalLinks/externalLink173.xml"/><Relationship Id="rId190" Type="http://schemas.openxmlformats.org/officeDocument/2006/relationships/externalLink" Target="externalLinks/externalLink184.xml"/><Relationship Id="rId204" Type="http://schemas.openxmlformats.org/officeDocument/2006/relationships/externalLink" Target="externalLinks/externalLink198.xml"/><Relationship Id="rId225" Type="http://schemas.openxmlformats.org/officeDocument/2006/relationships/externalLink" Target="externalLinks/externalLink219.xml"/><Relationship Id="rId246" Type="http://schemas.openxmlformats.org/officeDocument/2006/relationships/externalLink" Target="externalLinks/externalLink240.xml"/><Relationship Id="rId106" Type="http://schemas.openxmlformats.org/officeDocument/2006/relationships/externalLink" Target="externalLinks/externalLink100.xml"/><Relationship Id="rId127" Type="http://schemas.openxmlformats.org/officeDocument/2006/relationships/externalLink" Target="externalLinks/externalLink121.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52" Type="http://schemas.openxmlformats.org/officeDocument/2006/relationships/externalLink" Target="externalLinks/externalLink46.xml"/><Relationship Id="rId73" Type="http://schemas.openxmlformats.org/officeDocument/2006/relationships/externalLink" Target="externalLinks/externalLink67.xml"/><Relationship Id="rId94" Type="http://schemas.openxmlformats.org/officeDocument/2006/relationships/externalLink" Target="externalLinks/externalLink88.xml"/><Relationship Id="rId148" Type="http://schemas.openxmlformats.org/officeDocument/2006/relationships/externalLink" Target="externalLinks/externalLink142.xml"/><Relationship Id="rId169" Type="http://schemas.openxmlformats.org/officeDocument/2006/relationships/externalLink" Target="externalLinks/externalLink163.xml"/><Relationship Id="rId4" Type="http://schemas.openxmlformats.org/officeDocument/2006/relationships/worksheet" Target="worksheets/sheet4.xml"/><Relationship Id="rId180" Type="http://schemas.openxmlformats.org/officeDocument/2006/relationships/externalLink" Target="externalLinks/externalLink174.xml"/><Relationship Id="rId215" Type="http://schemas.openxmlformats.org/officeDocument/2006/relationships/externalLink" Target="externalLinks/externalLink209.xml"/><Relationship Id="rId236" Type="http://schemas.openxmlformats.org/officeDocument/2006/relationships/externalLink" Target="externalLinks/externalLink230.xml"/><Relationship Id="rId257" Type="http://schemas.openxmlformats.org/officeDocument/2006/relationships/externalLink" Target="externalLinks/externalLink251.xml"/><Relationship Id="rId42" Type="http://schemas.openxmlformats.org/officeDocument/2006/relationships/externalLink" Target="externalLinks/externalLink36.xml"/><Relationship Id="rId84" Type="http://schemas.openxmlformats.org/officeDocument/2006/relationships/externalLink" Target="externalLinks/externalLink78.xml"/><Relationship Id="rId138" Type="http://schemas.openxmlformats.org/officeDocument/2006/relationships/externalLink" Target="externalLinks/externalLink13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Documentos%20Pedro\LICITACIONES%202010\ALCALDIA%20QUILLA%20VIEJA\PPTO%20CONSOLIDAD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anearp1\DATOS\HLOPEZA\CANTIDADES%20GERONA\Documents%20and%20Settings\swilches\Configuraci&#243;n%20local\Archivos%20temporales%20de%20Internet\OLK6\formulario%20bas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10.0.0.240\vigentes\Carlos%20Ramirez\A-PROYECTOS-A&#209;OS-ANTERIORES\2004\CONDUCCIONES-2004\SOCORRO\LICITACION-2004\FORMATOS\AIU-2004\SOCORRO-AIU-JULIO-20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0.0.240\vigentes\HLOPEZA\CANTIDADES%20GERONA\Documents%20and%20Settings\swilches\Configuraci&#243;n%20local\Archivos%20temporales%20de%20Internet\OLK6\formulario%20bas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C/G/Area%20Proyectos/A/AiuBPMarco98"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Users\Marta.valencia\OneDrive%20-%20VIVA%20-%20EMPRESA%20DE%20VIVIENDA%20DE%20ANTIOQUIA\Escritorio\Presupuesto%20Construcci&#243;n%20Puente%20Peatonal%20Manita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5.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10.0.0.240\vigentes\ORLIDIA\CORANTIOQUIA\Procesos%202007\OBRA\SAN%20PEDRO\presupuesto%20san%20pedro_13%20junio"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F:\LINA%20MARCEL\Plantilla%20Last%20planner.xls?C08A1BF5" TargetMode="External"/><Relationship Id="rId1" Type="http://schemas.openxmlformats.org/officeDocument/2006/relationships/externalLinkPath" Target="file:///\\C08A1BF5\Plantilla%20Last%20planner.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aparra\Documents%20and%20Settings\crendon.HMV\Local%20Settings\Temporary%20Internet%20Files\OLK3\8599.xls" TargetMode="External"/></Relationships>
</file>

<file path=xl/externalLinks/_rels/externalLink42.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H:\descoles\Descole%20canal%20en%20concreto%202.xls?44412A9B" TargetMode="External"/><Relationship Id="rId1" Type="http://schemas.openxmlformats.org/officeDocument/2006/relationships/externalLinkPath" Target="file:///\\44412A9B\Descole%20canal%20en%20concreto%20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s/danielagomeztobon/Documents/VIVA/Regal&#237;as/Magdalena%20Medio/Yond&#243;/Presupuesto/6m/Nasly/buzon/Users/Usuario/Desktop/Documents%20and%20Settings/Juan%20Arrubla/APU%20Secundaria%20Corvide.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aparra\usr\excel\COTIZACIONES\MIAMI\ELECONWIRE\Amir\Catalogo\MV_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E/Para%20presupuesto/Documents%20and%20Settings/67370/Configuraci&#243;n%20local/Archivos%20temporales%20de%20Internet/Content.IE5/UOTNRVQZ/Presupuesto%20correigio%20nora%20morales(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E:\PRESUPUESTO_SAN_JUAN_TANQUE_Y_PTAP_2013.xlsx?CC4C0E9B" TargetMode="External"/><Relationship Id="rId1" Type="http://schemas.openxmlformats.org/officeDocument/2006/relationships/externalLinkPath" Target="file:///\\CC4C0E9B\PRESUPUESTO_SAN_JUAN_TANQUE_Y_PTAP_2013.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MVMEDMAIL\Propuestas\Trab\personal\Lista%20de%20precios%20para%20gabinetes%20de%20control%20y%20protecci&#243;n.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rincipal\VIGENTES\vigentes\2.%20PROYECTOS\03%20CORANTIOQUIA\POZOS%20(LP%20238%20DE%202008)\1.%20PROPUESTA\3.%20PROPUESTA\2.%20PROPUESTA%20ECON&#211;MICA\PRESUPUESTO%20SANTA_ROSA%20para%20entregar.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Users/felipevasquezurrea/Documents/D:/Obras%20Publicas%202017/Proyecto%20Pavimentacion%20y%20Redes%20San%20Antonio/01%20-%20Proyecto/02%20-%20Ficha%20de%20Priorizacion%20San%20Antonio.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saenz\Documents%20and%20Settings\NUBIA\Escritorio\a%20%20aaInformaci&#243;n%20GRUPO%204\A%20MInformes%20Mensuales\Informe%20de%20estado%20vial%20ene\aCCIDENTES%20DE%201995%20-%2019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EONARDO-PC\Users\ESCRITORIO\aaaaaaaaaaaaaa\PROPUESTA%20LAS%20MUJERES%202008\SAN%20BERNARDO%20DEL%20VIENTO\SAN%20BERNARDO%20DEL%20VIENTO\AULAS\PRESUPUESTO%20COCINAS%20ESCOLARE%20vvv.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saenz\Documents%20and%20Settings\NUBIA\Escritorio\ZXPREPLIEGOS%20PUENTE%20ARMADA\PRESUP\ZPREPLIEGOS%20PUENTE%20ARMADA\OBRAS%20PUENTE%20ARMADA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10.0.0.240\vigentes\Archivos%20viejos%20del%20disco%20D\Nuevos%20procesos\Proceso%20de%20Contrataci&#243;n%20009360\1-Elaboraci&#243;n%20Pliego\Formatos%20Elaboraci&#243;n%20Pliego\Cantidades%20de%20obra\Cantidades%20Zona%20Sur-Parras-Ajizal-Sabaneta.xls"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A:\Cantidadesdeobra\Cantidadesdeobraacometidas.xls?D4B3190E" TargetMode="External"/><Relationship Id="rId1" Type="http://schemas.openxmlformats.org/officeDocument/2006/relationships/externalLinkPath" Target="file:///\\D4B3190E\Cantidadesdeobraacometid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70.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7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Users\esnai\Documents\BURITICA\Placa%20Huella%20Buritic&#225;%202023\1.%20REQUISITOS%20GENERALES\Art%206%201%202%20PRESUPUESTO\2.0%20presupuesto%20buritica%202023%20800m%20V2.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10.0.0.240\vigentes\Documents%20and%20Settings\Administrador\Configuraci&#243;n%20local\Archivos%20temporales%20de%20Internet\Content.IE5\V041583I\PRESUPUESTO%20DONMATIAS_JULIO%207__Filtro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Documents%20and%20Settings\Latinco%20S.A\Mis%20documentos\ARCHIVOS%20OSCAR\invias\corredores%20viales\PARTICIPAMOS\PRIMERA%20RONDA\analisis%20de%20precios%20unitarios%20-%20PLANTILL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japarra\usr\excel\COTIZACIONES\MIAMI\ELECONWIRE\CATALOGO\BAJA%20TENSION\BT.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E:\Documents%20and%20Settings\usuario\Mis%20documentos\Mis%20archivos%20recibidos\Cantidades%20-%20Presupuesto%20%20228.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97.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A:\Cantidadesdeobra\Cantidadesinversi&#243;n.xls?D4B3190E" TargetMode="External"/><Relationship Id="rId1" Type="http://schemas.openxmlformats.org/officeDocument/2006/relationships/externalLinkPath" Target="file:///\\D4B3190E\Cantidadesinversi&#243;n.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10.0.0.240\vigentes\Documents%20and%20Settings\jramiret\Configuraci&#243;n%20local\Archivos%20temporales%20de%20Internet\OLK119\Formularios%20%20009350%20corr%20abril%2029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103.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E:\Media%20Luna\PRESUPUESTO_MEDIA_LUNA_FINAL_EDWIN.xls?8171E938" TargetMode="External"/><Relationship Id="rId1" Type="http://schemas.openxmlformats.org/officeDocument/2006/relationships/externalLinkPath" Target="file:///\\8171E938\PRESUPUESTO_MEDIA_LUNA_FINAL_EDWIN.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japarra\PAVICOL\MSOFFICE\LICITAR\analisis%20del%20AIU\AIU.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Archivos%20viejos%20del%20disco%20D\modelos\Formatos\FOR-205.%20%20Certificado%20venta%20pliegos.xlt"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10.0.0.240\vigentes\Documents%20and%20Settings\carenas\Escritorio\PRESUPUESTOS%20%20febr11\Copia%20de%20BASE%20DE%20PRESUPUEST(copia).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ELIPE/TRABAJO/ALCALDIA%202020/PLACA%20HUELLA%20-%20LA%20AGUADA/CORRECCIONES/Plantilla_Estructuraci&#243;n_Presupuestos_Barbosa-SIF.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japarra\Familia%20Monsalvo%20Diaz\Equipo%20Anterior\Rossana\IDU%2050.19\An&#225;lisis%20de%20precios%20unitarios.xls" TargetMode="External"/></Relationships>
</file>

<file path=xl/externalLinks/_rels/externalLink11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alderon_rafael\c\IK%20-%20DATA%20BASE\Book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125.xml.rels><?xml version="1.0" encoding="UTF-8" standalone="yes"?>
<Relationships xmlns="http://schemas.openxmlformats.org/package/2006/relationships"><Relationship Id="rId1" Type="http://schemas.microsoft.com/office/2006/relationships/xlExternalLinkPath/xlPathMissing" Target="V&#237;nculoExternoRecuperado2"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10.0.0.240\vigentes\ORLIDIA\IVA\SANTA%20ROSA\PRESUPUESTO%20SANTA_ROSA%20%20convenio_%2019%20agosto.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10.0.0.240\vigentes\Archivos%20viejos%20del%20disco%20D\USERS\CD-PUBLI\Cambio%20tapas%20y%20medidores\Cuadros%20CD-002369.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Edwin\PMAA%20Campamento\Campamento\Presupuesto\BASE%20DE%20PRESUPUESTO.xls" TargetMode="External"/></Relationships>
</file>

<file path=xl/externalLinks/_rels/externalLink131.xml.rels><?xml version="1.0" encoding="UTF-8" standalone="yes"?>
<Relationships xmlns="http://schemas.openxmlformats.org/package/2006/relationships"><Relationship Id="rId1" Type="http://schemas.microsoft.com/office/2006/relationships/xlExternalLinkPath/xlPathMissing" Target="PresupelectricosOct25-07.xls" TargetMode="External"/></Relationships>
</file>

<file path=xl/externalLinks/_rels/externalLink132.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135.xml.rels><?xml version="1.0" encoding="UTF-8" standalone="yes"?>
<Relationships xmlns="http://schemas.openxmlformats.org/package/2006/relationships"><Relationship Id="rId1" Type="http://schemas.microsoft.com/office/2006/relationships/xlExternalLinkPath/xlPathMissing" Target="V&#237;nculoExternoRecuperado3"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F:\178_Ayura\PRODUCTOS_FINALES\178-00-IDC-01-0\20TAB030.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dsaenz\Documents%20and%20Settings\NUBIA\Escritorio\Users\rodrel\AppData\Local\Microsoft\Windows\Temporary%20Internet%20Files\Content.IE5\90ZIF8WU\Cantidades.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4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principal\VIGENTES\vigentes\PROPUESTAS\RESIDENTE%20CONST%20SADEP\formularios\A.P.U.%20BASE.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10.0.0.240\vigentes\Estad.%20Da&#241;os\Rendimientos_Sur%2003-00(JC).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D:\CIUDAD%20BOLIVAR\FRENTE%201CB\replanteos\MARLO\CB%205\5921.FLORIDA%20PRUEBA.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E:\Users\jhonatanmauricio\Downloads\F:\VILLA%20TAKOA\Presupuesto\APUS%20VILLA%20TAKOA.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10.0.0.240\vigentes\Archivos%20viejos%20del%20disco%20D\Nuevos%20procesos\Proceso%20de%20Contrataci&#243;n%20017803%20MMto2005\Autorizaci&#243;n%20de%20Inicio\Cantidades%20de%20obra%20017803-Mtto%202005.xls" TargetMode="External"/></Relationships>
</file>

<file path=xl/externalLinks/_rels/externalLink159.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61.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162.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E:\DOCUME~1\CONTRO~1\CONFIG~1\Temp\FTCO-043%20PRESUPUESTO%20COSTOS%20INDIRECTOS%20SISOMA.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E:\Users\jmperez\Documents\TECNICA\DEPORTE%20Y%20RECREACION\02%20ESTANDARIZADO%20POLIDEPORTIVO\05%20HOJA%20CALCULO%20ESTANDARIZADO\PRESUPUESTO%20DEL%20POLIDEPORTIVO%20COMPLETO.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japarra\Trab\PROP\47L8%20Siemens%20FCS%20Mexico\47L80080.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D:\AFE\Mining\Admin\Template%20Models\Blank%20270.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77.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E:\Contrataci&#243;n%20007833\Excell\S&#225;bana%20007833.xls?8FDC13FB" TargetMode="External"/><Relationship Id="rId1" Type="http://schemas.openxmlformats.org/officeDocument/2006/relationships/externalLinkPath" Target="file:///\\8FDC13FB\S&#225;bana%20007833.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F:\CARMEN\Pozos%20Palmitas\3271%20G5%20Presupuestos%20de%20Pozos-Palmitas%20Volcana-Guayabal.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cd88d6889c84d3c0/Documentos/SANTA%20FE%20DE%20ANTIOQUIA/ADMINISTRATIVOS/CASA%20DE%20LA%20CULTURA%202024/1.%20PRESUPUESTO%20CASA%20DE%20LA%20CULTURA%20JULIO%20VIVES%20GUERRA%20V1.xlsx"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10.0.0.240\vigentes\Informes%20y%20tareas\Estad&#237;sticas%20Rendimientos\Sur\Rendimientos_Sur%20(EEPPM)%2001.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F:\Users\oopp.cont8\Desktop\AIU%20Andenes%202013.xlsx"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10.0.0.240\vigentes\HLOPEZA\GERONA\CANTIDADES%20REPOSICION\SUBCIRCUITO%207\REDES7.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F:\Users\ESTEBAN%20CASTRILLON\Documents\03%20ISCONCIVILES\08%20MARIA%20AUXILIADORA\Nueva%20carpeta\CDEO%20MARIA%20AUXILIADORA.xlsm"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F:\Users\ESTEBAN%20CASTRILLON\Documents\03%20ISCONCIVILES\01%20BODEGAS%20ZOFIVA\CANTIDADES%20DE%20OBRA\CANTIDADES%20OBRA%20BODEGAS\BODEGAS%20ZOFIVA%20A%209%20m\documents-export-2015-10-06\cantidades%20de%20obra%20ZOFIVA%20BOD%20B-3%20(9%20m).xlsm"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F:\Users\ESTEBAN%20CASTRILLON\Documents\03%20ISCONCIVILES\01%20BODEGAS%20ZOFIVA\CANTIDADES%20DE%20OBRA\CANTIDADES%20OBRA%20BODEGAS\BODEGA%20A5\CANTIDADES%20DE%20OBRA%20ORIGINAL\cantidades%20de%20obra%20ZOFIVA%20BOD%20A-5%20(12%20m).xlsm"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96.xml.rels><?xml version="1.0" encoding="UTF-8" standalone="yes"?>
<Relationships xmlns="http://schemas.openxmlformats.org/package/2006/relationships"><Relationship Id="rId1" Type="http://schemas.microsoft.com/office/2006/relationships/xlExternalLinkPath/xlPathMissing" Target="PRES_MUNDO%20BOLIVARIANO_LINAv-20.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Roney\datos%20(d)\Documents%20and%20Settings\Administrador\Mis%20documentos\Roney%20Suba\Presupuesto\Presentacion%20Objetivos\Objetivo%20Sept.05\Objetivo%20Despues%20Septiembre%2012-05\Objetivo%20Sept-19%20VERSION%202.xls" TargetMode="External"/></Relationships>
</file>

<file path=xl/externalLinks/_rels/externalLink19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20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dsaenz\Documents%20and%20Settings\NUBIA\Escritorio\Users\JorgeF\Documents\amv%20grupo%203%20boyaca%202009\PRECIOS%20UNITARIOS\corregidos\2011\LICITACIONES%20AGOSTO%202011\apus%20boyaca%20VIA%20chiquinquira%20-%20TUNJA.xlsx"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Pc-eleal\BASE\HOJA%20BASE\BASE%20DE%20PRESUPUESTO.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japarra\BACKP%2008062011\MIS%20DOCUMENTOS\varios\Nueva%20carpeta\Presupuesto\APUS\09-04-16%20APUs%20Volumen%201%20REV%207\APU%20nuevo%20formato.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dsaenz\Documents%20and%20Settings\NUBIA\Escritorio\MANTENIMIENTO%20RUTA%201001_MARZO%20DE%202008\Documents%20and%20Settings\PEDRO%20GARCIA%20REALPE\Mis%20documentos\AMV_G1_2006_TUMACO\Actas%20AMV_G1_Tumaco\a%20%20aaInformaci&#243;n"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E:\Users\CAROLINA\Desktop\INCODER%20-%20Consorcio%20Inter%20Riego\APUS%20INTERRIEGOS\SUMINISTRO%20COMPUERTA%20METALICA.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japarra\Documents%20and%20Settings\pc-30\Mis%20documentos\Downloads\cantidades%20HIDRAULICA-B1%20(3).xlsm"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C:\Users\esnai\Downloads\PRESUPUESTO%20Gral.%20DETALLADO-SAN%20JOSE_enviado%20(1)%20(1).xlsx"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H:\Mejoramiento%20Rural%202021\Presupuesto%20ejemplo.xlsx"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D:\Volumes\FELIPE_VASQ\Felipe%20Vasquez\03%20-%20Procesos%20de%20Contratacion%202019\01%20-%20Obras%20Publicas\MC102%20-%20SOP%20-%20Mantenimiento%20Via%20Bellavista\E:\Applications\Microsoft%20Excel.app\H:\Volumes\NO%20NAME\E:\Resumen%20x%20Item.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E:\1%20Archivos%20MFRIVERA\1.%20Sistema%20de%20Calidad%20Buenaventura\Informe%20mensual%20de%20gesti&#243;n\ENERO-2003\graficos%20registros%20de%20asistencia.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C:\Users\Nestor\Desktop\PLANEACION%20SAN%20JOSE%20DE%20LA%20MONTA&#209;A\5.%20VIVIENDA\3.%20MEJORAMIENTOS%20VIVA_jornada%20acuerdos\18.%20PRESUPUESTOS_2022\07.%20ROBERTO%20ELIECER%20MONSALVE_pp\07.%20Ppto_ROBERTO%20ELIECER%20MONSALVE_pp.xlsx"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D:\MONO\Documentos\Consultorias\Presupuestos%20Basicos\Presupuesto%20Amparo%20-%20Portal\Electricas\APUS%20Y%20PRESUPUESTO%20REDES%20ELECTRICAS%20AMPARO%20GALLO.xlk"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F:\METODOLO2\USUARIO\93%20CUBIERTAS%20PLACAS%20POLIDEPORTIVAS%20corregido\IDEN.XLS" TargetMode="External"/></Relationships>
</file>

<file path=xl/externalLinks/_rels/externalLink226.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E:\My_Docs\OBRAS\EPM\Presupuesto\PPTO%20ACUEDUCTO-I.xlsx?BDAE37D8" TargetMode="External"/><Relationship Id="rId1" Type="http://schemas.openxmlformats.org/officeDocument/2006/relationships/externalLinkPath" Target="file:///\\BDAE37D8\PPTO%20ACUEDUCTO-I.xlsx"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A:\TILO\DOC1.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D:\Documents%20and%20Settings\Usuario\Configuraci&#243;n%20local\Archivos%20temporales%20de%20Internet\Content.Outlook\QOC01ZAA\PROPUESTA%20ECONOMICA.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10.0.0.240\vigentes\WINNT\Profiles\mvelezs\Configuraci&#243;n%20local\Archivos%20temporales%20de%20Internet\OLK295\ConsolidadoSubcircuito1.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39.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A:\PUNITARIOS%20PARA%20241201%202S.xls?8AF38187" TargetMode="External"/><Relationship Id="rId1" Type="http://schemas.openxmlformats.org/officeDocument/2006/relationships/externalLinkPath" Target="file:///\\8AF38187\PUNITARIOS%20PARA%20241201%202S.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sanear13\DATOS\ORLIDIA\CORANTIOQUIA\Procesos%202008\Obra\SANTA%20ROSA\PROYECTO%20PTAR%20EL%20TURCO\PRESUPUESTO%20ALCANTARILLADO.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C:\Users\Marta.valencia\OneDrive%20-%20VIVA%20-%20EMPRESA%20DE%20VIVIENDA%20DE%20ANTIOQUIA\Escritorio\Presupuesto_750%20_Baja_Suelo%20AB%20actualizado%202015%20con%20ICCP.xlsx"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E:\Documents%20and%20Settings\psolarte.CASS\Escritorio\NUEVO%20VOL%20E\SOLARTE\Programas%20de%20Estudio\Modelaje%20Financiero%202009\2-Modelaje%20Financiero%20I\Modelaje%20I\Modelo%20ACME\Modelo%20Financiero%20ACME%20Esqueleto.xlsm"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E:\Documents%20and%20Settings\jcduque\Configuraci&#243;n%20local\Archivos%20temporales%20de%20Internet\OLK4E\Negocio%20Vecino\Objetivo%20Alternativa%20Vecino%20Octubre%2025%20de%202002.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 de costo H&amp;H"/>
      <sheetName val="PRESUPUESTO"/>
      <sheetName val="APU OBRA CIVIL"/>
      <sheetName val="A.A."/>
      <sheetName val="APU IC-1"/>
      <sheetName val="APU IC-2"/>
      <sheetName val="APU IC-3"/>
      <sheetName val="APU IC-4"/>
      <sheetName val="APU IC-5"/>
      <sheetName val="APU IC-6"/>
      <sheetName val="APU IC-7"/>
      <sheetName val="APU IC-8"/>
      <sheetName val="APU IC-9"/>
      <sheetName val="APU IC-10"/>
      <sheetName val="APU IC-11"/>
      <sheetName val="APU IC-12"/>
      <sheetName val="APU IC-13"/>
      <sheetName val="APU IC-14"/>
      <sheetName val="APU IC-15"/>
      <sheetName val="APU IC-16"/>
      <sheetName val="APU IC-17"/>
      <sheetName val="APU IC-18"/>
      <sheetName val="APU IC-19"/>
      <sheetName val="APU IC-20"/>
      <sheetName val="APU IC-21"/>
      <sheetName val="APU IC-22"/>
      <sheetName val="APU IC-23"/>
      <sheetName val="APU IC-24"/>
      <sheetName val="APU IC-25"/>
      <sheetName val="APU IC-26"/>
      <sheetName val="APU IC-27"/>
      <sheetName val="APU IC-28"/>
      <sheetName val="Hoja1"/>
      <sheetName val="Hoja2"/>
      <sheetName val="PPTO CONSOLIDADO"/>
    </sheetNames>
    <definedNames>
      <definedName name="ER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1"/>
      <sheetName val="PU_(2)"/>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Lista ICCU"/>
      <sheetName val="BASE DE DATOS DE PRECIOS"/>
      <sheetName val="TARIFAS MATERIALES"/>
      <sheetName val="TARIFAS EQUIPOS "/>
      <sheetName val="TARIFA SALARIOS"/>
      <sheetName val="ó&gt;_x005f_x0000__x005f_x0001__x005f_x0000__x005f_x0000__"/>
      <sheetName val="PRES"/>
      <sheetName val="Accidentalidad"/>
      <sheetName val="Causa Posible"/>
      <sheetName val="Base de Datos"/>
      <sheetName val="Elementos Involucrados"/>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MOBLAMINETO"/>
      <sheetName val="LISTA"/>
      <sheetName val="CORTE DE OBRA N° 1"/>
      <sheetName val="memoria"/>
      <sheetName val="memoria 1"/>
      <sheetName val="MATERIALES Y RECURSOS"/>
      <sheetName val="41"/>
      <sheetName val="RESISTENCIA_"/>
      <sheetName val="Memorias"/>
      <sheetName val="CANOBRA"/>
      <sheetName val="INCREMENTOS"/>
      <sheetName val="LISTMATE"/>
      <sheetName val="MATERIALES"/>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ó&gt;????j0$?#???j_$?#???LÓu????"/>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EMPRESAS"/>
      <sheetName val="REAJUSTESACTA1PROVI"/>
      <sheetName val="&quot;PAGA&quot;"/>
      <sheetName val="Skid Lifting Lug"/>
      <sheetName val="CABLE CONTROL"/>
      <sheetName val="PSM Monthly"/>
      <sheetName val="BQMPALOC"/>
      <sheetName val="Datos_CO"/>
      <sheetName val="CCONC"/>
      <sheetName val="ACTA PROVEEDORES"/>
      <sheetName val="ACTA INICIO"/>
      <sheetName val="ACTA PARCIAL"/>
      <sheetName val="ACTA TERMINACION"/>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ó&gt;_x0000__x0001__x0000__x0000__"/>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ogramacion"/>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Resistividad "/>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ow r="2">
          <cell r="A2">
            <v>0</v>
          </cell>
        </row>
      </sheetData>
      <sheetData sheetId="61" refreshError="1"/>
      <sheetData sheetId="62" refreshError="1"/>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refreshError="1"/>
      <sheetData sheetId="73" refreshError="1"/>
      <sheetData sheetId="74" refreshError="1"/>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ow r="2">
          <cell r="A2">
            <v>0</v>
          </cell>
        </row>
      </sheetData>
      <sheetData sheetId="234"/>
      <sheetData sheetId="235"/>
      <sheetData sheetId="236"/>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sheetData sheetId="244">
        <row r="2">
          <cell r="A2">
            <v>0</v>
          </cell>
        </row>
      </sheetData>
      <sheetData sheetId="245">
        <row r="2">
          <cell r="A2">
            <v>0</v>
          </cell>
        </row>
      </sheetData>
      <sheetData sheetId="246"/>
      <sheetData sheetId="247"/>
      <sheetData sheetId="248">
        <row r="2">
          <cell r="A2">
            <v>0</v>
          </cell>
        </row>
      </sheetData>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efreshError="1"/>
      <sheetData sheetId="277" refreshError="1"/>
      <sheetData sheetId="278">
        <row r="2">
          <cell r="A2">
            <v>0</v>
          </cell>
        </row>
      </sheetData>
      <sheetData sheetId="279">
        <row r="2">
          <cell r="A2">
            <v>0</v>
          </cell>
        </row>
      </sheetData>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0</v>
          </cell>
        </row>
      </sheetData>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efreshError="1"/>
      <sheetData sheetId="436" refreshError="1"/>
      <sheetData sheetId="437" refreshError="1"/>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ow r="2">
          <cell r="A2">
            <v>0</v>
          </cell>
        </row>
      </sheetData>
      <sheetData sheetId="1064" refreshError="1"/>
      <sheetData sheetId="1065">
        <row r="2">
          <cell r="A2">
            <v>0</v>
          </cell>
        </row>
      </sheetData>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5">
          <cell r="B5" t="str">
            <v>T1</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sheetData sheetId="1689">
        <row r="2">
          <cell r="A2">
            <v>0</v>
          </cell>
        </row>
      </sheetData>
      <sheetData sheetId="1690" refreshError="1"/>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5">
          <cell r="A5" t="str">
            <v>OFERTA ECONÓMICA DETALLADA</v>
          </cell>
        </row>
      </sheetData>
      <sheetData sheetId="1703">
        <row r="2">
          <cell r="A2">
            <v>0</v>
          </cell>
        </row>
      </sheetData>
      <sheetData sheetId="1704">
        <row r="2">
          <cell r="A2">
            <v>0</v>
          </cell>
        </row>
      </sheetData>
      <sheetData sheetId="1705" refreshError="1"/>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sheetData sheetId="1712"/>
      <sheetData sheetId="1713">
        <row r="2">
          <cell r="A2">
            <v>0</v>
          </cell>
        </row>
      </sheetData>
      <sheetData sheetId="1714">
        <row r="2">
          <cell r="A2">
            <v>0</v>
          </cell>
        </row>
      </sheetData>
      <sheetData sheetId="1715" refreshError="1"/>
      <sheetData sheetId="1716"/>
      <sheetData sheetId="1717">
        <row r="2">
          <cell r="A2" t="str">
            <v>FORMULARIO N° 4</v>
          </cell>
        </row>
      </sheetData>
      <sheetData sheetId="1718">
        <row r="2">
          <cell r="A2">
            <v>0</v>
          </cell>
        </row>
      </sheetData>
      <sheetData sheetId="1719">
        <row r="2">
          <cell r="B2">
            <v>0</v>
          </cell>
        </row>
      </sheetData>
      <sheetData sheetId="1720">
        <row r="5">
          <cell r="A5" t="str">
            <v>OFERTA ECONÓMICA DETALLADA</v>
          </cell>
        </row>
      </sheetData>
      <sheetData sheetId="1721"/>
      <sheetData sheetId="1722"/>
      <sheetData sheetId="1723"/>
      <sheetData sheetId="1724" refreshError="1"/>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sheetData sheetId="1732"/>
      <sheetData sheetId="1733"/>
      <sheetData sheetId="1734"/>
      <sheetData sheetId="1735"/>
      <sheetData sheetId="1736"/>
      <sheetData sheetId="1737"/>
      <sheetData sheetId="1738"/>
      <sheetData sheetId="1739" refreshError="1"/>
      <sheetData sheetId="1740" refreshError="1"/>
      <sheetData sheetId="1741" refreshError="1"/>
      <sheetData sheetId="1742" refreshError="1"/>
      <sheetData sheetId="1743">
        <row r="2">
          <cell r="A2">
            <v>0</v>
          </cell>
        </row>
      </sheetData>
      <sheetData sheetId="1744" refreshError="1"/>
      <sheetData sheetId="1745" refreshError="1"/>
      <sheetData sheetId="1746">
        <row r="2">
          <cell r="A2" t="str">
            <v>Locación</v>
          </cell>
        </row>
      </sheetData>
      <sheetData sheetId="1747">
        <row r="2">
          <cell r="A2">
            <v>0</v>
          </cell>
        </row>
      </sheetData>
      <sheetData sheetId="1748"/>
      <sheetData sheetId="1749"/>
      <sheetData sheetId="1750"/>
      <sheetData sheetId="1751">
        <row r="2">
          <cell r="A2">
            <v>0</v>
          </cell>
        </row>
      </sheetData>
      <sheetData sheetId="1752" refreshError="1"/>
      <sheetData sheetId="1753" refreshError="1"/>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sheetData sheetId="2307"/>
      <sheetData sheetId="2308"/>
      <sheetData sheetId="2309"/>
      <sheetData sheetId="2310"/>
      <sheetData sheetId="2311"/>
      <sheetData sheetId="2312">
        <row r="2">
          <cell r="A2">
            <v>0</v>
          </cell>
        </row>
      </sheetData>
      <sheetData sheetId="2313"/>
      <sheetData sheetId="2314"/>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sheetData sheetId="2500"/>
      <sheetData sheetId="2501"/>
      <sheetData sheetId="2502"/>
      <sheetData sheetId="2503"/>
      <sheetData sheetId="2504">
        <row r="2">
          <cell r="A2">
            <v>0</v>
          </cell>
        </row>
      </sheetData>
      <sheetData sheetId="2505"/>
      <sheetData sheetId="2506"/>
      <sheetData sheetId="2507"/>
      <sheetData sheetId="2508" refreshError="1"/>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row r="2">
          <cell r="A2">
            <v>0</v>
          </cell>
        </row>
      </sheetData>
      <sheetData sheetId="2526"/>
      <sheetData sheetId="2527"/>
      <sheetData sheetId="2528"/>
      <sheetData sheetId="2529"/>
      <sheetData sheetId="2530"/>
      <sheetData sheetId="2531"/>
      <sheetData sheetId="2532"/>
      <sheetData sheetId="2533"/>
      <sheetData sheetId="2534"/>
      <sheetData sheetId="2535"/>
      <sheetData sheetId="2536"/>
      <sheetData sheetId="2537">
        <row r="2">
          <cell r="A2">
            <v>0</v>
          </cell>
        </row>
      </sheetData>
      <sheetData sheetId="2538"/>
      <sheetData sheetId="2539"/>
      <sheetData sheetId="2540"/>
      <sheetData sheetId="2541"/>
      <sheetData sheetId="2542"/>
      <sheetData sheetId="2543"/>
      <sheetData sheetId="2544"/>
      <sheetData sheetId="2545"/>
      <sheetData sheetId="2546"/>
      <sheetData sheetId="2547"/>
      <sheetData sheetId="2548"/>
      <sheetData sheetId="2549">
        <row r="2">
          <cell r="A2">
            <v>0</v>
          </cell>
        </row>
      </sheetData>
      <sheetData sheetId="2550"/>
      <sheetData sheetId="2551"/>
      <sheetData sheetId="2552"/>
      <sheetData sheetId="2553"/>
      <sheetData sheetId="2554"/>
      <sheetData sheetId="2555"/>
      <sheetData sheetId="2556"/>
      <sheetData sheetId="2557"/>
      <sheetData sheetId="2558"/>
      <sheetData sheetId="2559"/>
      <sheetData sheetId="2560"/>
      <sheetData sheetId="2561">
        <row r="2">
          <cell r="A2">
            <v>0</v>
          </cell>
        </row>
      </sheetData>
      <sheetData sheetId="2562"/>
      <sheetData sheetId="2563"/>
      <sheetData sheetId="2564">
        <row r="2">
          <cell r="A2">
            <v>0</v>
          </cell>
        </row>
      </sheetData>
      <sheetData sheetId="2565"/>
      <sheetData sheetId="2566" refreshError="1"/>
      <sheetData sheetId="2567" refreshError="1"/>
      <sheetData sheetId="2568"/>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sheetData sheetId="2582"/>
      <sheetData sheetId="2583"/>
      <sheetData sheetId="2584"/>
      <sheetData sheetId="2585"/>
      <sheetData sheetId="2586"/>
      <sheetData sheetId="2587"/>
      <sheetData sheetId="2588"/>
      <sheetData sheetId="2589" refreshError="1"/>
      <sheetData sheetId="2590" refreshError="1"/>
      <sheetData sheetId="2591"/>
      <sheetData sheetId="2592"/>
      <sheetData sheetId="2593" refreshError="1"/>
      <sheetData sheetId="2594" refreshError="1"/>
      <sheetData sheetId="2595"/>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sheetData sheetId="2605"/>
      <sheetData sheetId="2606"/>
      <sheetData sheetId="2607"/>
      <sheetData sheetId="2608"/>
      <sheetData sheetId="2609"/>
      <sheetData sheetId="2610"/>
      <sheetData sheetId="2611"/>
      <sheetData sheetId="2612"/>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sheetData sheetId="5568"/>
      <sheetData sheetId="5569"/>
      <sheetData sheetId="5570"/>
      <sheetData sheetId="5571"/>
      <sheetData sheetId="5572"/>
      <sheetData sheetId="5573"/>
      <sheetData sheetId="557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2)"/>
      <sheetName val="Datos generales"/>
      <sheetName val="Datos de entrada"/>
      <sheetName val="FOR-001"/>
      <sheetName val="Sábana"/>
      <sheetName val="AIUI calculado"/>
      <sheetName val="Cuadro1"/>
      <sheetName val="Cuadro2"/>
      <sheetName val="Cuadro3"/>
      <sheetName val="Exper."/>
      <sheetName val="OtrosCálculos"/>
      <sheetName val="A.I.U"/>
    </sheetNames>
    <sheetDataSet>
      <sheetData sheetId="0"/>
      <sheetData sheetId="1"/>
      <sheetData sheetId="2"/>
      <sheetData sheetId="3"/>
      <sheetData sheetId="4">
        <row r="17">
          <cell r="I17">
            <v>183738</v>
          </cell>
        </row>
        <row r="18">
          <cell r="I18">
            <v>134186</v>
          </cell>
        </row>
        <row r="19">
          <cell r="I19">
            <v>17154</v>
          </cell>
        </row>
        <row r="20">
          <cell r="I20">
            <v>67093</v>
          </cell>
        </row>
        <row r="21">
          <cell r="I21">
            <v>61246</v>
          </cell>
        </row>
        <row r="22">
          <cell r="I22">
            <v>45474</v>
          </cell>
        </row>
        <row r="23">
          <cell r="I23">
            <v>46130</v>
          </cell>
        </row>
        <row r="24">
          <cell r="I24">
            <v>140000</v>
          </cell>
        </row>
        <row r="25">
          <cell r="I25">
            <v>24048</v>
          </cell>
        </row>
        <row r="26">
          <cell r="I26">
            <v>49109</v>
          </cell>
        </row>
        <row r="27">
          <cell r="I27">
            <v>1006395</v>
          </cell>
        </row>
        <row r="28">
          <cell r="I28">
            <v>3574011</v>
          </cell>
        </row>
        <row r="29">
          <cell r="I29">
            <v>67212</v>
          </cell>
        </row>
        <row r="30">
          <cell r="I30">
            <v>4986784</v>
          </cell>
        </row>
        <row r="31">
          <cell r="I31">
            <v>2408670</v>
          </cell>
        </row>
        <row r="32">
          <cell r="I32">
            <v>23592</v>
          </cell>
        </row>
        <row r="33">
          <cell r="I33">
            <v>222508</v>
          </cell>
        </row>
        <row r="34">
          <cell r="I34">
            <v>828036</v>
          </cell>
        </row>
        <row r="35">
          <cell r="I35">
            <v>526746</v>
          </cell>
        </row>
        <row r="36">
          <cell r="I36">
            <v>1387254</v>
          </cell>
        </row>
        <row r="37">
          <cell r="I37">
            <v>26000000</v>
          </cell>
        </row>
        <row r="38">
          <cell r="I38">
            <v>17500000</v>
          </cell>
        </row>
        <row r="39">
          <cell r="I39">
            <v>217500</v>
          </cell>
        </row>
        <row r="40">
          <cell r="I40">
            <v>853020</v>
          </cell>
        </row>
        <row r="41">
          <cell r="I41">
            <v>20848854</v>
          </cell>
        </row>
        <row r="42">
          <cell r="I42">
            <v>2730250</v>
          </cell>
        </row>
        <row r="43">
          <cell r="I43">
            <v>1044360</v>
          </cell>
        </row>
        <row r="44">
          <cell r="I44">
            <v>441690</v>
          </cell>
        </row>
        <row r="45">
          <cell r="I45">
            <v>19857204</v>
          </cell>
        </row>
        <row r="46">
          <cell r="I46">
            <v>472450</v>
          </cell>
        </row>
        <row r="47">
          <cell r="I47">
            <v>1133691</v>
          </cell>
        </row>
        <row r="48">
          <cell r="I48">
            <v>856520</v>
          </cell>
        </row>
        <row r="49">
          <cell r="I49">
            <v>2444418</v>
          </cell>
        </row>
        <row r="50">
          <cell r="I50">
            <v>3700235</v>
          </cell>
        </row>
        <row r="51">
          <cell r="I51">
            <v>5902560</v>
          </cell>
        </row>
        <row r="52">
          <cell r="I52">
            <v>19527921</v>
          </cell>
        </row>
        <row r="53">
          <cell r="I53">
            <v>249444</v>
          </cell>
        </row>
        <row r="54">
          <cell r="I54">
            <v>7778505</v>
          </cell>
        </row>
        <row r="55">
          <cell r="I55">
            <v>395717</v>
          </cell>
        </row>
        <row r="56">
          <cell r="I56">
            <v>370405</v>
          </cell>
        </row>
        <row r="57">
          <cell r="I57">
            <v>6134775</v>
          </cell>
        </row>
        <row r="58">
          <cell r="I58">
            <v>370405</v>
          </cell>
        </row>
        <row r="59">
          <cell r="I59">
            <v>6118000</v>
          </cell>
        </row>
        <row r="60">
          <cell r="I60">
            <v>3021600</v>
          </cell>
        </row>
        <row r="61">
          <cell r="I61">
            <v>3273400</v>
          </cell>
        </row>
        <row r="62">
          <cell r="I62">
            <v>433872</v>
          </cell>
        </row>
        <row r="63">
          <cell r="I63">
            <v>529444</v>
          </cell>
        </row>
        <row r="64">
          <cell r="I64">
            <v>81624</v>
          </cell>
        </row>
        <row r="65">
          <cell r="I65">
            <v>264722</v>
          </cell>
        </row>
        <row r="66">
          <cell r="I66">
            <v>1764756</v>
          </cell>
        </row>
        <row r="67">
          <cell r="I67">
            <v>29959</v>
          </cell>
        </row>
        <row r="68">
          <cell r="I68">
            <v>205800</v>
          </cell>
        </row>
        <row r="69">
          <cell r="I69">
            <v>470314</v>
          </cell>
        </row>
        <row r="70">
          <cell r="I70">
            <v>82827380</v>
          </cell>
        </row>
        <row r="71">
          <cell r="I71">
            <v>5310852</v>
          </cell>
        </row>
        <row r="72">
          <cell r="I72">
            <v>1327713</v>
          </cell>
        </row>
        <row r="73">
          <cell r="I73">
            <v>10946502</v>
          </cell>
        </row>
        <row r="74">
          <cell r="I74">
            <v>4691358</v>
          </cell>
        </row>
        <row r="75">
          <cell r="I75">
            <v>1563786</v>
          </cell>
        </row>
        <row r="76">
          <cell r="I76">
            <v>1845100</v>
          </cell>
        </row>
        <row r="77">
          <cell r="I77">
            <v>2789916</v>
          </cell>
        </row>
        <row r="78">
          <cell r="I78">
            <v>2789916</v>
          </cell>
        </row>
        <row r="79">
          <cell r="I79">
            <v>8368848</v>
          </cell>
        </row>
        <row r="80">
          <cell r="I80">
            <v>3032588</v>
          </cell>
        </row>
        <row r="81">
          <cell r="I81">
            <v>1837070</v>
          </cell>
        </row>
        <row r="82">
          <cell r="I82">
            <v>2049655</v>
          </cell>
        </row>
        <row r="83">
          <cell r="I83">
            <v>1450000</v>
          </cell>
        </row>
        <row r="84">
          <cell r="I84">
            <v>1850000</v>
          </cell>
        </row>
        <row r="85">
          <cell r="I85">
            <v>2895360</v>
          </cell>
        </row>
        <row r="86">
          <cell r="I86">
            <v>2896610</v>
          </cell>
        </row>
        <row r="87">
          <cell r="I87">
            <v>295241</v>
          </cell>
        </row>
        <row r="88">
          <cell r="I88">
            <v>1100123</v>
          </cell>
        </row>
        <row r="89">
          <cell r="I89">
            <v>1845000</v>
          </cell>
        </row>
        <row r="90">
          <cell r="I90">
            <v>268800</v>
          </cell>
        </row>
        <row r="91">
          <cell r="I91">
            <v>4209464</v>
          </cell>
        </row>
        <row r="92">
          <cell r="I92">
            <v>3856716</v>
          </cell>
        </row>
        <row r="93">
          <cell r="I93">
            <v>609217</v>
          </cell>
        </row>
        <row r="94">
          <cell r="I94">
            <v>2287860</v>
          </cell>
        </row>
        <row r="95">
          <cell r="I95">
            <v>1160130</v>
          </cell>
        </row>
        <row r="96">
          <cell r="I96">
            <v>2752960</v>
          </cell>
        </row>
        <row r="97">
          <cell r="I97">
            <v>49185</v>
          </cell>
        </row>
        <row r="98">
          <cell r="I98">
            <v>458932</v>
          </cell>
        </row>
        <row r="99">
          <cell r="I99">
            <v>1356549</v>
          </cell>
        </row>
        <row r="100">
          <cell r="I100">
            <v>632775</v>
          </cell>
        </row>
        <row r="101">
          <cell r="I101">
            <v>2750000</v>
          </cell>
        </row>
        <row r="102">
          <cell r="I102">
            <v>98000</v>
          </cell>
        </row>
        <row r="103">
          <cell r="I103">
            <v>293104</v>
          </cell>
        </row>
        <row r="104">
          <cell r="I104">
            <v>89096</v>
          </cell>
        </row>
        <row r="105">
          <cell r="I105">
            <v>342538</v>
          </cell>
        </row>
        <row r="106">
          <cell r="I106">
            <v>867552</v>
          </cell>
        </row>
        <row r="107">
          <cell r="I107">
            <v>190000</v>
          </cell>
        </row>
        <row r="108">
          <cell r="I108">
            <v>264096</v>
          </cell>
        </row>
        <row r="109">
          <cell r="I109">
            <v>39690</v>
          </cell>
        </row>
        <row r="110">
          <cell r="I110">
            <v>184800</v>
          </cell>
        </row>
        <row r="111">
          <cell r="I111">
            <v>1675504</v>
          </cell>
        </row>
        <row r="112">
          <cell r="I112">
            <v>280000</v>
          </cell>
        </row>
        <row r="113">
          <cell r="I113">
            <v>287280</v>
          </cell>
        </row>
        <row r="114">
          <cell r="I114">
            <v>525000</v>
          </cell>
        </row>
        <row r="115">
          <cell r="I115">
            <v>345400</v>
          </cell>
        </row>
      </sheetData>
      <sheetData sheetId="5"/>
      <sheetData sheetId="6"/>
      <sheetData sheetId="7"/>
      <sheetData sheetId="8"/>
      <sheetData sheetId="9"/>
      <sheetData sheetId="10"/>
      <sheetData sheetId="1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DATOS DE ENTRADA"/>
    </sheetNames>
    <sheetDataSet>
      <sheetData sheetId="0">
        <row r="105">
          <cell r="J105">
            <v>0.2394</v>
          </cell>
        </row>
      </sheetData>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OORDENADAS"/>
      <sheetName val="Simulación dot.=150"/>
      <sheetName val="ALIVIADERO C32"/>
      <sheetName val="ALIVIADERO C125"/>
      <sheetName val="tabla2"/>
      <sheetName val="tabla1"/>
      <sheetName val="tablas"/>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GRUPO 1"/>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311.1P"/>
      <sheetName val="801.3P"/>
      <sheetName val="TUBO 4 PERFORADO"/>
      <sheetName val="LAGRIMALES"/>
      <sheetName val="MATERIALES Y EQUIPOS"/>
      <sheetName val="PRES. CUMBI-POLI TOTAL"/>
      <sheetName val="JORNALES y EQUIPO"/>
      <sheetName val="GUIA"/>
      <sheetName val="PR PARQUE"/>
      <sheetName val="2.3"/>
      <sheetName val="2.4"/>
      <sheetName val="2.5"/>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3"/>
      <sheetName val="5.4"/>
      <sheetName val="5.5"/>
      <sheetName val="5.6"/>
      <sheetName val="5.7"/>
      <sheetName val="2000 psi"/>
      <sheetName val="2500 psi"/>
      <sheetName val="3000 psi "/>
      <sheetName val="Mortero 1 5"/>
      <sheetName val="Mortero 14"/>
      <sheetName val="Mortero 13"/>
      <sheetName val="Mortero IMP"/>
      <sheetName val="CANT CUBIERTA (2)"/>
      <sheetName val="PPTO"/>
      <sheetName val="CANT CUBIERTA"/>
      <sheetName val="CANT PORTICO"/>
      <sheetName val="CANT GRADERIA"/>
      <sheetName val="PROGRAMACION DE OBRA"/>
      <sheetName val="FLUJO DE CAJA"/>
      <sheetName val="INTERVENTORIA"/>
      <sheetName val="F.M."/>
      <sheetName val="PERS."/>
      <sheetName val="ACTI."/>
      <sheetName val="MAT. Y EQ."/>
      <sheetName val="\Users\JoseGabriel\Documents\Mi"/>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2P"/>
      <sheetName val="311.3P"/>
      <sheetName val="434.1P"/>
      <sheetName val="600.1P"/>
      <sheetName val="623.1P"/>
      <sheetName val="631P"/>
      <sheetName val="632.3P"/>
      <sheetName val="632.4P"/>
      <sheetName val="632.5P"/>
      <sheetName val="630.4P"/>
      <sheetName val="642P"/>
      <sheetName val="682P"/>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Users\aljipego\Downloads\Víncu"/>
      <sheetName val="OCTUBRE"/>
      <sheetName val="\Users\JoseGabriel\Downloads\Ví"/>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SUPUESTO LICITACIÓN SRN 001"/>
      <sheetName val="SRN_005"/>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FormCan"/>
      <sheetName val="PrecRec"/>
      <sheetName val="SUB APU"/>
      <sheetName val="SUB_APU"/>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UADRIL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refreshError="1"/>
      <sheetData sheetId="203">
        <row r="1">
          <cell r="A1" t="str">
            <v>ITEM</v>
          </cell>
        </row>
      </sheetData>
      <sheetData sheetId="204">
        <row r="1">
          <cell r="A1" t="str">
            <v>EQUIPO</v>
          </cell>
        </row>
      </sheetData>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refreshError="1"/>
      <sheetData sheetId="221"/>
      <sheetData sheetId="222" refreshError="1"/>
      <sheetData sheetId="223"/>
      <sheetData sheetId="224" refreshError="1"/>
      <sheetData sheetId="225">
        <row r="1">
          <cell r="A1" t="str">
            <v>ITEM</v>
          </cell>
        </row>
      </sheetData>
      <sheetData sheetId="226" refreshError="1"/>
      <sheetData sheetId="227">
        <row r="1">
          <cell r="A1" t="str">
            <v>ADMINISTRACION</v>
          </cell>
        </row>
      </sheetData>
      <sheetData sheetId="228" refreshError="1"/>
      <sheetData sheetId="229" refreshError="1"/>
      <sheetData sheetId="230"/>
      <sheetData sheetId="231" refreshError="1"/>
      <sheetData sheetId="232"/>
      <sheetData sheetId="233" refreshError="1"/>
      <sheetData sheetId="234"/>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ow r="1">
          <cell r="A1" t="str">
            <v>EQUIPO</v>
          </cell>
        </row>
      </sheetData>
      <sheetData sheetId="252" refreshError="1"/>
      <sheetData sheetId="253" refreshError="1"/>
      <sheetData sheetId="254" refreshError="1"/>
      <sheetData sheetId="255" refreshError="1"/>
      <sheetData sheetId="256" refreshError="1"/>
      <sheetData sheetId="257"/>
      <sheetData sheetId="258" refreshError="1"/>
      <sheetData sheetId="259" refreshError="1"/>
      <sheetData sheetId="260" refreshError="1"/>
      <sheetData sheetId="261" refreshError="1"/>
      <sheetData sheetId="262"/>
      <sheetData sheetId="263" refreshError="1"/>
      <sheetData sheetId="264">
        <row r="1">
          <cell r="A1" t="str">
            <v>EQUIPO</v>
          </cell>
        </row>
      </sheetData>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refreshError="1"/>
      <sheetData sheetId="286">
        <row r="1">
          <cell r="A1" t="str">
            <v>EQUIPO</v>
          </cell>
        </row>
      </sheetData>
      <sheetData sheetId="287" refreshError="1"/>
      <sheetData sheetId="288"/>
      <sheetData sheetId="289" refreshError="1"/>
      <sheetData sheetId="290"/>
      <sheetData sheetId="291" refreshError="1"/>
      <sheetData sheetId="292"/>
      <sheetData sheetId="293" refreshError="1"/>
      <sheetData sheetId="294"/>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sheetData sheetId="314" refreshError="1"/>
      <sheetData sheetId="315"/>
      <sheetData sheetId="316" refreshError="1"/>
      <sheetData sheetId="317"/>
      <sheetData sheetId="318" refreshError="1"/>
      <sheetData sheetId="319"/>
      <sheetData sheetId="320" refreshError="1"/>
      <sheetData sheetId="321"/>
      <sheetData sheetId="322"/>
      <sheetData sheetId="323" refreshError="1"/>
      <sheetData sheetId="324" refreshError="1"/>
      <sheetData sheetId="325"/>
      <sheetData sheetId="326"/>
      <sheetData sheetId="327" refreshError="1"/>
      <sheetData sheetId="328"/>
      <sheetData sheetId="329" refreshError="1"/>
      <sheetData sheetId="330" refreshError="1"/>
      <sheetData sheetId="331"/>
      <sheetData sheetId="332"/>
      <sheetData sheetId="333"/>
      <sheetData sheetId="334"/>
      <sheetData sheetId="335"/>
      <sheetData sheetId="336"/>
      <sheetData sheetId="337"/>
      <sheetData sheetId="338" refreshError="1"/>
      <sheetData sheetId="339"/>
      <sheetData sheetId="340"/>
      <sheetData sheetId="341" refreshError="1"/>
      <sheetData sheetId="342"/>
      <sheetData sheetId="343"/>
      <sheetData sheetId="344"/>
      <sheetData sheetId="345" refreshError="1"/>
      <sheetData sheetId="346" refreshError="1"/>
      <sheetData sheetId="347"/>
      <sheetData sheetId="348" refreshError="1"/>
      <sheetData sheetId="349"/>
      <sheetData sheetId="350"/>
      <sheetData sheetId="351" refreshError="1"/>
      <sheetData sheetId="352" refreshError="1"/>
      <sheetData sheetId="353" refreshError="1"/>
      <sheetData sheetId="354" refreshError="1"/>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sheetData sheetId="365"/>
      <sheetData sheetId="366"/>
      <sheetData sheetId="367"/>
      <sheetData sheetId="368"/>
      <sheetData sheetId="369"/>
      <sheetData sheetId="370" refreshError="1"/>
      <sheetData sheetId="371"/>
      <sheetData sheetId="372"/>
      <sheetData sheetId="373" refreshError="1"/>
      <sheetData sheetId="374" refreshError="1"/>
      <sheetData sheetId="375"/>
      <sheetData sheetId="376"/>
      <sheetData sheetId="377"/>
      <sheetData sheetId="378" refreshError="1"/>
      <sheetData sheetId="379" refreshError="1"/>
      <sheetData sheetId="380" refreshError="1"/>
      <sheetData sheetId="381"/>
      <sheetData sheetId="382" refreshError="1"/>
      <sheetData sheetId="383"/>
      <sheetData sheetId="384"/>
      <sheetData sheetId="385"/>
      <sheetData sheetId="386"/>
      <sheetData sheetId="387" refreshError="1"/>
      <sheetData sheetId="388"/>
      <sheetData sheetId="389" refreshError="1"/>
      <sheetData sheetId="390"/>
      <sheetData sheetId="391"/>
      <sheetData sheetId="392"/>
      <sheetData sheetId="393"/>
      <sheetData sheetId="394" refreshError="1"/>
      <sheetData sheetId="395" refreshError="1"/>
      <sheetData sheetId="396"/>
      <sheetData sheetId="397" refreshError="1"/>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refreshError="1"/>
      <sheetData sheetId="410"/>
      <sheetData sheetId="411"/>
      <sheetData sheetId="412"/>
      <sheetData sheetId="413"/>
      <sheetData sheetId="414"/>
      <sheetData sheetId="415" refreshError="1"/>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sheetData sheetId="431" refreshError="1"/>
      <sheetData sheetId="432"/>
      <sheetData sheetId="433"/>
      <sheetData sheetId="434"/>
      <sheetData sheetId="435"/>
      <sheetData sheetId="436"/>
      <sheetData sheetId="437" refreshError="1"/>
      <sheetData sheetId="438" refreshError="1"/>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sheetData sheetId="470"/>
      <sheetData sheetId="471"/>
      <sheetData sheetId="472"/>
      <sheetData sheetId="473"/>
      <sheetData sheetId="474"/>
      <sheetData sheetId="475"/>
      <sheetData sheetId="476"/>
      <sheetData sheetId="477" refreshError="1"/>
      <sheetData sheetId="478"/>
      <sheetData sheetId="479"/>
      <sheetData sheetId="480"/>
      <sheetData sheetId="481"/>
      <sheetData sheetId="482"/>
      <sheetData sheetId="483"/>
      <sheetData sheetId="484"/>
      <sheetData sheetId="485"/>
      <sheetData sheetId="486" refreshError="1"/>
      <sheetData sheetId="487" refreshError="1"/>
      <sheetData sheetId="488" refreshError="1"/>
      <sheetData sheetId="489" refreshError="1"/>
      <sheetData sheetId="490" refreshError="1"/>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refreshError="1"/>
      <sheetData sheetId="515"/>
      <sheetData sheetId="516"/>
      <sheetData sheetId="517"/>
      <sheetData sheetId="518"/>
      <sheetData sheetId="519"/>
      <sheetData sheetId="520"/>
      <sheetData sheetId="521" refreshError="1"/>
      <sheetData sheetId="522" refreshError="1"/>
      <sheetData sheetId="523" refreshError="1"/>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refreshError="1"/>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571"/>
      <sheetData sheetId="572"/>
      <sheetData sheetId="573" refreshError="1"/>
      <sheetData sheetId="574"/>
      <sheetData sheetId="575"/>
      <sheetData sheetId="576"/>
      <sheetData sheetId="577"/>
      <sheetData sheetId="578"/>
      <sheetData sheetId="579"/>
      <sheetData sheetId="580" refreshError="1"/>
      <sheetData sheetId="581" refreshError="1"/>
      <sheetData sheetId="582" refreshError="1"/>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sheetData sheetId="600"/>
      <sheetData sheetId="601" refreshError="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row r="1">
          <cell r="A1" t="str">
            <v>ITEM</v>
          </cell>
        </row>
      </sheetData>
      <sheetData sheetId="913">
        <row r="1">
          <cell r="A1" t="str">
            <v>EQUIPO</v>
          </cell>
        </row>
      </sheetData>
      <sheetData sheetId="914">
        <row r="1">
          <cell r="A1" t="str">
            <v>ADMINISTRACION</v>
          </cell>
        </row>
      </sheetData>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row r="1">
          <cell r="A1" t="str">
            <v>ITEM</v>
          </cell>
        </row>
      </sheetData>
      <sheetData sheetId="934">
        <row r="1">
          <cell r="A1" t="str">
            <v>EQUIPO</v>
          </cell>
        </row>
      </sheetData>
      <sheetData sheetId="935">
        <row r="1">
          <cell r="A1" t="str">
            <v>ADMINISTRACION</v>
          </cell>
        </row>
      </sheetData>
      <sheetData sheetId="936"/>
      <sheetData sheetId="937"/>
      <sheetData sheetId="938"/>
      <sheetData sheetId="939"/>
      <sheetData sheetId="940"/>
      <sheetData sheetId="941"/>
      <sheetData sheetId="942">
        <row r="1">
          <cell r="A1" t="str">
            <v>ITEM</v>
          </cell>
        </row>
      </sheetData>
      <sheetData sheetId="943">
        <row r="1">
          <cell r="A1" t="str">
            <v>EQUIPO</v>
          </cell>
        </row>
      </sheetData>
      <sheetData sheetId="944">
        <row r="1">
          <cell r="A1" t="str">
            <v>ADMINISTRACION</v>
          </cell>
        </row>
      </sheetData>
      <sheetData sheetId="945"/>
      <sheetData sheetId="946"/>
      <sheetData sheetId="947"/>
      <sheetData sheetId="948"/>
      <sheetData sheetId="949"/>
      <sheetData sheetId="950"/>
      <sheetData sheetId="951"/>
      <sheetData sheetId="952"/>
      <sheetData sheetId="953"/>
      <sheetData sheetId="954">
        <row r="1">
          <cell r="A1" t="str">
            <v>ITEM</v>
          </cell>
        </row>
      </sheetData>
      <sheetData sheetId="955">
        <row r="1">
          <cell r="A1" t="str">
            <v>EQUIPO</v>
          </cell>
        </row>
      </sheetData>
      <sheetData sheetId="956">
        <row r="1">
          <cell r="A1" t="str">
            <v>ADMINISTRACION</v>
          </cell>
        </row>
      </sheetData>
      <sheetData sheetId="957"/>
      <sheetData sheetId="958"/>
      <sheetData sheetId="959"/>
      <sheetData sheetId="960"/>
      <sheetData sheetId="961"/>
      <sheetData sheetId="962"/>
      <sheetData sheetId="963"/>
      <sheetData sheetId="964"/>
      <sheetData sheetId="965"/>
      <sheetData sheetId="966"/>
      <sheetData sheetId="967"/>
      <sheetData sheetId="968"/>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sheetData sheetId="1019" refreshError="1"/>
      <sheetData sheetId="1020" refreshError="1"/>
      <sheetData sheetId="1021" refreshError="1"/>
      <sheetData sheetId="1022" refreshError="1"/>
      <sheetData sheetId="1023"/>
      <sheetData sheetId="1024" refreshError="1"/>
      <sheetData sheetId="1025" refreshError="1"/>
      <sheetData sheetId="1026" refreshError="1"/>
      <sheetData sheetId="1027" refreshError="1"/>
      <sheetData sheetId="1028" refreshError="1"/>
      <sheetData sheetId="1029" refreshError="1"/>
      <sheetData sheetId="1030"/>
      <sheetData sheetId="103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sheetData sheetId="1059" refreshError="1"/>
      <sheetData sheetId="1060"/>
      <sheetData sheetId="1061"/>
      <sheetData sheetId="1062"/>
      <sheetData sheetId="1063"/>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sheetData sheetId="1087" refreshError="1"/>
      <sheetData sheetId="1088"/>
      <sheetData sheetId="1089"/>
      <sheetData sheetId="1090"/>
      <sheetData sheetId="1091" refreshError="1"/>
      <sheetData sheetId="1092"/>
      <sheetData sheetId="1093" refreshError="1"/>
      <sheetData sheetId="1094"/>
      <sheetData sheetId="1095" refreshError="1"/>
      <sheetData sheetId="1096" refreshError="1"/>
      <sheetData sheetId="1097" refreshError="1"/>
      <sheetData sheetId="1098" refreshError="1"/>
      <sheetData sheetId="1099" refreshError="1"/>
      <sheetData sheetId="1100"/>
      <sheetData sheetId="1101" refreshError="1"/>
      <sheetData sheetId="1102"/>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sheetData sheetId="1112"/>
      <sheetData sheetId="1113" refreshError="1"/>
      <sheetData sheetId="1114" refreshError="1"/>
      <sheetData sheetId="1115" refreshError="1"/>
      <sheetData sheetId="1116" refreshError="1"/>
      <sheetData sheetId="1117" refreshError="1"/>
      <sheetData sheetId="1118"/>
      <sheetData sheetId="1119"/>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sheetData sheetId="1231" refreshError="1"/>
      <sheetData sheetId="1232"/>
      <sheetData sheetId="1233"/>
      <sheetData sheetId="1234"/>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refreshError="1"/>
      <sheetData sheetId="1346" refreshError="1"/>
      <sheetData sheetId="1347"/>
      <sheetData sheetId="1348"/>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refreshError="1"/>
      <sheetData sheetId="1387"/>
      <sheetData sheetId="1388"/>
      <sheetData sheetId="1389"/>
      <sheetData sheetId="1390"/>
      <sheetData sheetId="1391"/>
      <sheetData sheetId="1392"/>
      <sheetData sheetId="1393" refreshError="1"/>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sheetData sheetId="2047" refreshError="1"/>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sheetData sheetId="2097" refreshError="1"/>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refreshError="1"/>
      <sheetData sheetId="2134" refreshError="1"/>
      <sheetData sheetId="2135" refreshError="1"/>
      <sheetData sheetId="2136"/>
      <sheetData sheetId="2137"/>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sheetData sheetId="2149" refreshError="1"/>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refreshError="1"/>
      <sheetData sheetId="2164" refreshError="1"/>
      <sheetData sheetId="2165" refreshError="1"/>
      <sheetData sheetId="2166" refreshError="1"/>
      <sheetData sheetId="2167" refreshError="1"/>
      <sheetData sheetId="2168"/>
      <sheetData sheetId="2169"/>
      <sheetData sheetId="2170"/>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sheetData sheetId="2195" refreshError="1"/>
      <sheetData sheetId="2196"/>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sheetData sheetId="2367"/>
      <sheetData sheetId="2368">
        <row r="1">
          <cell r="A1" t="str">
            <v>INSTITUTO NACIONAL DE VIAS</v>
          </cell>
        </row>
      </sheetData>
      <sheetData sheetId="2369" refreshError="1"/>
      <sheetData sheetId="2370" refreshError="1"/>
      <sheetData sheetId="2371" refreshError="1"/>
      <sheetData sheetId="2372"/>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sheetData sheetId="2383" refreshError="1"/>
      <sheetData sheetId="2384"/>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sheetData sheetId="2418"/>
      <sheetData sheetId="2419"/>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sheetData sheetId="2458"/>
      <sheetData sheetId="2459"/>
      <sheetData sheetId="2460"/>
      <sheetData sheetId="2461"/>
      <sheetData sheetId="2462"/>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sheetData sheetId="2479"/>
      <sheetData sheetId="2480"/>
      <sheetData sheetId="2481"/>
      <sheetData sheetId="2482"/>
      <sheetData sheetId="2483"/>
      <sheetData sheetId="2484" refreshError="1"/>
      <sheetData sheetId="2485" refreshError="1"/>
      <sheetData sheetId="2486" refreshError="1"/>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refreshError="1"/>
      <sheetData sheetId="2502"/>
      <sheetData sheetId="2503"/>
      <sheetData sheetId="2504"/>
      <sheetData sheetId="2505"/>
      <sheetData sheetId="2506"/>
      <sheetData sheetId="2507"/>
      <sheetData sheetId="2508"/>
      <sheetData sheetId="2509"/>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sheetData sheetId="256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sheetData sheetId="3036"/>
      <sheetData sheetId="3037"/>
      <sheetData sheetId="3038"/>
      <sheetData sheetId="3039"/>
      <sheetData sheetId="3040"/>
      <sheetData sheetId="3041"/>
      <sheetData sheetId="3042"/>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sheetData sheetId="3141">
        <row r="168">
          <cell r="D168">
            <v>0.16</v>
          </cell>
        </row>
      </sheetData>
      <sheetData sheetId="3142"/>
      <sheetData sheetId="3143">
        <row r="7">
          <cell r="B7">
            <v>1</v>
          </cell>
        </row>
      </sheetData>
      <sheetData sheetId="3144">
        <row r="33">
          <cell r="G33">
            <v>0.59504299999999999</v>
          </cell>
        </row>
      </sheetData>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sheetData sheetId="3231"/>
      <sheetData sheetId="3232"/>
      <sheetData sheetId="3233"/>
      <sheetData sheetId="3234"/>
      <sheetData sheetId="3235"/>
      <sheetData sheetId="3236"/>
      <sheetData sheetId="3237"/>
      <sheetData sheetId="3238"/>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row r="8">
          <cell r="A8">
            <v>2.1</v>
          </cell>
        </row>
      </sheetData>
      <sheetData sheetId="3905">
        <row r="8">
          <cell r="A8">
            <v>3.1</v>
          </cell>
        </row>
      </sheetData>
      <sheetData sheetId="3906"/>
      <sheetData sheetId="3907"/>
      <sheetData sheetId="3908"/>
      <sheetData sheetId="3909"/>
      <sheetData sheetId="3910">
        <row r="3">
          <cell r="A3">
            <v>1</v>
          </cell>
        </row>
      </sheetData>
      <sheetData sheetId="3911"/>
      <sheetData sheetId="3912"/>
      <sheetData sheetId="3913"/>
      <sheetData sheetId="3914"/>
      <sheetData sheetId="3915"/>
      <sheetData sheetId="3916" refreshError="1"/>
      <sheetData sheetId="3917">
        <row r="1">
          <cell r="A1" t="str">
            <v>LISTADO DE INSUMOS GENERAL</v>
          </cell>
        </row>
      </sheetData>
      <sheetData sheetId="3918" refreshError="1"/>
      <sheetData sheetId="3919"/>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refreshError="1"/>
      <sheetData sheetId="4126"/>
      <sheetData sheetId="4127"/>
      <sheetData sheetId="4128" refreshError="1"/>
      <sheetData sheetId="4129" refreshError="1"/>
      <sheetData sheetId="4130" refreshError="1"/>
      <sheetData sheetId="4131" refreshError="1"/>
      <sheetData sheetId="4132"/>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sheetData sheetId="4178"/>
      <sheetData sheetId="4179"/>
      <sheetData sheetId="4180"/>
      <sheetData sheetId="4181"/>
      <sheetData sheetId="4182"/>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sheetData sheetId="4296"/>
      <sheetData sheetId="4297" refreshError="1"/>
      <sheetData sheetId="4298" refreshError="1"/>
      <sheetData sheetId="4299" refreshError="1"/>
      <sheetData sheetId="4300" refreshError="1"/>
      <sheetData sheetId="4301" refreshError="1"/>
      <sheetData sheetId="4302" refreshError="1"/>
      <sheetData sheetId="4303"/>
      <sheetData sheetId="4304"/>
      <sheetData sheetId="4305"/>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sheetData sheetId="4607"/>
      <sheetData sheetId="4608"/>
      <sheetData sheetId="4609"/>
      <sheetData sheetId="4610"/>
      <sheetData sheetId="4611"/>
      <sheetData sheetId="4612"/>
      <sheetData sheetId="4613"/>
      <sheetData sheetId="4614"/>
      <sheetData sheetId="4615"/>
      <sheetData sheetId="4616"/>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sheetData sheetId="4680"/>
      <sheetData sheetId="4681" refreshError="1"/>
      <sheetData sheetId="4682"/>
      <sheetData sheetId="4683" refreshError="1"/>
      <sheetData sheetId="4684"/>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sheetData sheetId="4724"/>
      <sheetData sheetId="4725"/>
      <sheetData sheetId="4726"/>
      <sheetData sheetId="4727"/>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sheetData sheetId="4743"/>
      <sheetData sheetId="4744"/>
      <sheetData sheetId="4745"/>
      <sheetData sheetId="4746"/>
      <sheetData sheetId="4747"/>
      <sheetData sheetId="4748"/>
      <sheetData sheetId="4749"/>
      <sheetData sheetId="4750"/>
      <sheetData sheetId="475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refreshError="1"/>
      <sheetData sheetId="4813" refreshError="1"/>
      <sheetData sheetId="4814" refreshError="1"/>
      <sheetData sheetId="4815" refreshError="1"/>
      <sheetData sheetId="4816" refreshError="1"/>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sheetData sheetId="4904"/>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sheetData sheetId="4972"/>
      <sheetData sheetId="4973" refreshError="1"/>
      <sheetData sheetId="4974" refreshError="1"/>
      <sheetData sheetId="4975"/>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sheetData sheetId="5015"/>
      <sheetData sheetId="5016"/>
      <sheetData sheetId="5017"/>
      <sheetData sheetId="5018"/>
      <sheetData sheetId="5019"/>
      <sheetData sheetId="5020"/>
      <sheetData sheetId="502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efreshError="1"/>
      <sheetData sheetId="5058" refreshError="1"/>
      <sheetData sheetId="5059"/>
      <sheetData sheetId="5060" refreshError="1"/>
      <sheetData sheetId="5061"/>
      <sheetData sheetId="5062" refreshError="1"/>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refreshError="1"/>
      <sheetData sheetId="5077"/>
      <sheetData sheetId="5078"/>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ow r="3">
          <cell r="C3">
            <v>0.27</v>
          </cell>
        </row>
        <row r="9">
          <cell r="D9">
            <v>51000</v>
          </cell>
        </row>
        <row r="10">
          <cell r="D10">
            <v>44625</v>
          </cell>
        </row>
        <row r="11">
          <cell r="D11">
            <v>25500</v>
          </cell>
        </row>
        <row r="12">
          <cell r="D12">
            <v>250000</v>
          </cell>
        </row>
        <row r="13">
          <cell r="D13">
            <v>126000</v>
          </cell>
        </row>
        <row r="15">
          <cell r="D15">
            <v>300</v>
          </cell>
        </row>
        <row r="17">
          <cell r="D17">
            <v>7689.0000000000009</v>
          </cell>
        </row>
        <row r="20">
          <cell r="D20">
            <v>2465</v>
          </cell>
        </row>
        <row r="21">
          <cell r="D21">
            <v>2320</v>
          </cell>
        </row>
        <row r="22">
          <cell r="D22">
            <v>2100</v>
          </cell>
        </row>
        <row r="23">
          <cell r="D23">
            <v>74000</v>
          </cell>
        </row>
        <row r="24">
          <cell r="D24">
            <v>28000</v>
          </cell>
        </row>
        <row r="32">
          <cell r="D32">
            <v>271544.20703749999</v>
          </cell>
        </row>
        <row r="33">
          <cell r="D33">
            <v>245428.78047750003</v>
          </cell>
        </row>
        <row r="35">
          <cell r="D35">
            <v>208653.0577375</v>
          </cell>
        </row>
        <row r="36">
          <cell r="D36">
            <v>192815.19551406248</v>
          </cell>
        </row>
        <row r="37">
          <cell r="D37">
            <v>209714.0284375</v>
          </cell>
        </row>
        <row r="38">
          <cell r="D38">
            <v>257766.93906249999</v>
          </cell>
        </row>
        <row r="39">
          <cell r="D39">
            <v>220124.13906250001</v>
          </cell>
        </row>
        <row r="49">
          <cell r="D49">
            <v>5500</v>
          </cell>
        </row>
        <row r="50">
          <cell r="D50">
            <v>16200</v>
          </cell>
        </row>
        <row r="51">
          <cell r="D51">
            <v>24000</v>
          </cell>
        </row>
        <row r="53">
          <cell r="D53">
            <v>26000</v>
          </cell>
        </row>
        <row r="54">
          <cell r="D54">
            <v>25754</v>
          </cell>
        </row>
        <row r="55">
          <cell r="D55">
            <v>17000</v>
          </cell>
        </row>
        <row r="56">
          <cell r="D56">
            <v>1300</v>
          </cell>
        </row>
        <row r="64">
          <cell r="D64">
            <v>1450</v>
          </cell>
        </row>
        <row r="65">
          <cell r="D65">
            <v>550</v>
          </cell>
        </row>
        <row r="69">
          <cell r="D69">
            <v>1634</v>
          </cell>
        </row>
        <row r="70">
          <cell r="D70">
            <v>22.28</v>
          </cell>
        </row>
        <row r="76">
          <cell r="D76">
            <v>26442</v>
          </cell>
        </row>
        <row r="77">
          <cell r="D77">
            <v>57396</v>
          </cell>
        </row>
        <row r="79">
          <cell r="D79">
            <v>150536</v>
          </cell>
        </row>
        <row r="103">
          <cell r="D103">
            <v>54840</v>
          </cell>
        </row>
        <row r="104">
          <cell r="D104">
            <v>322269</v>
          </cell>
        </row>
        <row r="105">
          <cell r="D105">
            <v>491098</v>
          </cell>
        </row>
        <row r="120">
          <cell r="D120">
            <v>24368</v>
          </cell>
        </row>
        <row r="122">
          <cell r="D122">
            <v>27406</v>
          </cell>
        </row>
        <row r="124">
          <cell r="D124">
            <v>11719</v>
          </cell>
        </row>
        <row r="125">
          <cell r="D125">
            <v>16333</v>
          </cell>
        </row>
        <row r="126">
          <cell r="D126">
            <v>34587</v>
          </cell>
        </row>
        <row r="130">
          <cell r="D130">
            <v>6515</v>
          </cell>
        </row>
        <row r="145">
          <cell r="D145">
            <v>35195</v>
          </cell>
        </row>
        <row r="147">
          <cell r="D147">
            <v>73408</v>
          </cell>
        </row>
        <row r="163">
          <cell r="D163">
            <v>350900</v>
          </cell>
        </row>
        <row r="178">
          <cell r="D178">
            <v>363000</v>
          </cell>
        </row>
        <row r="190">
          <cell r="D190">
            <v>201608</v>
          </cell>
        </row>
        <row r="196">
          <cell r="D196">
            <v>108459.99999999999</v>
          </cell>
        </row>
        <row r="197">
          <cell r="D197">
            <v>283272</v>
          </cell>
        </row>
        <row r="201">
          <cell r="D201">
            <v>98252</v>
          </cell>
        </row>
        <row r="203">
          <cell r="D203">
            <v>237335.99999999997</v>
          </cell>
        </row>
        <row r="213">
          <cell r="D213">
            <v>500</v>
          </cell>
        </row>
        <row r="214">
          <cell r="D214">
            <v>56111</v>
          </cell>
        </row>
        <row r="215">
          <cell r="D215">
            <v>25657</v>
          </cell>
        </row>
        <row r="217">
          <cell r="D217">
            <v>1352.56</v>
          </cell>
        </row>
        <row r="218">
          <cell r="D218">
            <v>1487</v>
          </cell>
        </row>
        <row r="219">
          <cell r="D219">
            <v>1459</v>
          </cell>
        </row>
        <row r="220">
          <cell r="D220">
            <v>5510</v>
          </cell>
        </row>
        <row r="229">
          <cell r="D229">
            <v>4525</v>
          </cell>
        </row>
        <row r="230">
          <cell r="D230">
            <v>2500</v>
          </cell>
        </row>
        <row r="231">
          <cell r="D231">
            <v>25520</v>
          </cell>
        </row>
        <row r="232">
          <cell r="D232">
            <v>140</v>
          </cell>
        </row>
        <row r="233">
          <cell r="D233">
            <v>19400</v>
          </cell>
        </row>
        <row r="242">
          <cell r="D242">
            <v>15000</v>
          </cell>
        </row>
        <row r="243">
          <cell r="D243">
            <v>700</v>
          </cell>
        </row>
        <row r="244">
          <cell r="D244">
            <v>850</v>
          </cell>
        </row>
        <row r="245">
          <cell r="D245">
            <v>43450</v>
          </cell>
        </row>
        <row r="246">
          <cell r="D246">
            <v>40700</v>
          </cell>
        </row>
        <row r="248">
          <cell r="D248">
            <v>27500.000000000004</v>
          </cell>
        </row>
        <row r="249">
          <cell r="D249">
            <v>26950.000000000004</v>
          </cell>
        </row>
        <row r="250">
          <cell r="D250">
            <v>12790</v>
          </cell>
        </row>
        <row r="251">
          <cell r="D251">
            <v>243520</v>
          </cell>
        </row>
        <row r="253">
          <cell r="D253">
            <v>6400</v>
          </cell>
        </row>
        <row r="256">
          <cell r="D256">
            <v>2002.0000000000002</v>
          </cell>
        </row>
        <row r="257">
          <cell r="D257">
            <v>15862.000000000002</v>
          </cell>
        </row>
        <row r="258">
          <cell r="D258">
            <v>50380.000000000007</v>
          </cell>
        </row>
        <row r="259">
          <cell r="D259">
            <v>2750</v>
          </cell>
        </row>
        <row r="264">
          <cell r="D264">
            <v>3493224</v>
          </cell>
        </row>
        <row r="265">
          <cell r="D265">
            <v>2500</v>
          </cell>
        </row>
        <row r="268">
          <cell r="D268">
            <v>812</v>
          </cell>
        </row>
        <row r="269">
          <cell r="D269">
            <v>52500</v>
          </cell>
        </row>
        <row r="270">
          <cell r="D270">
            <v>12800</v>
          </cell>
        </row>
        <row r="272">
          <cell r="D272">
            <v>8000</v>
          </cell>
        </row>
        <row r="283">
          <cell r="D283">
            <v>1276000</v>
          </cell>
        </row>
        <row r="285">
          <cell r="D285">
            <v>463999.99999999994</v>
          </cell>
        </row>
        <row r="294">
          <cell r="D294">
            <v>70180</v>
          </cell>
        </row>
        <row r="295">
          <cell r="D295">
            <v>452400</v>
          </cell>
        </row>
        <row r="296">
          <cell r="D296">
            <v>96097.1</v>
          </cell>
        </row>
        <row r="307">
          <cell r="D307">
            <v>56000</v>
          </cell>
        </row>
        <row r="308">
          <cell r="D308">
            <v>4785</v>
          </cell>
        </row>
        <row r="309">
          <cell r="D309">
            <v>16500</v>
          </cell>
        </row>
        <row r="310">
          <cell r="D310">
            <v>17400</v>
          </cell>
        </row>
        <row r="311">
          <cell r="D311">
            <v>17400</v>
          </cell>
        </row>
        <row r="312">
          <cell r="D312">
            <v>22040</v>
          </cell>
        </row>
        <row r="313">
          <cell r="D313">
            <v>14000</v>
          </cell>
        </row>
        <row r="314">
          <cell r="D314">
            <v>3000</v>
          </cell>
        </row>
        <row r="315">
          <cell r="D315">
            <v>8500</v>
          </cell>
        </row>
        <row r="316">
          <cell r="D316">
            <v>220</v>
          </cell>
        </row>
        <row r="319">
          <cell r="D319">
            <v>10000</v>
          </cell>
        </row>
        <row r="320">
          <cell r="D320">
            <v>385.00000000000006</v>
          </cell>
        </row>
        <row r="321">
          <cell r="D321">
            <v>17400</v>
          </cell>
        </row>
        <row r="322">
          <cell r="D322">
            <v>5000</v>
          </cell>
        </row>
        <row r="323">
          <cell r="D323">
            <v>14000</v>
          </cell>
        </row>
        <row r="331">
          <cell r="D331">
            <v>9100</v>
          </cell>
        </row>
        <row r="332">
          <cell r="D332">
            <v>17600</v>
          </cell>
        </row>
        <row r="333">
          <cell r="D333">
            <v>450</v>
          </cell>
        </row>
        <row r="334">
          <cell r="D334">
            <v>700000</v>
          </cell>
        </row>
        <row r="335">
          <cell r="D335">
            <v>10143</v>
          </cell>
        </row>
        <row r="336">
          <cell r="D336">
            <v>30000</v>
          </cell>
        </row>
        <row r="340">
          <cell r="D340">
            <v>10</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PU_ADUCCION2"/>
      <sheetName val="POZO_2"/>
      <sheetName val="APU_POZO2"/>
      <sheetName val="APU_CASETA2"/>
      <sheetName val="SIS__BOMBEO2"/>
      <sheetName val="APU_SIST_BOMBEO2"/>
      <sheetName val="SIS__ELECTRICO2"/>
      <sheetName val="APU_SIS__ELECTRICO2"/>
      <sheetName val="APU_ADUCCION"/>
      <sheetName val="POZO_"/>
      <sheetName val="APU_POZO"/>
      <sheetName val="APU_CASETA"/>
      <sheetName val="SIS__BOMBEO"/>
      <sheetName val="APU_SIST_BOMBEO"/>
      <sheetName val="SIS__ELECTRICO"/>
      <sheetName val="APU_SIS__ELECTRICO"/>
      <sheetName val="APU_ADUCCION1"/>
      <sheetName val="POZO_1"/>
      <sheetName val="APU_POZO1"/>
      <sheetName val="APU_CASETA1"/>
      <sheetName val="SIS__BOMBEO1"/>
      <sheetName val="APU_SIST_BOMBEO1"/>
      <sheetName val="SIS__ELECTRICO1"/>
      <sheetName val="APU_SIS__ELECTRICO1"/>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  aaInformación GRUPO 4\A MIn"/>
      <sheetName val="Datos"/>
      <sheetName val="aCCIDENTES%20DE%201995%20-%2019"/>
      <sheetName val="aCCIDENTES DE 1995 - 1996.xls"/>
      <sheetName val="CONT_ADI"/>
      <sheetName val="items"/>
      <sheetName val="ACTA DE MODIFICACION  (2)"/>
      <sheetName val="INDICMICROEMP"/>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Users\avargase\AppData\Local\M"/>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Giovanni\administracion vial\"/>
      <sheetName val="\MONTO AGOTABLE 2010\a  aaInfor"/>
      <sheetName val="[aCCIDENTES DE 1995 - 1996.xls]"/>
      <sheetName val="\AMV _ no borrar\PRESUPUESTOS\a"/>
      <sheetName val="\I\AMV _ no borrar\PRESUPUESTOS"/>
      <sheetName val="\G\I\AMV _ no borrar\PRESUPUEST"/>
      <sheetName val="\G\A\a  aaInformación GRUPO 4\A"/>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LISTADO "/>
      <sheetName val="M.O."/>
      <sheetName val="PR 1"/>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REF"/>
      <sheetName val="Hoja2"/>
      <sheetName val="Tabla CONPES 3714"/>
      <sheetName val="INDICE"/>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refreshError="1"/>
      <sheetData sheetId="484" refreshError="1"/>
      <sheetData sheetId="48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sas No Cumpl."/>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4"/>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0</v>
          </cell>
        </row>
        <row r="22">
          <cell r="E22">
            <v>60</v>
          </cell>
        </row>
        <row r="25">
          <cell r="C25">
            <v>2</v>
          </cell>
          <cell r="P25">
            <v>1</v>
          </cell>
        </row>
        <row r="26">
          <cell r="N26">
            <v>1.1299999999999999</v>
          </cell>
        </row>
        <row r="27">
          <cell r="N27">
            <v>1.18</v>
          </cell>
        </row>
        <row r="29">
          <cell r="D29">
            <v>2.7050000000000001</v>
          </cell>
          <cell r="G29">
            <v>28.172000000000001</v>
          </cell>
        </row>
        <row r="35">
          <cell r="O35">
            <v>0.92</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STA"/>
      <sheetName val="BASE CTOS"/>
      <sheetName val="APU COLECTOR EL TURCO"/>
      <sheetName val="APU PTAR"/>
    </sheetNames>
    <sheetDataSet>
      <sheetData sheetId="0"/>
      <sheetData sheetId="1" refreshError="1"/>
      <sheetData sheetId="2" refreshError="1"/>
      <sheetData sheetId="3"/>
      <sheetData sheetId="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Sheet1"/>
      <sheetName val="PALET DEL 21 FEB AL 5 MARZ"/>
      <sheetName val="CUADRO_CONTROL"/>
      <sheetName val="GPI_526"/>
      <sheetName val="AEA-_264"/>
      <sheetName val="SKG_-419"/>
      <sheetName val="VEA_363"/>
      <sheetName val="VEA_374"/>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G.G"/>
      <sheetName val="AC2_AG96"/>
    </sheetNames>
    <sheetDataSet>
      <sheetData sheetId="0"/>
      <sheetData sheetId="1" refreshError="1"/>
      <sheetData sheetId="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APU"/>
      <sheetName val="avance de obra"/>
      <sheetName val="Hoja1"/>
    </sheetNames>
    <sheetDataSet>
      <sheetData sheetId="0">
        <row r="5">
          <cell r="L5">
            <v>3750</v>
          </cell>
        </row>
        <row r="6">
          <cell r="L6">
            <v>6875</v>
          </cell>
        </row>
        <row r="7">
          <cell r="F7">
            <v>3000</v>
          </cell>
          <cell r="L7">
            <v>375</v>
          </cell>
        </row>
        <row r="9">
          <cell r="L9">
            <v>2083.3333333333335</v>
          </cell>
        </row>
        <row r="10">
          <cell r="F10">
            <v>850</v>
          </cell>
        </row>
        <row r="11">
          <cell r="F11">
            <v>25000</v>
          </cell>
        </row>
        <row r="12">
          <cell r="F12">
            <v>17400</v>
          </cell>
          <cell r="L12">
            <v>80000</v>
          </cell>
        </row>
        <row r="13">
          <cell r="L13">
            <v>120000</v>
          </cell>
        </row>
        <row r="19">
          <cell r="F19">
            <v>3200</v>
          </cell>
        </row>
        <row r="21">
          <cell r="F21">
            <v>1916.5133333333333</v>
          </cell>
        </row>
        <row r="27">
          <cell r="F27">
            <v>895.05599999999993</v>
          </cell>
        </row>
        <row r="28">
          <cell r="F28">
            <v>19500</v>
          </cell>
        </row>
        <row r="29">
          <cell r="F29">
            <v>18700</v>
          </cell>
        </row>
        <row r="32">
          <cell r="F32">
            <v>103240</v>
          </cell>
        </row>
        <row r="41">
          <cell r="F41">
            <v>13500</v>
          </cell>
        </row>
        <row r="42">
          <cell r="F42">
            <v>150000</v>
          </cell>
        </row>
        <row r="47">
          <cell r="F47">
            <v>25000</v>
          </cell>
        </row>
        <row r="49">
          <cell r="F49">
            <v>10000</v>
          </cell>
        </row>
        <row r="50">
          <cell r="F50">
            <v>8166.666666666667</v>
          </cell>
        </row>
        <row r="51">
          <cell r="F51">
            <v>1666.6666666666667</v>
          </cell>
        </row>
        <row r="54">
          <cell r="F54">
            <v>450</v>
          </cell>
        </row>
        <row r="56">
          <cell r="F56">
            <v>850</v>
          </cell>
        </row>
        <row r="57">
          <cell r="F57">
            <v>14500</v>
          </cell>
        </row>
        <row r="59">
          <cell r="F59">
            <v>5200</v>
          </cell>
        </row>
        <row r="61">
          <cell r="F61">
            <v>1100</v>
          </cell>
        </row>
        <row r="62">
          <cell r="F62">
            <v>950</v>
          </cell>
        </row>
        <row r="64">
          <cell r="F64">
            <v>14000</v>
          </cell>
        </row>
        <row r="65">
          <cell r="F65">
            <v>30000</v>
          </cell>
        </row>
        <row r="67">
          <cell r="F67">
            <v>12000</v>
          </cell>
        </row>
        <row r="76">
          <cell r="F76">
            <v>12000</v>
          </cell>
        </row>
        <row r="78">
          <cell r="F78">
            <v>1800</v>
          </cell>
        </row>
        <row r="79">
          <cell r="F79">
            <v>900</v>
          </cell>
        </row>
        <row r="80">
          <cell r="F80">
            <v>30000</v>
          </cell>
        </row>
        <row r="81">
          <cell r="F81">
            <v>8000</v>
          </cell>
        </row>
        <row r="88">
          <cell r="F88">
            <v>900</v>
          </cell>
        </row>
        <row r="91">
          <cell r="F91">
            <v>4000</v>
          </cell>
        </row>
        <row r="94">
          <cell r="F94">
            <v>30000</v>
          </cell>
        </row>
        <row r="95">
          <cell r="F95">
            <v>101317.15999999999</v>
          </cell>
        </row>
        <row r="96">
          <cell r="F96">
            <v>11682</v>
          </cell>
        </row>
        <row r="102">
          <cell r="F102">
            <v>12786.885245901638</v>
          </cell>
        </row>
        <row r="103">
          <cell r="F103">
            <v>25000</v>
          </cell>
        </row>
        <row r="104">
          <cell r="F104">
            <v>22500</v>
          </cell>
        </row>
        <row r="107">
          <cell r="F107">
            <v>80000</v>
          </cell>
        </row>
        <row r="108">
          <cell r="F108">
            <v>35000</v>
          </cell>
        </row>
        <row r="109">
          <cell r="F109">
            <v>6200</v>
          </cell>
        </row>
        <row r="110">
          <cell r="F110">
            <v>10500</v>
          </cell>
        </row>
      </sheetData>
      <sheetData sheetId="1">
        <row r="40">
          <cell r="F40">
            <v>439859</v>
          </cell>
        </row>
        <row r="74">
          <cell r="F74">
            <v>295027</v>
          </cell>
        </row>
      </sheetData>
      <sheetData sheetId="2">
        <row r="13">
          <cell r="F13">
            <v>87264.707759467507</v>
          </cell>
        </row>
        <row r="16">
          <cell r="F16">
            <v>57432.306472181117</v>
          </cell>
        </row>
        <row r="17">
          <cell r="F17">
            <v>47029.56116557381</v>
          </cell>
        </row>
        <row r="18">
          <cell r="F18">
            <v>36408.594600334131</v>
          </cell>
        </row>
        <row r="19">
          <cell r="F19">
            <v>54253.131999999998</v>
          </cell>
        </row>
        <row r="21">
          <cell r="F21">
            <v>91936.080412771262</v>
          </cell>
        </row>
      </sheetData>
      <sheetData sheetId="3"/>
      <sheetData sheetId="4" refreshError="1"/>
      <sheetData sheetId="5" refreshError="1"/>
      <sheetData sheetId="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2009 Jagua"/>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sheetData sheetId="12"/>
      <sheetData sheetId="13"/>
      <sheetData sheetId="14"/>
      <sheetData sheetId="15"/>
      <sheetData sheetId="16"/>
      <sheetData sheetId="17"/>
      <sheetData sheetId="18"/>
      <sheetData sheetId="19"/>
      <sheetData sheetId="20">
        <row r="1">
          <cell r="B1" t="str">
            <v>Sistema de Tubería y Accesorios</v>
          </cell>
        </row>
      </sheetData>
      <sheetData sheetId="21"/>
      <sheetData sheetId="22"/>
      <sheetData sheetId="23"/>
      <sheetData sheetId="24"/>
      <sheetData sheetId="25"/>
      <sheetData sheetId="26"/>
      <sheetData sheetId="27">
        <row r="1">
          <cell r="B1" t="str">
            <v>Sistema de Tubería y Accesorios</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s>
    <sheetDataSet>
      <sheetData sheetId="0"/>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boquillar"/>
      <sheetName val="Acometidacobrerígido"/>
      <sheetName val="Acometidatoma"/>
      <sheetName val="Acometidahasta1&quot;"/>
    </sheetNames>
    <sheetDataSet>
      <sheetData sheetId="0" refreshError="1"/>
      <sheetData sheetId="1" refreshError="1"/>
      <sheetData sheetId="2" refreshError="1"/>
      <sheetData sheetId="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REF"/>
      <sheetName val="Datos"/>
      <sheetName val="Cuadrillas"/>
      <sheetName val="Jornal"/>
      <sheetName val="Formulario N° 4"/>
      <sheetName val="MATERIALES"/>
      <sheetName val="EQUIPO"/>
      <sheetName val="CONT_ADI"/>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M.O."/>
      <sheetName val="[a  aaInformación]__cceficie_11"/>
      <sheetName val="[a  aaInformación]__cceficien_2"/>
      <sheetName val="[a  aaInformación]__cceficien_3"/>
      <sheetName val="[a  aaInformación]__cceficien_4"/>
      <sheetName val="[a  aaInformación]__cceficien_5"/>
      <sheetName val="[a  aaInformación]//cceficiente"/>
      <sheetName val="Concretos y morteros"/>
      <sheetName val="Datos iniciales "/>
      <sheetName val="Transporte"/>
      <sheetName val="[a  aaInformación]__cceficien_6"/>
      <sheetName val="[a  aaInformación]__cceficien_7"/>
      <sheetName val="[a  aaInformación]__cceficien_8"/>
      <sheetName val="[a  aaInformación]__cceficien_9"/>
      <sheetName val="[a  aaInformación]__cceficie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IDADES"/>
      <sheetName val="INDICE"/>
      <sheetName val="ACLARACIONES"/>
      <sheetName val="DATOS INICIALES"/>
      <sheetName val="PRESUPUESTO"/>
      <sheetName val="PMA"/>
      <sheetName val="INSUMOS MATERIALES"/>
      <sheetName val="MEMORIAS"/>
      <sheetName val="APU"/>
      <sheetName val="APU AUXILIARES"/>
      <sheetName val="INSUMOS TRANSPORTES"/>
      <sheetName val="INSUMOS EQUIPOS"/>
      <sheetName val="AIU"/>
      <sheetName val="INSUMOS GENERALES"/>
      <sheetName val="INTERVENTORÍA"/>
      <sheetName val="LEGALIZACIÓN OBRA"/>
      <sheetName val="PMT"/>
      <sheetName val="PAPSO OBRA"/>
      <sheetName val="PÓLIZAS OBRA"/>
      <sheetName val="APU GEORREFERENCIACIÓN"/>
      <sheetName val="APU CARACTERIZACIÓN"/>
      <sheetName val="AJUSTE ESTUDIOS"/>
      <sheetName val="MATERIAL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FM INTERVENTORÍA"/>
      <sheetName val="TASAS_INTERVENTORIA"/>
      <sheetName val="PAPSO INTERVENTORÍA"/>
      <sheetName val="PÓLIZAS INTERVENTORÍA"/>
    </sheetNames>
    <sheetDataSet>
      <sheetData sheetId="0">
        <row r="6">
          <cell r="A6" t="str">
            <v>MUNICIPIO DE ABEJORRAL</v>
          </cell>
        </row>
        <row r="7">
          <cell r="A7" t="str">
            <v>MUNICIPIO DE ABRIAQUÍ</v>
          </cell>
        </row>
        <row r="8">
          <cell r="A8" t="str">
            <v>MUNICIPIO DE ALEJANDRÍA</v>
          </cell>
        </row>
        <row r="9">
          <cell r="A9" t="str">
            <v>MUNICIPIO DE AMAGÁ</v>
          </cell>
        </row>
        <row r="10">
          <cell r="A10" t="str">
            <v>MUNICIPIO DE AMALFI</v>
          </cell>
        </row>
        <row r="11">
          <cell r="A11" t="str">
            <v>MUNICIPIO DE ANDES</v>
          </cell>
        </row>
        <row r="12">
          <cell r="A12" t="str">
            <v>MUNICIPIO DE ANGELÓPOLIS</v>
          </cell>
        </row>
        <row r="13">
          <cell r="A13" t="str">
            <v>MUNICIPIO DE ANGOSTURA</v>
          </cell>
        </row>
        <row r="14">
          <cell r="A14" t="str">
            <v>MUNICIPIO DE ANORÍ</v>
          </cell>
        </row>
        <row r="15">
          <cell r="A15" t="str">
            <v>MUNICIPIO DE ANZÁ</v>
          </cell>
        </row>
        <row r="16">
          <cell r="A16" t="str">
            <v>MUNICIPIO DE APARTADÓ</v>
          </cell>
        </row>
        <row r="17">
          <cell r="A17" t="str">
            <v>MUNICIPIO DE ARBOLETES</v>
          </cell>
        </row>
        <row r="18">
          <cell r="A18" t="str">
            <v>MUNICIPIO DE ARGELIA</v>
          </cell>
        </row>
        <row r="19">
          <cell r="A19" t="str">
            <v>MUNICIPIO DE ARMENIA</v>
          </cell>
        </row>
        <row r="20">
          <cell r="A20" t="str">
            <v>MUNICIPIO DE BARBOSA</v>
          </cell>
        </row>
        <row r="21">
          <cell r="A21" t="str">
            <v>MUNICIPIO DE BELLO</v>
          </cell>
        </row>
        <row r="22">
          <cell r="A22" t="str">
            <v>MUNICIPIO DE BELMIRA</v>
          </cell>
        </row>
        <row r="23">
          <cell r="A23" t="str">
            <v>MUNICIPIO DE BETANIA</v>
          </cell>
        </row>
        <row r="24">
          <cell r="A24" t="str">
            <v>MUNICIPIO DE BETULIA</v>
          </cell>
        </row>
        <row r="25">
          <cell r="A25" t="str">
            <v>MUNICIPIO DE BRICEÑO</v>
          </cell>
        </row>
        <row r="26">
          <cell r="A26" t="str">
            <v>MUNICIPIO DE BURITICÁ</v>
          </cell>
        </row>
        <row r="27">
          <cell r="A27" t="str">
            <v>MUNICIPIO DE CÁCERES</v>
          </cell>
        </row>
        <row r="28">
          <cell r="A28" t="str">
            <v>MUNICIPIO DE CAICEDO</v>
          </cell>
        </row>
        <row r="29">
          <cell r="A29" t="str">
            <v>MUNICIPIO DE CALDAS</v>
          </cell>
        </row>
        <row r="30">
          <cell r="A30" t="str">
            <v>MUNICIPIO DE CAMPAMENTO</v>
          </cell>
        </row>
        <row r="31">
          <cell r="A31" t="str">
            <v>MUNICIPIO DE CAÑASGORDAS</v>
          </cell>
        </row>
        <row r="32">
          <cell r="A32" t="str">
            <v>MUNICIPIO DE CARACOLÍ</v>
          </cell>
        </row>
        <row r="33">
          <cell r="A33" t="str">
            <v>MUNICIPIO DE CARAMANTA</v>
          </cell>
        </row>
        <row r="34">
          <cell r="A34" t="str">
            <v>MUNICIPIO DE CAREPA</v>
          </cell>
        </row>
        <row r="35">
          <cell r="A35" t="str">
            <v>MUNICIPIO DE CAROLINA DEL PRÍNCIPE</v>
          </cell>
        </row>
        <row r="36">
          <cell r="A36" t="str">
            <v>MUNICIPIO DE CAUCASIA</v>
          </cell>
        </row>
        <row r="37">
          <cell r="A37" t="str">
            <v>MUNICIPIO DE CHIGORODÓ</v>
          </cell>
        </row>
        <row r="38">
          <cell r="A38" t="str">
            <v>MUNICIPIO DE CISNEROS</v>
          </cell>
        </row>
        <row r="39">
          <cell r="A39" t="str">
            <v>MUNICIPIO DE CIUDAD BOLÍVAR</v>
          </cell>
        </row>
        <row r="40">
          <cell r="A40" t="str">
            <v>MUNICIPIO DE COCORNÁ</v>
          </cell>
        </row>
        <row r="41">
          <cell r="A41" t="str">
            <v>MUNICIPIO DE CONCEPCIÓN</v>
          </cell>
        </row>
        <row r="42">
          <cell r="A42" t="str">
            <v>MUNICIPIO DE CONCORDIA</v>
          </cell>
        </row>
        <row r="43">
          <cell r="A43" t="str">
            <v>MUNICIPIO DE COPACABANA</v>
          </cell>
        </row>
        <row r="44">
          <cell r="A44" t="str">
            <v>MUNICIPIO DE DABEIBA</v>
          </cell>
        </row>
        <row r="45">
          <cell r="A45" t="str">
            <v>MUNICIPIO DE DONMATÍAS</v>
          </cell>
        </row>
        <row r="46">
          <cell r="A46" t="str">
            <v>MUNICIPIO DE EBÉJICO</v>
          </cell>
        </row>
        <row r="47">
          <cell r="A47" t="str">
            <v>MUNICIPIO DE EL BAGRE</v>
          </cell>
        </row>
        <row r="48">
          <cell r="A48" t="str">
            <v>MUNICIPIO DE EL CARMEN DE VIBORAL</v>
          </cell>
        </row>
        <row r="49">
          <cell r="A49" t="str">
            <v>MUNICIPIO DE EL PEÑOL</v>
          </cell>
        </row>
        <row r="50">
          <cell r="A50" t="str">
            <v>MUNICIPIO DE EL RETIRO</v>
          </cell>
        </row>
        <row r="51">
          <cell r="A51" t="str">
            <v>MUNICIPIO DE EL SANTUARIO</v>
          </cell>
        </row>
        <row r="52">
          <cell r="A52" t="str">
            <v>MUNICIPIO DE ENTRERRÍOS</v>
          </cell>
        </row>
        <row r="53">
          <cell r="A53" t="str">
            <v>MUNICIPIO DE ENVIGADO</v>
          </cell>
        </row>
        <row r="54">
          <cell r="A54" t="str">
            <v>MUNICIPIO DE FREDONIA</v>
          </cell>
        </row>
        <row r="55">
          <cell r="A55" t="str">
            <v>MUNICIPIO DE FRONTINO</v>
          </cell>
        </row>
        <row r="56">
          <cell r="A56" t="str">
            <v>MUNICIPIO DE GIRALDO</v>
          </cell>
        </row>
        <row r="57">
          <cell r="A57" t="str">
            <v>MUNICIPIO DE GIRARDOTA</v>
          </cell>
        </row>
        <row r="58">
          <cell r="A58" t="str">
            <v>MUNICIPIO DE GÓMEZ PLATA</v>
          </cell>
        </row>
        <row r="59">
          <cell r="A59" t="str">
            <v>MUNICIPIO DE GRANADA</v>
          </cell>
        </row>
        <row r="60">
          <cell r="A60" t="str">
            <v>MUNICIPIO DE GUADALUPE</v>
          </cell>
        </row>
        <row r="61">
          <cell r="A61" t="str">
            <v>MUNICIPIO DE GUARNE</v>
          </cell>
        </row>
        <row r="62">
          <cell r="A62" t="str">
            <v>MUNICIPIO DE GUATAPÉ</v>
          </cell>
        </row>
        <row r="63">
          <cell r="A63" t="str">
            <v>MUNICIPIO DE HELICONIA</v>
          </cell>
        </row>
        <row r="64">
          <cell r="A64" t="str">
            <v>MUNICIPIO DE HISPANIA</v>
          </cell>
        </row>
        <row r="65">
          <cell r="A65" t="str">
            <v>MUNICIPIO DE ITAGÜÍ</v>
          </cell>
        </row>
        <row r="66">
          <cell r="A66" t="str">
            <v>MUNICIPIO DE ITUANGO</v>
          </cell>
        </row>
        <row r="67">
          <cell r="A67" t="str">
            <v>MUNICIPIO DE JARDÍN</v>
          </cell>
        </row>
        <row r="68">
          <cell r="A68" t="str">
            <v>MUNICIPIO DE JERICÓ</v>
          </cell>
        </row>
        <row r="69">
          <cell r="A69" t="str">
            <v>MUNICIPIO DE LA CEJA DEL TAMBO</v>
          </cell>
        </row>
        <row r="70">
          <cell r="A70" t="str">
            <v>MUNICIPIO DE LA ESTRELLA</v>
          </cell>
        </row>
        <row r="71">
          <cell r="A71" t="str">
            <v>MUNICIPIO DE LA PINTADA</v>
          </cell>
        </row>
        <row r="72">
          <cell r="A72" t="str">
            <v>MUNICIPIO DE LA UNIÓN</v>
          </cell>
        </row>
        <row r="73">
          <cell r="A73" t="str">
            <v>MUNICIPIO DE LIBORINA</v>
          </cell>
        </row>
        <row r="74">
          <cell r="A74" t="str">
            <v>MUNICIPIO DE MACEO</v>
          </cell>
        </row>
        <row r="75">
          <cell r="A75" t="str">
            <v>MUNICIPIO DE MARINILLA</v>
          </cell>
        </row>
        <row r="76">
          <cell r="A76" t="str">
            <v>MUNICIPIO DE MEDELLÍN</v>
          </cell>
        </row>
        <row r="77">
          <cell r="A77" t="str">
            <v>MUNICIPIO DE MONTEBELLO</v>
          </cell>
        </row>
        <row r="78">
          <cell r="A78" t="str">
            <v>MUNICIPIO DE MURINDÓ</v>
          </cell>
        </row>
        <row r="79">
          <cell r="A79" t="str">
            <v>MUNICIPIO DE MUTATÁ</v>
          </cell>
        </row>
        <row r="80">
          <cell r="A80" t="str">
            <v>MUNICIPIO DE NARIÑO</v>
          </cell>
        </row>
        <row r="81">
          <cell r="A81" t="str">
            <v>MUNICIPIO DE NECHÍ</v>
          </cell>
        </row>
        <row r="82">
          <cell r="A82" t="str">
            <v>MUNICIPIO DE NECOCLÍ</v>
          </cell>
        </row>
        <row r="83">
          <cell r="A83" t="str">
            <v>MUNICIPIO DE OLAYA</v>
          </cell>
        </row>
        <row r="84">
          <cell r="A84" t="str">
            <v>MUNICIPIO DE PEQUE</v>
          </cell>
        </row>
        <row r="85">
          <cell r="A85" t="str">
            <v>MUNICIPIO DE PUEBLORRICO</v>
          </cell>
        </row>
        <row r="86">
          <cell r="A86" t="str">
            <v>MUNICIPIO DE PUERTO BERRÍO</v>
          </cell>
        </row>
        <row r="87">
          <cell r="A87" t="str">
            <v>MUNICIPIO DE PUERTO NARE</v>
          </cell>
        </row>
        <row r="88">
          <cell r="A88" t="str">
            <v>MUNICIPIO DE PUERTO TRIUNFO</v>
          </cell>
        </row>
        <row r="89">
          <cell r="A89" t="str">
            <v>MUNICIPIO DE REMEDIOS</v>
          </cell>
        </row>
        <row r="90">
          <cell r="A90" t="str">
            <v>MUNICIPIO DE RIONEGRO</v>
          </cell>
        </row>
        <row r="91">
          <cell r="A91" t="str">
            <v>MUNICIPIO DE SABANALARGA</v>
          </cell>
        </row>
        <row r="92">
          <cell r="A92" t="str">
            <v>MUNICIPIO DE SABANETA</v>
          </cell>
        </row>
        <row r="93">
          <cell r="A93" t="str">
            <v>MUNICIPIO DE SALGAR</v>
          </cell>
        </row>
        <row r="94">
          <cell r="A94" t="str">
            <v>MUNICIPIO DE SAN ANDRÉS DE CUERQUIA</v>
          </cell>
        </row>
        <row r="95">
          <cell r="A95" t="str">
            <v>MUNICIPIO DE SAN CARLOS</v>
          </cell>
        </row>
        <row r="96">
          <cell r="A96" t="str">
            <v>MUNICIPIO DE SAN FRANCISCO</v>
          </cell>
        </row>
        <row r="97">
          <cell r="A97" t="str">
            <v>MUNICIPIO DE SAN JERÓNIMO</v>
          </cell>
        </row>
        <row r="98">
          <cell r="A98" t="str">
            <v>MUNICIPIO DE SAN JOSÉ DE LA MONTAÑA</v>
          </cell>
        </row>
        <row r="99">
          <cell r="A99" t="str">
            <v>MUNICIPIO DE SAN JUAN DE URABÁ</v>
          </cell>
        </row>
        <row r="100">
          <cell r="A100" t="str">
            <v>MUNICIPIO DE SAN LUIS</v>
          </cell>
        </row>
        <row r="101">
          <cell r="A101" t="str">
            <v>MUNICIPIO DE SAN PEDRO DE LOS MILAGROS</v>
          </cell>
        </row>
        <row r="102">
          <cell r="A102" t="str">
            <v>MUNICIPIO DE SAN PEDRO DE URABÁ</v>
          </cell>
        </row>
        <row r="103">
          <cell r="A103" t="str">
            <v>MUNICIPIO DE SAN RAFAEL</v>
          </cell>
        </row>
        <row r="104">
          <cell r="A104" t="str">
            <v>MUNICIPIO DE SAN ROQUE</v>
          </cell>
        </row>
        <row r="105">
          <cell r="A105" t="str">
            <v>MUNICIPIO DE SAN VICENTE FERRER</v>
          </cell>
        </row>
        <row r="106">
          <cell r="A106" t="str">
            <v>MUNICIPIO DE SANTA BÁRBARA</v>
          </cell>
        </row>
        <row r="107">
          <cell r="A107" t="str">
            <v>MUNICIPIO DE SANTA FE DE ANTIOQUIA</v>
          </cell>
        </row>
        <row r="108">
          <cell r="A108" t="str">
            <v>MUNICIPIO DE SANTA ROSA DE OSOS</v>
          </cell>
        </row>
        <row r="109">
          <cell r="A109" t="str">
            <v>MUNICIPIO DE SANTO DOMINGO</v>
          </cell>
        </row>
        <row r="110">
          <cell r="A110" t="str">
            <v>MUNICIPIO DE SEGOVIA</v>
          </cell>
        </row>
        <row r="111">
          <cell r="A111" t="str">
            <v>MUNICIPIO DE SONSÓN</v>
          </cell>
        </row>
        <row r="112">
          <cell r="A112" t="str">
            <v>MUNICIPIO DE SOPETRÁN</v>
          </cell>
        </row>
        <row r="113">
          <cell r="A113" t="str">
            <v>MUNICIPIO DE TÁMESIS</v>
          </cell>
        </row>
        <row r="114">
          <cell r="A114" t="str">
            <v>MUNICIPIO DE TARAZÁ</v>
          </cell>
        </row>
        <row r="115">
          <cell r="A115" t="str">
            <v>MUNICIPIO DE TARSO</v>
          </cell>
        </row>
        <row r="116">
          <cell r="A116" t="str">
            <v>MUNICIPIO DE TITIRIBÍ</v>
          </cell>
        </row>
        <row r="117">
          <cell r="A117" t="str">
            <v>MUNICIPIO DE TOLEDO</v>
          </cell>
        </row>
        <row r="118">
          <cell r="A118" t="str">
            <v>MUNICIPIO DE TURBO</v>
          </cell>
        </row>
        <row r="119">
          <cell r="A119" t="str">
            <v>MUNICIPIO DE URAMITA</v>
          </cell>
        </row>
        <row r="120">
          <cell r="A120" t="str">
            <v>MUNICIPIO DE URRAO</v>
          </cell>
        </row>
        <row r="121">
          <cell r="A121" t="str">
            <v>MUNICIPIO DE VALDIVIA</v>
          </cell>
        </row>
        <row r="122">
          <cell r="A122" t="str">
            <v>MUNICIPIO DE VALPARAÍSO</v>
          </cell>
        </row>
        <row r="123">
          <cell r="A123" t="str">
            <v>MUNICIPIO DE VEGACHÍ</v>
          </cell>
        </row>
        <row r="124">
          <cell r="A124" t="str">
            <v>MUNICIPIO DE VENECIA</v>
          </cell>
        </row>
        <row r="125">
          <cell r="A125" t="str">
            <v>MUNICIPIO DE VIGÍA DEL FUERTE</v>
          </cell>
        </row>
        <row r="126">
          <cell r="A126" t="str">
            <v>MUNICIPIO DE YALÍ</v>
          </cell>
        </row>
        <row r="127">
          <cell r="A127" t="str">
            <v>MUNICIPIO DE YARUMAL</v>
          </cell>
        </row>
        <row r="128">
          <cell r="A128" t="str">
            <v>MUNICIPIO DE YOLOMBÓ</v>
          </cell>
        </row>
        <row r="129">
          <cell r="A129" t="str">
            <v>MUNICIPIO DE YONDÓ</v>
          </cell>
        </row>
        <row r="130">
          <cell r="A130" t="str">
            <v>MUNICIPIO DE ZARAGOZA</v>
          </cell>
        </row>
      </sheetData>
      <sheetData sheetId="1"/>
      <sheetData sheetId="2"/>
      <sheetData sheetId="3"/>
      <sheetData sheetId="4">
        <row r="1">
          <cell r="A1" t="str">
            <v>DEPARTAMENTO DE ANTIOQUIA</v>
          </cell>
          <cell r="F1" t="str">
            <v/>
          </cell>
        </row>
        <row r="2">
          <cell r="A2" t="str">
            <v>MUNICIPIO DE BURITICÁ</v>
          </cell>
        </row>
        <row r="3">
          <cell r="A3" t="str">
            <v>PROYECTO: MEJORAMIENTO DE VIAS TERCIARIAS EN EL MUNICIPIO DE BURITICA EN EL 
MARCO DEL PROGRAMA REGIONAL MEJORAMIENTO DE VIAS 
TERCIARIAS EN EL OCCIDENTE ANTIOQUEÑO</v>
          </cell>
          <cell r="F3" t="str">
            <v>INSERTE ESCUDO ENTIDAD AQUÍ</v>
          </cell>
        </row>
        <row r="5">
          <cell r="A5" t="str">
            <v>PRESUPUESTO GENERAL</v>
          </cell>
        </row>
        <row r="7">
          <cell r="A7" t="str">
            <v>No.</v>
          </cell>
          <cell r="B7" t="str">
            <v>ÍTEM DE PAGO</v>
          </cell>
          <cell r="C7" t="str">
            <v>ESPECIFICACIONES</v>
          </cell>
          <cell r="E7" t="str">
            <v>DESCRIPCIÓN</v>
          </cell>
          <cell r="F7" t="str">
            <v>UNIDAD</v>
          </cell>
          <cell r="G7" t="str">
            <v>CANTIDAD</v>
          </cell>
          <cell r="H7" t="str">
            <v>VR.UNITARIO</v>
          </cell>
          <cell r="I7" t="str">
            <v>VALOR TOTAL</v>
          </cell>
        </row>
        <row r="8">
          <cell r="C8" t="str">
            <v>GENERAL</v>
          </cell>
          <cell r="D8" t="str">
            <v>PARTICULAR</v>
          </cell>
        </row>
        <row r="9">
          <cell r="B9">
            <v>1</v>
          </cell>
          <cell r="C9" t="str">
            <v>CONSTRUCCIÓN DE PLACA HUELLA VEREDA TABACAL</v>
          </cell>
        </row>
        <row r="10">
          <cell r="A10">
            <v>1</v>
          </cell>
          <cell r="B10">
            <v>1.1000000000000001</v>
          </cell>
          <cell r="C10" t="str">
            <v xml:space="preserve">INVIAS </v>
          </cell>
          <cell r="D10" t="str">
            <v>Artìculo 600-22</v>
          </cell>
          <cell r="E10" t="str">
            <v>Excavaciones para estructuras varias en material común en seco sin entibado. No Incluye transporte y disposición final de los materiales.</v>
          </cell>
          <cell r="F10" t="str">
            <v>m3</v>
          </cell>
          <cell r="G10">
            <v>325</v>
          </cell>
          <cell r="H10">
            <v>7514</v>
          </cell>
          <cell r="I10">
            <v>2442050</v>
          </cell>
        </row>
        <row r="11">
          <cell r="A11">
            <v>2</v>
          </cell>
          <cell r="B11">
            <v>1.2</v>
          </cell>
          <cell r="C11" t="str">
            <v xml:space="preserve">INVIAS </v>
          </cell>
          <cell r="D11" t="str">
            <v>Artìculo 220-22</v>
          </cell>
          <cell r="E11" t="str">
            <v>Lleno mecánico compactado con material proveniente de la excavación hasta obtener una densidad mínima del 95%, de la obtenida en el ensayo del Proctor modificado. Incluye selección, acarreo interno y compactación del material.</v>
          </cell>
          <cell r="F11" t="str">
            <v>m3</v>
          </cell>
          <cell r="G11">
            <v>190</v>
          </cell>
          <cell r="H11">
            <v>6822</v>
          </cell>
          <cell r="I11">
            <v>1296180</v>
          </cell>
        </row>
        <row r="12">
          <cell r="A12">
            <v>3</v>
          </cell>
          <cell r="B12">
            <v>1.3</v>
          </cell>
          <cell r="C12" t="str">
            <v xml:space="preserve">INVIAS </v>
          </cell>
          <cell r="D12" t="str">
            <v>Artìculo 320-22</v>
          </cell>
          <cell r="E12" t="str">
            <v>Suministro, colocación, conformación y compactación de Subbase granular, incluye transporte. Compactación hasta obtener una densidad mínima del 95%, de la obtenida en el ensayo del Proctor modificado</v>
          </cell>
          <cell r="F12" t="str">
            <v>m3</v>
          </cell>
          <cell r="G12">
            <v>558</v>
          </cell>
          <cell r="H12">
            <v>174455</v>
          </cell>
          <cell r="I12">
            <v>97345890</v>
          </cell>
        </row>
        <row r="13">
          <cell r="A13">
            <v>4</v>
          </cell>
          <cell r="B13">
            <v>1.4</v>
          </cell>
          <cell r="C13" t="str">
            <v xml:space="preserve">INVIAS </v>
          </cell>
          <cell r="D13" t="str">
            <v>Artìculo 500-22</v>
          </cell>
          <cell r="E13" t="str">
            <v>Concreto Clase D (21 MPa). Placa huella en concreto. Incluye el suministro y el transporte de todos los materiales, la formaleta en madera o similar. El acero de refuerzo se pagará en su ítem respectivo. Incluye todo lo necesario para su correcta construcción.</v>
          </cell>
          <cell r="F13" t="str">
            <v>m3</v>
          </cell>
          <cell r="G13">
            <v>202</v>
          </cell>
          <cell r="H13">
            <v>642226</v>
          </cell>
          <cell r="I13">
            <v>129729652</v>
          </cell>
        </row>
        <row r="14">
          <cell r="A14">
            <v>5</v>
          </cell>
          <cell r="B14">
            <v>1.5</v>
          </cell>
          <cell r="C14" t="str">
            <v xml:space="preserve">INVIAS </v>
          </cell>
          <cell r="D14" t="str">
            <v>Artìculo 500-22</v>
          </cell>
          <cell r="E14" t="str">
            <v>Concreto Clase D (21 MPa). Cunetas incluye el suministro y el transporte de todos los materiales, la formaleta en madera o similar. El acero de refuerzo se pagará en su ítem respectivo. Incluye todo lo necesario para su correcta construcción.</v>
          </cell>
          <cell r="F14" t="str">
            <v>m3</v>
          </cell>
          <cell r="G14">
            <v>308</v>
          </cell>
          <cell r="H14">
            <v>651521</v>
          </cell>
          <cell r="I14">
            <v>200668468</v>
          </cell>
        </row>
        <row r="15">
          <cell r="A15">
            <v>6</v>
          </cell>
          <cell r="B15">
            <v>1.6</v>
          </cell>
          <cell r="C15" t="str">
            <v xml:space="preserve">INVIAS </v>
          </cell>
          <cell r="D15" t="str">
            <v>Artìculo 500-22</v>
          </cell>
          <cell r="E15" t="str">
            <v>Concreto Clase D (21 MPa). Vigas incluye el suministro y el transporte de todos los materiales, la formaleta en madera o similar. El acero de refuerzo se pagará en su ítem respectivo. Incluye todo lo necesario para su correcta construcción.</v>
          </cell>
          <cell r="F15" t="str">
            <v>m3</v>
          </cell>
          <cell r="G15">
            <v>79</v>
          </cell>
          <cell r="H15">
            <v>658411</v>
          </cell>
          <cell r="I15">
            <v>52014469</v>
          </cell>
        </row>
        <row r="16">
          <cell r="A16">
            <v>7</v>
          </cell>
          <cell r="B16">
            <v>1.7</v>
          </cell>
          <cell r="C16" t="str">
            <v xml:space="preserve">INVIAS </v>
          </cell>
          <cell r="D16" t="str">
            <v>Artìculo 500-22</v>
          </cell>
          <cell r="E16" t="str">
            <v>Concreto Clase H (Ciclópeo con concreto clase D - 21 MPa y Piedra de 2" a 4") incluye el suministro y el transporte de todos los materiales, la formaleta en madera o similar. Incluye todo lo necesario para su correcta construcción.</v>
          </cell>
          <cell r="F16" t="str">
            <v>m3</v>
          </cell>
          <cell r="G16">
            <v>201</v>
          </cell>
          <cell r="H16">
            <v>435694</v>
          </cell>
          <cell r="I16">
            <v>87574494</v>
          </cell>
        </row>
        <row r="17">
          <cell r="A17">
            <v>8</v>
          </cell>
          <cell r="B17">
            <v>1.8</v>
          </cell>
          <cell r="C17" t="str">
            <v xml:space="preserve">INVIAS </v>
          </cell>
          <cell r="D17" t="str">
            <v>Artìculo 640-22</v>
          </cell>
          <cell r="E17" t="str">
            <v>Suministro, transporte y colocación de Acero de refuerzo fy=420 Mpa (Grado 60)</v>
          </cell>
          <cell r="F17" t="str">
            <v>Kg</v>
          </cell>
          <cell r="G17">
            <v>31660</v>
          </cell>
          <cell r="H17">
            <v>6979</v>
          </cell>
          <cell r="I17">
            <v>220955140</v>
          </cell>
        </row>
        <row r="18">
          <cell r="A18">
            <v>9</v>
          </cell>
          <cell r="B18">
            <v>1.9</v>
          </cell>
          <cell r="C18" t="str">
            <v xml:space="preserve">INVIAS </v>
          </cell>
          <cell r="D18" t="str">
            <v>Artìculo 900-22</v>
          </cell>
          <cell r="E18" t="str">
            <v>Transporte de sobrantes provenientes de la excavación de la explanación, canales,
préstamos para distancias superiores a 1000 m medidos a partir de 100 m. Material
compacto (Incluye 30% de expansión).</v>
          </cell>
          <cell r="F18" t="str">
            <v>m3-km</v>
          </cell>
          <cell r="G18">
            <v>8640</v>
          </cell>
          <cell r="H18">
            <v>1305</v>
          </cell>
          <cell r="I18">
            <v>11275200</v>
          </cell>
        </row>
        <row r="19">
          <cell r="B19">
            <v>2</v>
          </cell>
          <cell r="C19" t="str">
            <v>OBRA DE DRENAJE VEREDA TABACAL</v>
          </cell>
        </row>
        <row r="20">
          <cell r="A20">
            <v>10</v>
          </cell>
          <cell r="B20">
            <v>2.1</v>
          </cell>
          <cell r="C20" t="str">
            <v xml:space="preserve">INVIAS </v>
          </cell>
          <cell r="D20" t="str">
            <v>Artìculo 600-22</v>
          </cell>
          <cell r="E20" t="str">
            <v>Excavaciones para estructuras varias en material común en seco sin entibado. Incluye transporte y disposición final de los materiales.</v>
          </cell>
          <cell r="F20" t="str">
            <v>m3</v>
          </cell>
          <cell r="G20">
            <v>247</v>
          </cell>
          <cell r="H20">
            <v>7514</v>
          </cell>
          <cell r="I20">
            <v>1855958</v>
          </cell>
        </row>
        <row r="21">
          <cell r="A21">
            <v>11</v>
          </cell>
          <cell r="B21">
            <v>2.2000000000000002</v>
          </cell>
          <cell r="C21" t="str">
            <v xml:space="preserve">INVIAS </v>
          </cell>
          <cell r="D21" t="str">
            <v>Artìculo 500-22</v>
          </cell>
          <cell r="E21" t="str">
            <v>Concreto Clase D (21 MPa). pocetas, alcantarillas y muros incluye el suministro y el transporte de todos los materiales, la formaleta en madera o similar. El acero de refuerzo se pagará en su ítem respectivo. Incluye todo lo necesario para su correcta construcción</v>
          </cell>
          <cell r="F21" t="str">
            <v>m3</v>
          </cell>
          <cell r="G21">
            <v>29</v>
          </cell>
          <cell r="H21">
            <v>655129</v>
          </cell>
          <cell r="I21">
            <v>18998741</v>
          </cell>
        </row>
        <row r="22">
          <cell r="A22">
            <v>12</v>
          </cell>
          <cell r="B22">
            <v>2.2999999999999998</v>
          </cell>
          <cell r="C22" t="str">
            <v xml:space="preserve">INVIAS </v>
          </cell>
          <cell r="D22" t="str">
            <v>Artìculo 500-22</v>
          </cell>
          <cell r="E22" t="str">
            <v>Concreto Clase F (14 MPa). Solados de E=0.1 incluye el suministro y el transporte de todos los materiales, la formaleta en madera o similar. El acero de refuerzo se pagará en su ítem respectivo. Incluye todo lo necesario para su correcta construcción.</v>
          </cell>
          <cell r="F22" t="str">
            <v>m3</v>
          </cell>
          <cell r="G22">
            <v>4</v>
          </cell>
          <cell r="H22">
            <v>494875</v>
          </cell>
          <cell r="I22">
            <v>1979500</v>
          </cell>
        </row>
        <row r="23">
          <cell r="A23">
            <v>13</v>
          </cell>
          <cell r="B23">
            <v>2.4</v>
          </cell>
          <cell r="C23" t="str">
            <v xml:space="preserve">INVIAS </v>
          </cell>
          <cell r="D23" t="str">
            <v>Artìculo 500-22</v>
          </cell>
          <cell r="E23" t="str">
            <v>Concreto Clase H muro cabezal (Ciclópeo con concreto clase D - 21 MPa y Piedra de 2" a 4") incluye el suministro y el transporte de todos los materiales, la formaleta en madera o similar. El acero de refuerzo se pagará en su ítem respectivo. Incluye todo lo necesario para su correcta construcción</v>
          </cell>
          <cell r="F23" t="str">
            <v>m3</v>
          </cell>
          <cell r="G23">
            <v>7</v>
          </cell>
          <cell r="H23">
            <v>517919</v>
          </cell>
          <cell r="I23">
            <v>3625433</v>
          </cell>
        </row>
        <row r="24">
          <cell r="A24">
            <v>14</v>
          </cell>
          <cell r="B24">
            <v>2.5</v>
          </cell>
          <cell r="C24" t="str">
            <v xml:space="preserve">INVIAS </v>
          </cell>
          <cell r="D24" t="str">
            <v>Artìculo 640-22</v>
          </cell>
          <cell r="E24" t="str">
            <v>Suministro, transporte y colocación de Acero de refuerzo fy=420 Mpa (Grado 60)</v>
          </cell>
          <cell r="F24" t="str">
            <v>Kg</v>
          </cell>
          <cell r="G24">
            <v>1097</v>
          </cell>
          <cell r="H24">
            <v>6979</v>
          </cell>
          <cell r="I24">
            <v>7655963</v>
          </cell>
        </row>
        <row r="25">
          <cell r="A25">
            <v>15</v>
          </cell>
          <cell r="B25">
            <v>2.6</v>
          </cell>
          <cell r="C25" t="str">
            <v xml:space="preserve">INVIAS </v>
          </cell>
          <cell r="D25" t="str">
            <v>Artìculo 661-22</v>
          </cell>
          <cell r="E25" t="str">
            <v>Suministro , Transporte e instalación Tubería de concreto reforzado 900 mm, Clase 2 - Prefabricada</v>
          </cell>
          <cell r="F25" t="str">
            <v>m</v>
          </cell>
          <cell r="G25">
            <v>45</v>
          </cell>
          <cell r="H25">
            <v>732001</v>
          </cell>
          <cell r="I25">
            <v>32940045</v>
          </cell>
        </row>
        <row r="26">
          <cell r="B26">
            <v>3</v>
          </cell>
          <cell r="C26" t="str">
            <v>CONSTRUCCIÓN DE PLACA HUELLA VEREDA PAJARITO</v>
          </cell>
        </row>
        <row r="27">
          <cell r="A27">
            <v>16</v>
          </cell>
          <cell r="B27">
            <v>3.1</v>
          </cell>
          <cell r="C27" t="str">
            <v xml:space="preserve">INVIAS </v>
          </cell>
          <cell r="D27" t="str">
            <v>Artìculo 600-22</v>
          </cell>
          <cell r="E27" t="str">
            <v>Excavaciones para estructuras varias en material común en seco sin entibado. No Incluye transporte y disposición final de los materiales.</v>
          </cell>
          <cell r="F27" t="str">
            <v>m3</v>
          </cell>
          <cell r="G27">
            <v>916</v>
          </cell>
          <cell r="H27">
            <v>7514</v>
          </cell>
          <cell r="I27">
            <v>6882824</v>
          </cell>
        </row>
        <row r="28">
          <cell r="A28">
            <v>17</v>
          </cell>
          <cell r="B28">
            <v>3.2</v>
          </cell>
          <cell r="C28" t="str">
            <v xml:space="preserve">INVIAS </v>
          </cell>
          <cell r="D28" t="str">
            <v>Artìculo 220-22</v>
          </cell>
          <cell r="E28" t="str">
            <v>Lleno mecánico compactado con material proveniente de la excavación hasta obtener una densidad mínima del 95%, de la obtenida en el ensayo del Proctor modificado. Incluye selección, acarreo interno y compactación del material.</v>
          </cell>
          <cell r="F28" t="str">
            <v>m3</v>
          </cell>
          <cell r="G28">
            <v>162</v>
          </cell>
          <cell r="H28">
            <v>6822</v>
          </cell>
          <cell r="I28">
            <v>1105164</v>
          </cell>
        </row>
        <row r="29">
          <cell r="A29">
            <v>18</v>
          </cell>
          <cell r="B29">
            <v>3.3</v>
          </cell>
          <cell r="C29" t="str">
            <v xml:space="preserve">INVIAS </v>
          </cell>
          <cell r="D29" t="str">
            <v>Artìculo 320-22</v>
          </cell>
          <cell r="E29" t="str">
            <v>Suministro, colocación, conformación y compactación de Subbase granular, incluye transporte. Compactación hasta obtener una densidad mínima del 95%, de la obtenida en el ensayo del Proctor modificado</v>
          </cell>
          <cell r="F29" t="str">
            <v>m3</v>
          </cell>
          <cell r="G29">
            <v>558</v>
          </cell>
          <cell r="H29">
            <v>160098</v>
          </cell>
          <cell r="I29">
            <v>89334684</v>
          </cell>
        </row>
        <row r="30">
          <cell r="A30">
            <v>19</v>
          </cell>
          <cell r="B30">
            <v>3.4</v>
          </cell>
          <cell r="C30" t="str">
            <v xml:space="preserve">INVIAS </v>
          </cell>
          <cell r="D30" t="str">
            <v>Artìculo 500-22</v>
          </cell>
          <cell r="E30" t="str">
            <v>Concreto Clase D (21 MPa). Placa huella en concreto. Incluye el suministro y el transporte de todos los materiales, la formaleta en madera o similar. El acero de refuerzo se pagará en su ítem respectivo. Incluye todo lo necesario para su correcta construcción.</v>
          </cell>
          <cell r="F30" t="str">
            <v>m3</v>
          </cell>
          <cell r="G30">
            <v>202</v>
          </cell>
          <cell r="H30">
            <v>601872</v>
          </cell>
          <cell r="I30">
            <v>121578144</v>
          </cell>
        </row>
        <row r="31">
          <cell r="A31">
            <v>20</v>
          </cell>
          <cell r="B31">
            <v>3.5</v>
          </cell>
          <cell r="C31" t="str">
            <v xml:space="preserve">INVIAS </v>
          </cell>
          <cell r="D31" t="str">
            <v>Artìculo 500-22</v>
          </cell>
          <cell r="E31" t="str">
            <v>Concreto Clase D (21 MPa). Cunetas incluye el suministro y el transporte de todos los materiales, la formaleta en madera o similar. El acero de refuerzo se pagará en su ítem respectivo. Incluye todo lo necesario para su correcta construcción.</v>
          </cell>
          <cell r="F31" t="str">
            <v>m3</v>
          </cell>
          <cell r="G31">
            <v>308</v>
          </cell>
          <cell r="H31">
            <v>594982</v>
          </cell>
          <cell r="I31">
            <v>183254456</v>
          </cell>
        </row>
        <row r="32">
          <cell r="A32">
            <v>21</v>
          </cell>
          <cell r="B32">
            <v>3.6</v>
          </cell>
          <cell r="C32" t="str">
            <v xml:space="preserve">INVIAS </v>
          </cell>
          <cell r="D32" t="str">
            <v>Artìculo 500-22</v>
          </cell>
          <cell r="E32" t="str">
            <v>Concreto Clase D (21 MPa). Vigas incluye el suministro y el transporte de todos los materiales, la formaleta en madera o similar. El acero de refuerzo se pagará en su ítem respectivo. Incluye todo lo necesario para su correcta construcción.</v>
          </cell>
          <cell r="F32" t="str">
            <v>m3</v>
          </cell>
          <cell r="G32">
            <v>79</v>
          </cell>
          <cell r="H32">
            <v>601872</v>
          </cell>
          <cell r="I32">
            <v>47547888</v>
          </cell>
        </row>
        <row r="33">
          <cell r="A33">
            <v>22</v>
          </cell>
          <cell r="B33">
            <v>3.7</v>
          </cell>
          <cell r="C33" t="str">
            <v xml:space="preserve">INVIAS </v>
          </cell>
          <cell r="D33" t="str">
            <v>Artìculo 500-22</v>
          </cell>
          <cell r="E33" t="str">
            <v>Concreto Clase H (Ciclópeo con concreto clase D - 21 MPa y Piedra de 2" a 4") incluye el suministro y el transporte de todos los materiales, la formaleta en madera o similar. Incluye todo lo necesario para su correcta construcción.</v>
          </cell>
          <cell r="F33" t="str">
            <v>m3</v>
          </cell>
          <cell r="G33">
            <v>201</v>
          </cell>
          <cell r="H33">
            <v>406213</v>
          </cell>
          <cell r="I33">
            <v>81648813</v>
          </cell>
        </row>
        <row r="34">
          <cell r="A34">
            <v>23</v>
          </cell>
          <cell r="B34">
            <v>3.8</v>
          </cell>
          <cell r="C34" t="str">
            <v xml:space="preserve">INVIAS </v>
          </cell>
          <cell r="D34" t="str">
            <v>Artìculo 640-22</v>
          </cell>
          <cell r="E34" t="str">
            <v>Suministro, transporte y colocación de Acero de refuerzo fy=420 Mpa (Grado 60)</v>
          </cell>
          <cell r="F34" t="str">
            <v>Kg</v>
          </cell>
          <cell r="G34">
            <v>31660</v>
          </cell>
          <cell r="H34">
            <v>6979</v>
          </cell>
          <cell r="I34">
            <v>220955140</v>
          </cell>
        </row>
        <row r="35">
          <cell r="A35">
            <v>24</v>
          </cell>
          <cell r="B35">
            <v>3.9</v>
          </cell>
          <cell r="C35" t="str">
            <v xml:space="preserve">INVIAS </v>
          </cell>
          <cell r="D35" t="str">
            <v>Artìculo 900-22</v>
          </cell>
          <cell r="E35" t="str">
            <v>Transporte de sobrantes provenientes de la excavación de la explanación, canales,
préstamos para distancias superiores a 1000 m medidos a partir de 100 m. Material
compacto (Incluye 30% de expansión).</v>
          </cell>
          <cell r="F35" t="str">
            <v>m3-km</v>
          </cell>
          <cell r="G35">
            <v>48256</v>
          </cell>
          <cell r="H35">
            <v>1305</v>
          </cell>
          <cell r="I35">
            <v>62974080</v>
          </cell>
        </row>
        <row r="36">
          <cell r="B36">
            <v>4</v>
          </cell>
          <cell r="C36" t="str">
            <v>OBRA DE DRENAJE VEREDA PAJARITO</v>
          </cell>
        </row>
        <row r="37">
          <cell r="A37">
            <v>25</v>
          </cell>
          <cell r="B37">
            <v>4.0999999999999996</v>
          </cell>
          <cell r="C37" t="str">
            <v xml:space="preserve">INVIAS </v>
          </cell>
          <cell r="D37" t="str">
            <v>Artìculo 600-22</v>
          </cell>
          <cell r="E37" t="str">
            <v>Excavaciones para estructuras varias en material común en seco sin entibado. Incluye transporte y disposición final de los materiales.</v>
          </cell>
          <cell r="F37" t="str">
            <v>m3</v>
          </cell>
          <cell r="G37">
            <v>247</v>
          </cell>
          <cell r="H37">
            <v>7514</v>
          </cell>
          <cell r="I37">
            <v>1855958</v>
          </cell>
        </row>
        <row r="38">
          <cell r="A38">
            <v>26</v>
          </cell>
          <cell r="B38">
            <v>4.2</v>
          </cell>
          <cell r="C38" t="str">
            <v xml:space="preserve">INVIAS </v>
          </cell>
          <cell r="D38" t="str">
            <v>Artìculo 500-22</v>
          </cell>
          <cell r="E38" t="str">
            <v>Concreto Clase D (21 MPa). pocetas, alcantarillas y muros incluye el suministro y el transporte de todos los materiales, la formaleta en madera o similar. El acero de refuerzo se pagará en su ítem respectivo. Incluye todo lo necesario para su correcta construcción</v>
          </cell>
          <cell r="F38" t="str">
            <v>m3</v>
          </cell>
          <cell r="G38">
            <v>29</v>
          </cell>
          <cell r="H38">
            <v>614774</v>
          </cell>
          <cell r="I38">
            <v>17828446</v>
          </cell>
        </row>
        <row r="39">
          <cell r="A39">
            <v>27</v>
          </cell>
          <cell r="B39">
            <v>4.3</v>
          </cell>
          <cell r="C39" t="str">
            <v xml:space="preserve">INVIAS </v>
          </cell>
          <cell r="D39" t="str">
            <v>Artìculo 500-22</v>
          </cell>
          <cell r="E39" t="str">
            <v>Concreto Clase F (14 MPa). Solados de E=0.1 incluye el suministro y el transporte de todos los materiales, la formaleta en madera o similar. El acero de refuerzo se pagará en su ítem respectivo. Incluye todo lo necesario para su correcta construcción.</v>
          </cell>
          <cell r="F39" t="str">
            <v>m3</v>
          </cell>
          <cell r="G39">
            <v>4</v>
          </cell>
          <cell r="H39">
            <v>476843</v>
          </cell>
          <cell r="I39">
            <v>1907372</v>
          </cell>
        </row>
        <row r="40">
          <cell r="A40">
            <v>28</v>
          </cell>
          <cell r="B40">
            <v>4.4000000000000004</v>
          </cell>
          <cell r="C40" t="str">
            <v xml:space="preserve">INVIAS </v>
          </cell>
          <cell r="D40" t="str">
            <v>Artìculo 500-22</v>
          </cell>
          <cell r="E40" t="str">
            <v>Concreto Clase H muro cabezal (Ciclópeo con concreto clase D - 21 MPa y Piedra de 2" a 4") incluye el suministro y el transporte de todos los materiales, la formaleta en madera o similar. El acero de refuerzo se pagará en su ítem respectivo. Incluye todo lo necesario para su correcta construcción</v>
          </cell>
          <cell r="F40" t="str">
            <v>m3</v>
          </cell>
          <cell r="G40">
            <v>7</v>
          </cell>
          <cell r="H40">
            <v>489289</v>
          </cell>
          <cell r="I40">
            <v>3425023</v>
          </cell>
        </row>
        <row r="41">
          <cell r="A41">
            <v>29</v>
          </cell>
          <cell r="B41">
            <v>4.5</v>
          </cell>
          <cell r="C41" t="str">
            <v xml:space="preserve">INVIAS </v>
          </cell>
          <cell r="D41" t="str">
            <v>Artìculo 640-22</v>
          </cell>
          <cell r="E41" t="str">
            <v>Suministro, transporte y colocación de Acero de refuerzo fy=420 Mpa (Grado 60)</v>
          </cell>
          <cell r="F41" t="str">
            <v>Kg</v>
          </cell>
          <cell r="G41">
            <v>1097</v>
          </cell>
          <cell r="H41">
            <v>6979</v>
          </cell>
          <cell r="I41">
            <v>7655963</v>
          </cell>
        </row>
        <row r="42">
          <cell r="A42">
            <v>30</v>
          </cell>
          <cell r="B42">
            <v>4.5999999999999996</v>
          </cell>
          <cell r="C42" t="str">
            <v xml:space="preserve">INVIAS </v>
          </cell>
          <cell r="D42" t="str">
            <v>Artìculo 661-22</v>
          </cell>
          <cell r="E42" t="str">
            <v>Suministro , Transporte e instalación Tubería de concreto reforzado 900 mm, Clase 2 - Prefabricada</v>
          </cell>
          <cell r="F42" t="str">
            <v>m</v>
          </cell>
          <cell r="G42">
            <v>45</v>
          </cell>
          <cell r="H42">
            <v>732001</v>
          </cell>
          <cell r="I42">
            <v>32940045</v>
          </cell>
        </row>
        <row r="43">
          <cell r="B43">
            <v>5</v>
          </cell>
          <cell r="C43" t="str">
            <v>CONSTRUCCIÓN DE PLACA HUELLA VEREDA ALTO DEL OBISPO</v>
          </cell>
        </row>
        <row r="44">
          <cell r="A44">
            <v>31</v>
          </cell>
          <cell r="B44">
            <v>5.0999999999999996</v>
          </cell>
          <cell r="C44" t="str">
            <v xml:space="preserve">INVIAS </v>
          </cell>
          <cell r="D44" t="str">
            <v>Artìculo 600-22</v>
          </cell>
          <cell r="E44" t="str">
            <v>Excavaciones para estructuras varias en material común en seco sin entibado. No Incluye transporte y disposición final de los materiales.</v>
          </cell>
          <cell r="F44" t="str">
            <v>m3</v>
          </cell>
          <cell r="G44">
            <v>675</v>
          </cell>
          <cell r="H44">
            <v>7514</v>
          </cell>
          <cell r="I44">
            <v>5071950</v>
          </cell>
        </row>
        <row r="45">
          <cell r="A45">
            <v>32</v>
          </cell>
          <cell r="B45">
            <v>5.2</v>
          </cell>
          <cell r="C45" t="str">
            <v xml:space="preserve">INVIAS </v>
          </cell>
          <cell r="D45" t="str">
            <v>Artìculo 220-22</v>
          </cell>
          <cell r="E45" t="str">
            <v>Lleno mecánico compactado con material proveniente de la excavación hasta obtener una densidad mínima del 95%, de la obtenida en el ensayo del Proctor modificado. Incluye selección, acarreo interno y compactación del material.</v>
          </cell>
          <cell r="F45" t="str">
            <v>m3</v>
          </cell>
          <cell r="G45">
            <v>37</v>
          </cell>
          <cell r="H45">
            <v>6822</v>
          </cell>
          <cell r="I45">
            <v>252414</v>
          </cell>
        </row>
        <row r="46">
          <cell r="A46">
            <v>33</v>
          </cell>
          <cell r="B46">
            <v>5.3</v>
          </cell>
          <cell r="C46" t="str">
            <v xml:space="preserve">INVIAS </v>
          </cell>
          <cell r="D46" t="str">
            <v>Artìculo 320-22</v>
          </cell>
          <cell r="E46" t="str">
            <v>Suministro, colocación, conformación y compactación de Subbase granular, incluye transporte. Compactación hasta obtener una densidad mínima del 95%, de la obtenida en el ensayo del Proctor modificado</v>
          </cell>
          <cell r="F46" t="str">
            <v>m3</v>
          </cell>
          <cell r="G46">
            <v>558</v>
          </cell>
          <cell r="H46">
            <v>137909</v>
          </cell>
          <cell r="I46">
            <v>76953222</v>
          </cell>
        </row>
        <row r="47">
          <cell r="A47">
            <v>34</v>
          </cell>
          <cell r="B47">
            <v>5.4</v>
          </cell>
          <cell r="C47" t="str">
            <v xml:space="preserve">INVIAS </v>
          </cell>
          <cell r="D47" t="str">
            <v>Artìculo 500-22</v>
          </cell>
          <cell r="E47" t="str">
            <v>Concreto Clase D (21 MPa). Placa huella en concreto. Incluye el suministro y el transporte de todos los materiales, la formaleta en madera o similar. El acero de refuerzo se pagará en su ítem respectivo. Incluye todo lo necesario para su correcta construcción.</v>
          </cell>
          <cell r="F47" t="str">
            <v>m3</v>
          </cell>
          <cell r="G47">
            <v>202</v>
          </cell>
          <cell r="H47">
            <v>576690</v>
          </cell>
          <cell r="I47">
            <v>116491380</v>
          </cell>
        </row>
        <row r="48">
          <cell r="A48">
            <v>35</v>
          </cell>
          <cell r="B48">
            <v>5.5</v>
          </cell>
          <cell r="C48" t="str">
            <v xml:space="preserve">INVIAS </v>
          </cell>
          <cell r="D48" t="str">
            <v>Artìculo 500-22</v>
          </cell>
          <cell r="E48" t="str">
            <v>Concreto Clase D (21 MPa). Cunetas incluye el suministro y el transporte de todos los materiales, la formaleta en madera o similar. El acero de refuerzo se pagará en su ítem respectivo. Incluye todo lo necesario para su correcta construcción.</v>
          </cell>
          <cell r="F48" t="str">
            <v>m3</v>
          </cell>
          <cell r="G48">
            <v>308</v>
          </cell>
          <cell r="H48">
            <v>569800</v>
          </cell>
          <cell r="I48">
            <v>175498400</v>
          </cell>
        </row>
        <row r="49">
          <cell r="A49">
            <v>36</v>
          </cell>
          <cell r="B49">
            <v>5.6</v>
          </cell>
          <cell r="C49" t="str">
            <v xml:space="preserve">INVIAS </v>
          </cell>
          <cell r="D49" t="str">
            <v>Artìculo 500-22</v>
          </cell>
          <cell r="E49" t="str">
            <v>Concreto Clase D (21 MPa). Vigas incluye el suministro y el transporte de todos los materiales, la formaleta en madera o similar. El acero de refuerzo se pagará en su ítem respectivo. Incluye todo lo necesario para su correcta construcción.</v>
          </cell>
          <cell r="F49" t="str">
            <v>m3</v>
          </cell>
          <cell r="G49">
            <v>79</v>
          </cell>
          <cell r="H49">
            <v>576690</v>
          </cell>
          <cell r="I49">
            <v>45558510</v>
          </cell>
        </row>
        <row r="50">
          <cell r="A50">
            <v>37</v>
          </cell>
          <cell r="B50">
            <v>5.7</v>
          </cell>
          <cell r="C50" t="str">
            <v xml:space="preserve">INVIAS </v>
          </cell>
          <cell r="D50" t="str">
            <v>Artìculo 500-22</v>
          </cell>
          <cell r="E50" t="str">
            <v>Concreto Clase H (Ciclópeo con concreto clase D - 21 MPa y Piedra de 2" a 4") incluye el suministro y el transporte de todos los materiales, la formaleta en madera o similar. Incluye todo lo necesario para su correcta construcción.</v>
          </cell>
          <cell r="F50" t="str">
            <v>m3</v>
          </cell>
          <cell r="G50">
            <v>201</v>
          </cell>
          <cell r="H50">
            <v>376675</v>
          </cell>
          <cell r="I50">
            <v>75711675</v>
          </cell>
        </row>
        <row r="51">
          <cell r="A51">
            <v>38</v>
          </cell>
          <cell r="B51">
            <v>5.8</v>
          </cell>
          <cell r="C51" t="str">
            <v xml:space="preserve">INVIAS </v>
          </cell>
          <cell r="D51" t="str">
            <v>Artìculo 640-22</v>
          </cell>
          <cell r="E51" t="str">
            <v>Suministro, transporte y colocación de Acero de refuerzo fy=420 Mpa (Grado 60)</v>
          </cell>
          <cell r="F51" t="str">
            <v>Kg</v>
          </cell>
          <cell r="G51">
            <v>31660</v>
          </cell>
          <cell r="H51">
            <v>6979</v>
          </cell>
          <cell r="I51">
            <v>220955140</v>
          </cell>
        </row>
        <row r="52">
          <cell r="A52">
            <v>39</v>
          </cell>
          <cell r="B52">
            <v>5.9</v>
          </cell>
          <cell r="C52" t="str">
            <v xml:space="preserve">INVIAS </v>
          </cell>
          <cell r="D52" t="str">
            <v>Artìculo 900-22</v>
          </cell>
          <cell r="E52" t="str">
            <v>Transporte de sobrantes provenientes de la excavación de la explanación, canales,
préstamos para distancias superiores a 1000 m medidos a partir de 100 m. Material
compacto (Incluye 30% de expansión).</v>
          </cell>
          <cell r="F52" t="str">
            <v>m3-km</v>
          </cell>
          <cell r="G52">
            <v>40832</v>
          </cell>
          <cell r="H52">
            <v>1305</v>
          </cell>
          <cell r="I52">
            <v>53285760</v>
          </cell>
        </row>
        <row r="53">
          <cell r="B53">
            <v>6</v>
          </cell>
          <cell r="C53" t="str">
            <v>OBRA DE DRENAJE VEREDA ALTO DEL OBISPO</v>
          </cell>
        </row>
        <row r="54">
          <cell r="A54">
            <v>40</v>
          </cell>
          <cell r="B54">
            <v>6.1</v>
          </cell>
          <cell r="C54" t="str">
            <v xml:space="preserve">INVIAS </v>
          </cell>
          <cell r="D54" t="str">
            <v>Artìculo 600-22</v>
          </cell>
          <cell r="E54" t="str">
            <v>Excavaciones para estructuras varias en material común en seco sin entibado. Incluye transporte y disposición final de los materiales.</v>
          </cell>
          <cell r="F54" t="str">
            <v>m3</v>
          </cell>
          <cell r="G54">
            <v>247</v>
          </cell>
          <cell r="H54">
            <v>7514</v>
          </cell>
          <cell r="I54">
            <v>1855958</v>
          </cell>
        </row>
        <row r="55">
          <cell r="A55">
            <v>41</v>
          </cell>
          <cell r="B55">
            <v>6.2</v>
          </cell>
          <cell r="C55" t="str">
            <v xml:space="preserve">INVIAS </v>
          </cell>
          <cell r="D55" t="str">
            <v>Artìculo 500-22</v>
          </cell>
          <cell r="E55" t="str">
            <v>Concreto Clase D (21 MPa). pocetas, alcantarillas y muros incluye el suministro y el transporte de todos los materiales, la formaleta en madera o similar. El acero de refuerzo se pagará en su ítem respectivo. Incluye todo lo necesario para su correcta construcción</v>
          </cell>
          <cell r="F55" t="str">
            <v>m3</v>
          </cell>
          <cell r="G55">
            <v>29</v>
          </cell>
          <cell r="H55">
            <v>589592</v>
          </cell>
          <cell r="I55">
            <v>17098168</v>
          </cell>
        </row>
        <row r="56">
          <cell r="A56">
            <v>42</v>
          </cell>
          <cell r="B56">
            <v>6.3</v>
          </cell>
          <cell r="C56" t="str">
            <v xml:space="preserve">INVIAS </v>
          </cell>
          <cell r="D56" t="str">
            <v>Artìculo 500-22</v>
          </cell>
          <cell r="E56" t="str">
            <v>Concreto Clase F (14 MPa). Solados de E=0.1 incluye el suministro y el transporte de todos los materiales, la formaleta en madera o similar. El acero de refuerzo se pagará en su ítem respectivo. Incluye todo lo necesario para su correcta construcción.</v>
          </cell>
          <cell r="F56" t="str">
            <v>m3</v>
          </cell>
          <cell r="G56">
            <v>4</v>
          </cell>
          <cell r="H56">
            <v>484100</v>
          </cell>
          <cell r="I56">
            <v>1936400</v>
          </cell>
        </row>
        <row r="57">
          <cell r="A57">
            <v>43</v>
          </cell>
          <cell r="B57">
            <v>6.4</v>
          </cell>
          <cell r="C57" t="str">
            <v xml:space="preserve">INVIAS </v>
          </cell>
          <cell r="D57" t="str">
            <v>Artìculo 500-22</v>
          </cell>
          <cell r="E57" t="str">
            <v>Concreto Clase H muro cabezal (Ciclópeo con concreto clase D - 21 MPa y Piedra de 2" a 4") incluye el suministro y el transporte de todos los materiales, la formaleta en madera o similar. El acero de refuerzo se pagará en su ítem respectivo. Incluye todo lo necesario para su correcta construcción</v>
          </cell>
          <cell r="F57" t="str">
            <v>m3</v>
          </cell>
          <cell r="G57">
            <v>7</v>
          </cell>
          <cell r="H57">
            <v>466715</v>
          </cell>
          <cell r="I57">
            <v>3267005</v>
          </cell>
        </row>
        <row r="58">
          <cell r="A58">
            <v>44</v>
          </cell>
          <cell r="B58">
            <v>6.5</v>
          </cell>
          <cell r="C58" t="str">
            <v xml:space="preserve">INVIAS </v>
          </cell>
          <cell r="D58" t="str">
            <v>Artìculo 640-22</v>
          </cell>
          <cell r="E58" t="str">
            <v>Suministro, transporte y colocación de Acero de refuerzo fy=420 Mpa (Grado 60)</v>
          </cell>
          <cell r="F58" t="str">
            <v>Kg</v>
          </cell>
          <cell r="G58">
            <v>1097</v>
          </cell>
          <cell r="H58">
            <v>6979</v>
          </cell>
          <cell r="I58">
            <v>7655963</v>
          </cell>
        </row>
        <row r="59">
          <cell r="A59">
            <v>45</v>
          </cell>
          <cell r="B59">
            <v>6.6</v>
          </cell>
          <cell r="C59" t="str">
            <v xml:space="preserve">INVIAS </v>
          </cell>
          <cell r="D59" t="str">
            <v>Artìculo 661-22</v>
          </cell>
          <cell r="E59" t="str">
            <v>Suministro , Transporte e instalación Tubería de concreto reforzado 900 mm, Clase 2 - Prefabricada</v>
          </cell>
          <cell r="F59" t="str">
            <v>m</v>
          </cell>
          <cell r="G59">
            <v>45</v>
          </cell>
          <cell r="H59">
            <v>732001</v>
          </cell>
          <cell r="I59">
            <v>32940045</v>
          </cell>
        </row>
        <row r="60">
          <cell r="E60" t="str">
            <v/>
          </cell>
          <cell r="F60" t="str">
            <v/>
          </cell>
          <cell r="I60">
            <v>0</v>
          </cell>
        </row>
        <row r="61">
          <cell r="E61" t="str">
            <v/>
          </cell>
          <cell r="F61" t="str">
            <v/>
          </cell>
          <cell r="I61">
            <v>0</v>
          </cell>
        </row>
        <row r="62">
          <cell r="E62" t="str">
            <v/>
          </cell>
          <cell r="F62" t="str">
            <v/>
          </cell>
          <cell r="I62">
            <v>0</v>
          </cell>
        </row>
        <row r="63">
          <cell r="A63" t="str">
            <v>SUBTOTAL COSTOS DIRECTOS</v>
          </cell>
          <cell r="I63">
            <v>2585783173</v>
          </cell>
        </row>
        <row r="64">
          <cell r="A64" t="str">
            <v>% ADMINISTRACIÓN</v>
          </cell>
          <cell r="H64">
            <v>0.2364</v>
          </cell>
          <cell r="I64">
            <v>611279142</v>
          </cell>
        </row>
        <row r="65">
          <cell r="A65" t="str">
            <v>% IMPREVISTOS</v>
          </cell>
          <cell r="H65">
            <v>0.01</v>
          </cell>
          <cell r="I65">
            <v>25857832</v>
          </cell>
        </row>
        <row r="66">
          <cell r="A66" t="str">
            <v>% UTILIDADES</v>
          </cell>
          <cell r="H66">
            <v>0.05</v>
          </cell>
          <cell r="I66">
            <v>129289159</v>
          </cell>
        </row>
        <row r="67">
          <cell r="A67" t="str">
            <v>PLAN DE MANEJO AMBIENTAL (PMA)</v>
          </cell>
          <cell r="I67">
            <v>14970877</v>
          </cell>
        </row>
        <row r="68">
          <cell r="A68" t="str">
            <v>PLAN DE MANEJO DE TRÁNSITO (PMT)</v>
          </cell>
          <cell r="I68">
            <v>39284425</v>
          </cell>
        </row>
        <row r="69">
          <cell r="A69" t="str">
            <v>PROVISIÓN PARA EL PAGO DE PRIMAS DE PÓLIZAS (GARANTÍAS)</v>
          </cell>
          <cell r="I69">
            <v>7840783</v>
          </cell>
        </row>
        <row r="70">
          <cell r="A70" t="str">
            <v>AJUSTE A ESTUDIOS Y DISEÑOS (SI APLICA)</v>
          </cell>
          <cell r="I70" t="str">
            <v/>
          </cell>
        </row>
        <row r="71">
          <cell r="A71" t="str">
            <v>GEORREFERENCIACIÓN VIAL - UN (SI APLICA)</v>
          </cell>
          <cell r="H71" t="str">
            <v/>
          </cell>
          <cell r="I71" t="str">
            <v/>
          </cell>
        </row>
        <row r="72">
          <cell r="A72" t="str">
            <v>CARACTERIZACIÓN VIAL - KM (SI APLICA)</v>
          </cell>
          <cell r="H72" t="str">
            <v/>
          </cell>
          <cell r="I72" t="str">
            <v/>
          </cell>
        </row>
        <row r="73">
          <cell r="A73" t="str">
            <v>VALOR TOTAL DE OBRA</v>
          </cell>
          <cell r="I73">
            <v>3414305391</v>
          </cell>
        </row>
        <row r="74">
          <cell r="A74" t="str">
            <v>INTERVENTORÍA</v>
          </cell>
          <cell r="H74">
            <v>5.438722894837851E-2</v>
          </cell>
          <cell r="I74">
            <v>185694609</v>
          </cell>
        </row>
        <row r="75">
          <cell r="A75" t="str">
            <v>VALOR TOTAL DEL PROYECTO</v>
          </cell>
          <cell r="I75">
            <v>3600000000</v>
          </cell>
        </row>
        <row r="80">
          <cell r="E80" t="str">
            <v/>
          </cell>
        </row>
        <row r="81">
          <cell r="E81" t="str">
            <v/>
          </cell>
        </row>
        <row r="82">
          <cell r="E82" t="str">
            <v/>
          </cell>
        </row>
      </sheetData>
      <sheetData sheetId="5"/>
      <sheetData sheetId="6">
        <row r="1">
          <cell r="A1" t="str">
            <v>DEPARTAMENTO DE ANTIOQUIA</v>
          </cell>
        </row>
        <row r="2">
          <cell r="A2" t="str">
            <v>MUNICIPIO DE BURITICÁ</v>
          </cell>
        </row>
        <row r="3">
          <cell r="A3" t="str">
            <v>PROYECTO: MEJORAMIENTO DE VIAS TERCIARIAS EN EL MUNICIPIO DE BURITICA EN EL 
MARCO DEL PROGRAMA REGIONAL MEJORAMIENTO DE VIAS 
TERCIARIAS EN EL OCCIDENTE ANTIOQUEÑO</v>
          </cell>
          <cell r="C3" t="str">
            <v>INSERTE ESCUDO ENTIDAD AQUÍ</v>
          </cell>
        </row>
        <row r="5">
          <cell r="A5" t="str">
            <v>LISTADO DE INSUMOS - MATERIALES</v>
          </cell>
        </row>
        <row r="7">
          <cell r="A7" t="str">
            <v>CÓDIGO</v>
          </cell>
          <cell r="B7" t="str">
            <v>DESCRIPCIÓN</v>
          </cell>
          <cell r="C7" t="str">
            <v>UNIDAD</v>
          </cell>
          <cell r="D7" t="str">
            <v>VALOR UNITARIO</v>
          </cell>
        </row>
        <row r="8">
          <cell r="B8" t="str">
            <v>APU AUXILIARES</v>
          </cell>
        </row>
        <row r="9">
          <cell r="A9" t="str">
            <v>SA001</v>
          </cell>
          <cell r="B9" t="str">
            <v>CONCRETO 2000 PSI (140 MPA) EN OBRA TABACAL</v>
          </cell>
          <cell r="C9" t="str">
            <v>M3</v>
          </cell>
          <cell r="D9">
            <v>409736</v>
          </cell>
        </row>
        <row r="10">
          <cell r="A10" t="str">
            <v>SA002</v>
          </cell>
          <cell r="B10" t="str">
            <v>CONCRETO 2500 PSI (175 MPA) EN OBRA</v>
          </cell>
          <cell r="C10" t="str">
            <v>M3</v>
          </cell>
          <cell r="D10">
            <v>433401</v>
          </cell>
        </row>
        <row r="11">
          <cell r="A11" t="str">
            <v>SA003</v>
          </cell>
          <cell r="B11" t="str">
            <v>CONCRETO 3000 PSI (210 MPA) EN OBRA</v>
          </cell>
          <cell r="C11" t="str">
            <v>M3</v>
          </cell>
          <cell r="D11" t="str">
            <v/>
          </cell>
        </row>
        <row r="12">
          <cell r="A12" t="str">
            <v>SA004</v>
          </cell>
          <cell r="B12" t="str">
            <v>CONCRETO 3500 PSI (245 MPA) EN OBRA</v>
          </cell>
          <cell r="C12" t="str">
            <v>M3</v>
          </cell>
          <cell r="D12" t="str">
            <v/>
          </cell>
        </row>
        <row r="13">
          <cell r="A13" t="str">
            <v>SA005</v>
          </cell>
          <cell r="B13" t="str">
            <v>CONCRETO 4000 PSI (280 MPA) EN OBRA</v>
          </cell>
          <cell r="C13" t="str">
            <v>M3</v>
          </cell>
          <cell r="D13" t="str">
            <v/>
          </cell>
        </row>
        <row r="14">
          <cell r="A14" t="str">
            <v>SA006</v>
          </cell>
          <cell r="B14" t="str">
            <v>CONCRETO 2000 PSI (140 MPA) EN OBRA PAJARITO</v>
          </cell>
          <cell r="C14" t="str">
            <v>M3</v>
          </cell>
          <cell r="D14">
            <v>388578</v>
          </cell>
        </row>
        <row r="15">
          <cell r="A15" t="str">
            <v>SA007</v>
          </cell>
          <cell r="B15" t="str">
            <v>CONCRETO 2000 PSI (140 MPA) EN OBRA ALTO DEL OBISPO</v>
          </cell>
          <cell r="C15" t="str">
            <v>M3</v>
          </cell>
          <cell r="D15">
            <v>362836</v>
          </cell>
        </row>
        <row r="16">
          <cell r="A16" t="str">
            <v>SA008</v>
          </cell>
          <cell r="B16" t="str">
            <v>MORTERO 1:3 EN OBRA (REVOQUE)</v>
          </cell>
          <cell r="C16" t="str">
            <v>M3</v>
          </cell>
          <cell r="D16">
            <v>372553</v>
          </cell>
        </row>
        <row r="17">
          <cell r="A17" t="str">
            <v>SA009</v>
          </cell>
          <cell r="B17" t="str">
            <v>MORTERO 1:3 EN OBRA (GROUT)</v>
          </cell>
          <cell r="C17" t="str">
            <v>M3</v>
          </cell>
          <cell r="D17">
            <v>435203</v>
          </cell>
        </row>
        <row r="18">
          <cell r="A18" t="str">
            <v>SA010</v>
          </cell>
          <cell r="B18" t="str">
            <v>MORTERO 1:3 EN OBRA (PEGA)</v>
          </cell>
          <cell r="C18" t="str">
            <v>M3</v>
          </cell>
          <cell r="D18">
            <v>372553</v>
          </cell>
        </row>
        <row r="19">
          <cell r="A19" t="str">
            <v>SA011</v>
          </cell>
          <cell r="B19" t="str">
            <v>MORTERO 1:4 EN OBRA (REVOQUE)</v>
          </cell>
          <cell r="C19" t="str">
            <v>M3</v>
          </cell>
          <cell r="D19">
            <v>308029</v>
          </cell>
        </row>
        <row r="20">
          <cell r="A20" t="str">
            <v>SA012</v>
          </cell>
          <cell r="B20" t="str">
            <v>MORTERO 1:4 EN OBRA (GROUT)</v>
          </cell>
          <cell r="C20" t="str">
            <v>M3</v>
          </cell>
          <cell r="D20">
            <v>374702</v>
          </cell>
        </row>
        <row r="21">
          <cell r="A21" t="str">
            <v>SA013</v>
          </cell>
          <cell r="B21" t="str">
            <v>MORTERO 1:4 EN OBRA (PEGA)</v>
          </cell>
          <cell r="C21" t="str">
            <v>M3</v>
          </cell>
          <cell r="D21">
            <v>308029</v>
          </cell>
        </row>
        <row r="22">
          <cell r="A22" t="str">
            <v>SA014</v>
          </cell>
          <cell r="B22" t="str">
            <v>MORTERO 1:5 EN OBRA (REVOQUE)</v>
          </cell>
          <cell r="C22" t="str">
            <v>M3</v>
          </cell>
          <cell r="D22">
            <v>262941</v>
          </cell>
        </row>
        <row r="23">
          <cell r="A23" t="str">
            <v>SA015</v>
          </cell>
          <cell r="B23" t="str">
            <v>MORTERO 1:5 EN OBRA (PEGA)</v>
          </cell>
          <cell r="C23" t="str">
            <v>M3</v>
          </cell>
          <cell r="D23">
            <v>262941</v>
          </cell>
        </row>
        <row r="24">
          <cell r="A24" t="str">
            <v>SA016</v>
          </cell>
          <cell r="B24" t="str">
            <v>MORTERO 1:6 EN OBRA (PEGA)</v>
          </cell>
          <cell r="C24" t="str">
            <v>M3</v>
          </cell>
          <cell r="D24">
            <v>232632</v>
          </cell>
        </row>
        <row r="25">
          <cell r="A25" t="str">
            <v>SA017</v>
          </cell>
          <cell r="B25" t="str">
            <v>FORMALETA PARA MUROS, ALETAS, DISIPADORES Y ESTRIBOS (UN SOLO USO. VALIDAR NÚMERO DE REUSOS DE ACUERDO A LA ESTRUCTURA)</v>
          </cell>
          <cell r="C25" t="str">
            <v>M2</v>
          </cell>
          <cell r="D25">
            <v>6140</v>
          </cell>
        </row>
        <row r="26">
          <cell r="A26" t="str">
            <v>SA018</v>
          </cell>
          <cell r="D26" t="str">
            <v/>
          </cell>
        </row>
        <row r="27">
          <cell r="A27" t="str">
            <v>SA019</v>
          </cell>
          <cell r="D27" t="str">
            <v/>
          </cell>
        </row>
        <row r="28">
          <cell r="B28" t="str">
            <v>MATERIALES</v>
          </cell>
        </row>
        <row r="29">
          <cell r="A29" t="str">
            <v>MA001</v>
          </cell>
          <cell r="B29" t="str">
            <v>CEMENTO GRIS (50 KG) PORTLAND TIPO I</v>
          </cell>
          <cell r="C29" t="str">
            <v>SC</v>
          </cell>
          <cell r="D29">
            <v>33616</v>
          </cell>
        </row>
        <row r="30">
          <cell r="A30" t="str">
            <v>MA002</v>
          </cell>
          <cell r="B30" t="str">
            <v xml:space="preserve">ARENA DE PEGA </v>
          </cell>
          <cell r="C30" t="str">
            <v>M3</v>
          </cell>
        </row>
        <row r="31">
          <cell r="A31" t="str">
            <v>MA003</v>
          </cell>
          <cell r="B31" t="str">
            <v xml:space="preserve">ARENA DE REVOQUE </v>
          </cell>
          <cell r="C31" t="str">
            <v>M3</v>
          </cell>
        </row>
        <row r="32">
          <cell r="A32" t="str">
            <v>MA004</v>
          </cell>
          <cell r="B32" t="str">
            <v>ARENA FINA PARA CONCRETOS</v>
          </cell>
          <cell r="C32" t="str">
            <v>M3</v>
          </cell>
          <cell r="D32">
            <v>54740</v>
          </cell>
        </row>
        <row r="33">
          <cell r="A33" t="str">
            <v>MA005</v>
          </cell>
          <cell r="B33" t="str">
            <v>TRITURADO 3/4"</v>
          </cell>
          <cell r="C33" t="str">
            <v>M3</v>
          </cell>
          <cell r="D33">
            <v>38080</v>
          </cell>
        </row>
        <row r="34">
          <cell r="A34" t="str">
            <v>MA006</v>
          </cell>
          <cell r="B34" t="str">
            <v>AGUA</v>
          </cell>
          <cell r="C34" t="str">
            <v>LT</v>
          </cell>
          <cell r="D34">
            <v>60</v>
          </cell>
        </row>
        <row r="35">
          <cell r="A35" t="str">
            <v>MA007</v>
          </cell>
          <cell r="B35" t="str">
            <v>SUBBASE GRANULAR</v>
          </cell>
          <cell r="C35" t="str">
            <v>M3</v>
          </cell>
          <cell r="D35">
            <v>57120</v>
          </cell>
        </row>
        <row r="36">
          <cell r="A36" t="str">
            <v>MA008</v>
          </cell>
          <cell r="B36" t="str">
            <v>BASE GRANULAR</v>
          </cell>
          <cell r="C36" t="str">
            <v>M3</v>
          </cell>
        </row>
        <row r="37">
          <cell r="A37" t="str">
            <v>MA009</v>
          </cell>
          <cell r="B37" t="str">
            <v>ACERO REFUERZO G-60 FIGURADO</v>
          </cell>
          <cell r="C37" t="str">
            <v>KG</v>
          </cell>
          <cell r="D37">
            <v>5049</v>
          </cell>
        </row>
        <row r="38">
          <cell r="A38" t="str">
            <v>MA010</v>
          </cell>
          <cell r="B38" t="str">
            <v>ALAMBRE RECOCIDO C 18</v>
          </cell>
          <cell r="C38" t="str">
            <v>KG</v>
          </cell>
          <cell r="D38">
            <v>7227</v>
          </cell>
        </row>
        <row r="39">
          <cell r="A39" t="str">
            <v>MA011</v>
          </cell>
          <cell r="B39" t="str">
            <v>LARGUERO MADERA COMÚN 4CMX8CMX2.80</v>
          </cell>
          <cell r="C39" t="str">
            <v>UN</v>
          </cell>
        </row>
        <row r="40">
          <cell r="A40" t="str">
            <v>MA012</v>
          </cell>
          <cell r="B40" t="str">
            <v>TABLERO AGLOMERADO MDP (SUPER T) 1.83 X 2.44</v>
          </cell>
          <cell r="C40" t="str">
            <v>UN</v>
          </cell>
        </row>
        <row r="41">
          <cell r="A41" t="str">
            <v>MA013</v>
          </cell>
          <cell r="B41" t="str">
            <v>CLAVOS COMUNES 1½ A 3½"</v>
          </cell>
          <cell r="C41" t="str">
            <v>LB</v>
          </cell>
        </row>
        <row r="42">
          <cell r="A42" t="str">
            <v>MA014</v>
          </cell>
          <cell r="B42" t="str">
            <v>ESFERA REFLECTIVA</v>
          </cell>
          <cell r="C42" t="str">
            <v>KG</v>
          </cell>
        </row>
        <row r="43">
          <cell r="A43" t="str">
            <v>MA015</v>
          </cell>
          <cell r="B43" t="str">
            <v>PINTURA ACRILICA EN FRIO</v>
          </cell>
          <cell r="C43" t="str">
            <v>GAL</v>
          </cell>
        </row>
        <row r="44">
          <cell r="A44" t="str">
            <v>MA016</v>
          </cell>
          <cell r="B44" t="str">
            <v>MEZCLA ASFÁLTICA MDC-25 (RODADURA  1" AL 5.6% - INVÍAS)</v>
          </cell>
          <cell r="C44" t="str">
            <v>TON</v>
          </cell>
        </row>
        <row r="45">
          <cell r="A45" t="str">
            <v>MA017</v>
          </cell>
          <cell r="B45" t="str">
            <v>PARAL EN ÁNGULO 2"X2"X1/4" Y BRAZO EN ÁNGULO 2"X2"X1/8</v>
          </cell>
          <cell r="C45" t="str">
            <v>UN</v>
          </cell>
        </row>
        <row r="46">
          <cell r="A46" t="str">
            <v>MA018</v>
          </cell>
          <cell r="B46" t="str">
            <v>TABLERO LAMINA GALVANIZADA CALIBRE 16- MATERIAL REFLECTIVO TIPO IX -ETIQUETA DE IDENTIFICACION</v>
          </cell>
          <cell r="C46" t="str">
            <v>UN</v>
          </cell>
        </row>
        <row r="47">
          <cell r="A47" t="str">
            <v>MA019</v>
          </cell>
          <cell r="B47" t="str">
            <v>TABLA CHAPA ORDINARIO 30 CM X 2 CM X 3 M.</v>
          </cell>
          <cell r="C47" t="str">
            <v>UN</v>
          </cell>
          <cell r="D47">
            <v>13780</v>
          </cell>
        </row>
        <row r="48">
          <cell r="A48" t="str">
            <v>MA020</v>
          </cell>
          <cell r="B48" t="str">
            <v>LISTON 2 X 4</v>
          </cell>
          <cell r="C48" t="str">
            <v>UN</v>
          </cell>
          <cell r="D48">
            <v>3400</v>
          </cell>
        </row>
        <row r="49">
          <cell r="A49" t="str">
            <v>MA021</v>
          </cell>
          <cell r="B49" t="str">
            <v>PUNTILLA CON CABEZA 2"</v>
          </cell>
          <cell r="C49" t="str">
            <v>LB</v>
          </cell>
          <cell r="D49">
            <v>3700</v>
          </cell>
        </row>
        <row r="50">
          <cell r="A50" t="str">
            <v>MA022</v>
          </cell>
          <cell r="B50" t="str">
            <v xml:space="preserve">Piedra </v>
          </cell>
          <cell r="C50" t="str">
            <v>m3</v>
          </cell>
          <cell r="D50">
            <v>53119.200000000004</v>
          </cell>
        </row>
        <row r="51">
          <cell r="A51" t="str">
            <v>MA023</v>
          </cell>
          <cell r="B51" t="str">
            <v>Tubo concreto reforzada D=36" cl2</v>
          </cell>
          <cell r="C51" t="str">
            <v>m</v>
          </cell>
          <cell r="D51">
            <v>655057.5</v>
          </cell>
        </row>
        <row r="52">
          <cell r="A52" t="str">
            <v>MA024</v>
          </cell>
          <cell r="B52" t="str">
            <v>CONCRETO 3000 PSI (210 MPA) EN OBRA VEREDA TABACAL</v>
          </cell>
          <cell r="C52" t="str">
            <v>m3</v>
          </cell>
          <cell r="D52">
            <v>484736</v>
          </cell>
        </row>
        <row r="53">
          <cell r="A53" t="str">
            <v>MA025</v>
          </cell>
          <cell r="B53" t="str">
            <v>CONCRETO 3000 PSI (210 MPA) EN OBRA VEREDA PAJARITO</v>
          </cell>
          <cell r="C53" t="str">
            <v>M3</v>
          </cell>
          <cell r="D53">
            <v>446303</v>
          </cell>
        </row>
        <row r="54">
          <cell r="A54" t="str">
            <v>MA026</v>
          </cell>
          <cell r="B54" t="str">
            <v xml:space="preserve">CONCRETO 3000 PSI (210 MPA) EN OBRA VEREDA ALTO DEL OBISPO </v>
          </cell>
          <cell r="C54" t="str">
            <v>M3</v>
          </cell>
          <cell r="D54">
            <v>422320</v>
          </cell>
        </row>
        <row r="55">
          <cell r="D55">
            <v>90000</v>
          </cell>
        </row>
        <row r="56">
          <cell r="D56">
            <v>36880.799999999996</v>
          </cell>
        </row>
        <row r="57">
          <cell r="D57">
            <v>53119.200000000004</v>
          </cell>
        </row>
        <row r="72">
          <cell r="A72" t="str">
            <v>MA044</v>
          </cell>
        </row>
        <row r="73">
          <cell r="A73" t="str">
            <v>MA045</v>
          </cell>
        </row>
        <row r="74">
          <cell r="A74" t="str">
            <v>MA046</v>
          </cell>
        </row>
        <row r="75">
          <cell r="A75" t="str">
            <v>MA047</v>
          </cell>
        </row>
        <row r="76">
          <cell r="A76" t="str">
            <v>MA048</v>
          </cell>
        </row>
        <row r="77">
          <cell r="A77" t="str">
            <v>MA049</v>
          </cell>
        </row>
        <row r="78">
          <cell r="A78" t="str">
            <v>MA050</v>
          </cell>
        </row>
        <row r="79">
          <cell r="A79" t="str">
            <v>MA051</v>
          </cell>
        </row>
        <row r="80">
          <cell r="A80" t="str">
            <v>MA052</v>
          </cell>
        </row>
        <row r="81">
          <cell r="A81" t="str">
            <v>MA053</v>
          </cell>
        </row>
        <row r="82">
          <cell r="A82" t="str">
            <v>MA054</v>
          </cell>
        </row>
        <row r="83">
          <cell r="A83" t="str">
            <v>MA055</v>
          </cell>
        </row>
        <row r="84">
          <cell r="A84" t="str">
            <v>MA056</v>
          </cell>
        </row>
        <row r="85">
          <cell r="A85" t="str">
            <v>MA057</v>
          </cell>
        </row>
        <row r="86">
          <cell r="A86" t="str">
            <v>MA058</v>
          </cell>
        </row>
        <row r="87">
          <cell r="A87" t="str">
            <v>MA059</v>
          </cell>
        </row>
        <row r="88">
          <cell r="A88" t="str">
            <v>MA060</v>
          </cell>
        </row>
        <row r="89">
          <cell r="A89" t="str">
            <v>MA061</v>
          </cell>
        </row>
        <row r="90">
          <cell r="A90" t="str">
            <v>MA062</v>
          </cell>
        </row>
        <row r="91">
          <cell r="A91" t="str">
            <v>MA063</v>
          </cell>
        </row>
        <row r="92">
          <cell r="A92" t="str">
            <v>MA064</v>
          </cell>
        </row>
        <row r="93">
          <cell r="A93" t="str">
            <v>MA065</v>
          </cell>
        </row>
        <row r="94">
          <cell r="A94" t="str">
            <v>MA066</v>
          </cell>
        </row>
        <row r="95">
          <cell r="A95" t="str">
            <v>MA067</v>
          </cell>
        </row>
        <row r="96">
          <cell r="A96" t="str">
            <v>MA068</v>
          </cell>
        </row>
        <row r="97">
          <cell r="A97" t="str">
            <v>MA069</v>
          </cell>
        </row>
        <row r="98">
          <cell r="A98" t="str">
            <v>MA070</v>
          </cell>
        </row>
        <row r="99">
          <cell r="A99" t="str">
            <v>MA071</v>
          </cell>
        </row>
        <row r="100">
          <cell r="A100" t="str">
            <v>MA072</v>
          </cell>
        </row>
        <row r="101">
          <cell r="A101" t="str">
            <v>MA073</v>
          </cell>
        </row>
        <row r="102">
          <cell r="A102" t="str">
            <v>MA074</v>
          </cell>
        </row>
        <row r="103">
          <cell r="A103" t="str">
            <v>MA075</v>
          </cell>
        </row>
        <row r="104">
          <cell r="A104" t="str">
            <v>MA076</v>
          </cell>
        </row>
        <row r="105">
          <cell r="A105" t="str">
            <v>MA077</v>
          </cell>
        </row>
        <row r="106">
          <cell r="A106" t="str">
            <v>MA078</v>
          </cell>
        </row>
        <row r="107">
          <cell r="A107" t="str">
            <v>MA079</v>
          </cell>
        </row>
        <row r="108">
          <cell r="A108" t="str">
            <v>MA080</v>
          </cell>
        </row>
        <row r="109">
          <cell r="A109" t="str">
            <v>MA081</v>
          </cell>
        </row>
        <row r="110">
          <cell r="A110" t="str">
            <v>MA082</v>
          </cell>
        </row>
        <row r="111">
          <cell r="A111" t="str">
            <v>MA083</v>
          </cell>
        </row>
        <row r="112">
          <cell r="A112" t="str">
            <v>MA084</v>
          </cell>
        </row>
        <row r="113">
          <cell r="A113" t="str">
            <v>MA085</v>
          </cell>
        </row>
        <row r="114">
          <cell r="A114" t="str">
            <v>MA086</v>
          </cell>
        </row>
        <row r="115">
          <cell r="A115" t="str">
            <v>MA087</v>
          </cell>
        </row>
        <row r="116">
          <cell r="A116" t="str">
            <v>MA088</v>
          </cell>
        </row>
        <row r="117">
          <cell r="A117" t="str">
            <v>MA089</v>
          </cell>
        </row>
        <row r="118">
          <cell r="A118" t="str">
            <v>MA090</v>
          </cell>
        </row>
        <row r="119">
          <cell r="A119" t="str">
            <v>MA091</v>
          </cell>
        </row>
        <row r="120">
          <cell r="A120" t="str">
            <v>MA092</v>
          </cell>
        </row>
        <row r="121">
          <cell r="A121" t="str">
            <v>MA093</v>
          </cell>
        </row>
        <row r="122">
          <cell r="A122" t="str">
            <v>MA094</v>
          </cell>
        </row>
        <row r="123">
          <cell r="A123" t="str">
            <v>MA095</v>
          </cell>
        </row>
        <row r="124">
          <cell r="A124" t="str">
            <v>MA096</v>
          </cell>
        </row>
        <row r="125">
          <cell r="A125" t="str">
            <v>MA097</v>
          </cell>
        </row>
        <row r="126">
          <cell r="A126" t="str">
            <v>MA098</v>
          </cell>
        </row>
        <row r="127">
          <cell r="A127" t="str">
            <v>MA099</v>
          </cell>
        </row>
        <row r="128">
          <cell r="A128" t="str">
            <v>MA100</v>
          </cell>
        </row>
        <row r="129">
          <cell r="A129" t="str">
            <v>MA101</v>
          </cell>
        </row>
        <row r="130">
          <cell r="A130" t="str">
            <v>MA102</v>
          </cell>
        </row>
        <row r="131">
          <cell r="A131" t="str">
            <v>MA103</v>
          </cell>
        </row>
        <row r="132">
          <cell r="A132" t="str">
            <v>MA104</v>
          </cell>
        </row>
        <row r="133">
          <cell r="A133" t="str">
            <v>MA105</v>
          </cell>
        </row>
        <row r="134">
          <cell r="A134" t="str">
            <v>MA106</v>
          </cell>
        </row>
        <row r="135">
          <cell r="A135" t="str">
            <v>MA107</v>
          </cell>
        </row>
        <row r="136">
          <cell r="A136" t="str">
            <v>MA108</v>
          </cell>
        </row>
        <row r="137">
          <cell r="A137" t="str">
            <v>MA109</v>
          </cell>
        </row>
        <row r="138">
          <cell r="A138" t="str">
            <v>MA110</v>
          </cell>
        </row>
        <row r="139">
          <cell r="A139" t="str">
            <v>MA111</v>
          </cell>
        </row>
        <row r="140">
          <cell r="A140" t="str">
            <v>MA112</v>
          </cell>
        </row>
        <row r="141">
          <cell r="A141" t="str">
            <v>MA113</v>
          </cell>
        </row>
        <row r="142">
          <cell r="A142" t="str">
            <v>MA114</v>
          </cell>
        </row>
        <row r="143">
          <cell r="A143" t="str">
            <v>MA115</v>
          </cell>
        </row>
        <row r="144">
          <cell r="A144" t="str">
            <v>MA116</v>
          </cell>
        </row>
        <row r="145">
          <cell r="A145" t="str">
            <v>MA117</v>
          </cell>
        </row>
        <row r="146">
          <cell r="A146" t="str">
            <v>MA118</v>
          </cell>
        </row>
        <row r="147">
          <cell r="A147" t="str">
            <v>MA119</v>
          </cell>
        </row>
        <row r="148">
          <cell r="A148" t="str">
            <v>MA120</v>
          </cell>
        </row>
        <row r="149">
          <cell r="A149" t="str">
            <v>MA121</v>
          </cell>
        </row>
        <row r="150">
          <cell r="A150" t="str">
            <v>MA122</v>
          </cell>
        </row>
        <row r="151">
          <cell r="A151" t="str">
            <v>MA123</v>
          </cell>
        </row>
        <row r="152">
          <cell r="A152" t="str">
            <v>MA124</v>
          </cell>
        </row>
        <row r="153">
          <cell r="A153" t="str">
            <v>MA125</v>
          </cell>
        </row>
        <row r="154">
          <cell r="A154" t="str">
            <v>MA126</v>
          </cell>
        </row>
        <row r="155">
          <cell r="A155" t="str">
            <v>MA127</v>
          </cell>
        </row>
        <row r="156">
          <cell r="A156" t="str">
            <v>MA128</v>
          </cell>
        </row>
        <row r="157">
          <cell r="A157" t="str">
            <v>MA129</v>
          </cell>
        </row>
        <row r="158">
          <cell r="A158" t="str">
            <v>MA130</v>
          </cell>
        </row>
        <row r="159">
          <cell r="A159" t="str">
            <v>MA131</v>
          </cell>
        </row>
        <row r="160">
          <cell r="A160" t="str">
            <v>MA132</v>
          </cell>
        </row>
        <row r="161">
          <cell r="A161" t="str">
            <v>MA133</v>
          </cell>
        </row>
        <row r="162">
          <cell r="A162" t="str">
            <v>MA134</v>
          </cell>
        </row>
        <row r="163">
          <cell r="A163" t="str">
            <v>MA135</v>
          </cell>
        </row>
        <row r="164">
          <cell r="A164" t="str">
            <v>MA136</v>
          </cell>
        </row>
        <row r="165">
          <cell r="A165" t="str">
            <v>MA137</v>
          </cell>
        </row>
        <row r="166">
          <cell r="A166" t="str">
            <v>MA138</v>
          </cell>
        </row>
        <row r="167">
          <cell r="A167" t="str">
            <v>MA139</v>
          </cell>
        </row>
        <row r="168">
          <cell r="A168" t="str">
            <v>MA140</v>
          </cell>
        </row>
        <row r="169">
          <cell r="A169" t="str">
            <v>MA141</v>
          </cell>
        </row>
        <row r="170">
          <cell r="A170" t="str">
            <v>MA142</v>
          </cell>
        </row>
        <row r="171">
          <cell r="A171" t="str">
            <v>MA143</v>
          </cell>
        </row>
        <row r="172">
          <cell r="A172" t="str">
            <v>MA144</v>
          </cell>
        </row>
        <row r="173">
          <cell r="A173" t="str">
            <v>MA145</v>
          </cell>
        </row>
        <row r="174">
          <cell r="A174" t="str">
            <v>MA146</v>
          </cell>
        </row>
        <row r="175">
          <cell r="A175" t="str">
            <v>MA147</v>
          </cell>
        </row>
        <row r="176">
          <cell r="A176" t="str">
            <v>MA148</v>
          </cell>
        </row>
        <row r="177">
          <cell r="A177" t="str">
            <v>MA149</v>
          </cell>
        </row>
        <row r="178">
          <cell r="A178" t="str">
            <v>MA150</v>
          </cell>
        </row>
        <row r="179">
          <cell r="A179" t="str">
            <v>MA151</v>
          </cell>
        </row>
        <row r="180">
          <cell r="A180" t="str">
            <v>MA152</v>
          </cell>
        </row>
        <row r="181">
          <cell r="A181" t="str">
            <v>MA153</v>
          </cell>
        </row>
        <row r="182">
          <cell r="A182" t="str">
            <v>MA154</v>
          </cell>
        </row>
        <row r="183">
          <cell r="A183" t="str">
            <v>MA155</v>
          </cell>
        </row>
        <row r="184">
          <cell r="A184" t="str">
            <v>MA156</v>
          </cell>
        </row>
        <row r="185">
          <cell r="A185" t="str">
            <v>MA157</v>
          </cell>
        </row>
        <row r="186">
          <cell r="A186" t="str">
            <v>MA158</v>
          </cell>
        </row>
        <row r="187">
          <cell r="A187" t="str">
            <v>MA159</v>
          </cell>
        </row>
        <row r="188">
          <cell r="A188" t="str">
            <v>MA160</v>
          </cell>
        </row>
        <row r="189">
          <cell r="A189" t="str">
            <v>MA161</v>
          </cell>
        </row>
        <row r="190">
          <cell r="A190" t="str">
            <v>MA162</v>
          </cell>
        </row>
        <row r="191">
          <cell r="A191" t="str">
            <v>MA163</v>
          </cell>
        </row>
        <row r="192">
          <cell r="A192" t="str">
            <v>MA164</v>
          </cell>
        </row>
        <row r="193">
          <cell r="A193" t="str">
            <v>MA165</v>
          </cell>
        </row>
        <row r="194">
          <cell r="A194" t="str">
            <v>MA166</v>
          </cell>
        </row>
        <row r="195">
          <cell r="A195" t="str">
            <v>MA167</v>
          </cell>
        </row>
        <row r="196">
          <cell r="A196" t="str">
            <v>MA168</v>
          </cell>
        </row>
        <row r="197">
          <cell r="A197" t="str">
            <v>MA169</v>
          </cell>
        </row>
        <row r="198">
          <cell r="A198" t="str">
            <v>MA170</v>
          </cell>
        </row>
        <row r="199">
          <cell r="A199" t="str">
            <v>MA171</v>
          </cell>
        </row>
        <row r="200">
          <cell r="A200" t="str">
            <v>MA172</v>
          </cell>
        </row>
        <row r="201">
          <cell r="A201" t="str">
            <v>MA173</v>
          </cell>
        </row>
        <row r="202">
          <cell r="A202" t="str">
            <v>MA174</v>
          </cell>
        </row>
        <row r="203">
          <cell r="A203" t="str">
            <v>MA175</v>
          </cell>
        </row>
        <row r="204">
          <cell r="A204" t="str">
            <v>MA176</v>
          </cell>
        </row>
        <row r="205">
          <cell r="A205" t="str">
            <v>MA177</v>
          </cell>
        </row>
        <row r="206">
          <cell r="A206" t="str">
            <v>MA178</v>
          </cell>
        </row>
        <row r="207">
          <cell r="A207" t="str">
            <v>MA179</v>
          </cell>
        </row>
        <row r="208">
          <cell r="A208" t="str">
            <v>MA180</v>
          </cell>
        </row>
        <row r="209">
          <cell r="A209" t="str">
            <v>MA181</v>
          </cell>
        </row>
        <row r="210">
          <cell r="A210" t="str">
            <v>MA182</v>
          </cell>
        </row>
        <row r="211">
          <cell r="A211" t="str">
            <v>MA183</v>
          </cell>
        </row>
        <row r="212">
          <cell r="A212" t="str">
            <v>MA184</v>
          </cell>
        </row>
        <row r="213">
          <cell r="A213" t="str">
            <v>MA185</v>
          </cell>
        </row>
        <row r="214">
          <cell r="A214" t="str">
            <v>MA186</v>
          </cell>
        </row>
        <row r="215">
          <cell r="A215" t="str">
            <v>MA187</v>
          </cell>
        </row>
        <row r="216">
          <cell r="A216" t="str">
            <v>MA188</v>
          </cell>
        </row>
        <row r="217">
          <cell r="A217" t="str">
            <v>MA189</v>
          </cell>
        </row>
        <row r="218">
          <cell r="A218" t="str">
            <v>MA190</v>
          </cell>
        </row>
        <row r="219">
          <cell r="A219" t="str">
            <v>MA191</v>
          </cell>
        </row>
        <row r="220">
          <cell r="A220" t="str">
            <v>MA192</v>
          </cell>
        </row>
        <row r="221">
          <cell r="A221" t="str">
            <v>MA193</v>
          </cell>
        </row>
        <row r="222">
          <cell r="A222" t="str">
            <v>MA194</v>
          </cell>
        </row>
        <row r="223">
          <cell r="A223" t="str">
            <v>MA195</v>
          </cell>
        </row>
        <row r="224">
          <cell r="A224" t="str">
            <v>MA196</v>
          </cell>
        </row>
        <row r="225">
          <cell r="A225" t="str">
            <v>MA197</v>
          </cell>
        </row>
        <row r="226">
          <cell r="A226" t="str">
            <v>MA198</v>
          </cell>
        </row>
        <row r="227">
          <cell r="A227" t="str">
            <v>MA199</v>
          </cell>
        </row>
        <row r="228">
          <cell r="A228" t="str">
            <v>MA200</v>
          </cell>
        </row>
        <row r="229">
          <cell r="A229" t="str">
            <v>MA201</v>
          </cell>
        </row>
        <row r="230">
          <cell r="A230" t="str">
            <v>MA202</v>
          </cell>
        </row>
        <row r="231">
          <cell r="A231" t="str">
            <v>MA203</v>
          </cell>
        </row>
        <row r="232">
          <cell r="A232" t="str">
            <v>MA204</v>
          </cell>
        </row>
        <row r="233">
          <cell r="A233" t="str">
            <v>MA205</v>
          </cell>
        </row>
        <row r="234">
          <cell r="A234" t="str">
            <v>MA206</v>
          </cell>
        </row>
        <row r="235">
          <cell r="A235" t="str">
            <v>MA207</v>
          </cell>
        </row>
        <row r="236">
          <cell r="A236" t="str">
            <v>MA208</v>
          </cell>
        </row>
        <row r="237">
          <cell r="A237" t="str">
            <v>MA209</v>
          </cell>
        </row>
        <row r="238">
          <cell r="A238" t="str">
            <v>MA210</v>
          </cell>
        </row>
        <row r="239">
          <cell r="A239" t="str">
            <v>MA211</v>
          </cell>
        </row>
        <row r="240">
          <cell r="A240" t="str">
            <v>MA212</v>
          </cell>
        </row>
        <row r="241">
          <cell r="A241" t="str">
            <v>MA213</v>
          </cell>
        </row>
        <row r="242">
          <cell r="A242" t="str">
            <v>MA214</v>
          </cell>
        </row>
        <row r="243">
          <cell r="A243" t="str">
            <v>MA215</v>
          </cell>
        </row>
        <row r="244">
          <cell r="A244" t="str">
            <v>MA216</v>
          </cell>
        </row>
        <row r="245">
          <cell r="A245" t="str">
            <v>MA217</v>
          </cell>
        </row>
        <row r="246">
          <cell r="A246" t="str">
            <v>MA218</v>
          </cell>
        </row>
        <row r="247">
          <cell r="A247" t="str">
            <v>MA219</v>
          </cell>
        </row>
        <row r="248">
          <cell r="A248" t="str">
            <v>MA220</v>
          </cell>
        </row>
        <row r="249">
          <cell r="A249" t="str">
            <v>MA221</v>
          </cell>
        </row>
        <row r="250">
          <cell r="A250" t="str">
            <v>MA222</v>
          </cell>
        </row>
        <row r="251">
          <cell r="A251" t="str">
            <v>MA223</v>
          </cell>
        </row>
        <row r="252">
          <cell r="A252" t="str">
            <v>MA224</v>
          </cell>
        </row>
        <row r="253">
          <cell r="A253" t="str">
            <v>MA225</v>
          </cell>
        </row>
        <row r="254">
          <cell r="A254" t="str">
            <v>MA226</v>
          </cell>
        </row>
        <row r="255">
          <cell r="A255" t="str">
            <v>MA227</v>
          </cell>
        </row>
        <row r="256">
          <cell r="A256" t="str">
            <v>MA228</v>
          </cell>
        </row>
        <row r="257">
          <cell r="A257" t="str">
            <v>MA229</v>
          </cell>
        </row>
        <row r="258">
          <cell r="A258" t="str">
            <v>MA230</v>
          </cell>
        </row>
        <row r="259">
          <cell r="A259" t="str">
            <v>MA231</v>
          </cell>
        </row>
        <row r="260">
          <cell r="A260" t="str">
            <v>MA232</v>
          </cell>
        </row>
        <row r="261">
          <cell r="A261" t="str">
            <v>MA233</v>
          </cell>
        </row>
        <row r="262">
          <cell r="A262" t="str">
            <v>MA234</v>
          </cell>
        </row>
        <row r="263">
          <cell r="A263" t="str">
            <v>MA235</v>
          </cell>
        </row>
        <row r="264">
          <cell r="A264" t="str">
            <v>MA236</v>
          </cell>
        </row>
        <row r="265">
          <cell r="A265" t="str">
            <v>MA237</v>
          </cell>
        </row>
        <row r="266">
          <cell r="A266" t="str">
            <v>MA238</v>
          </cell>
        </row>
        <row r="267">
          <cell r="A267" t="str">
            <v>MA239</v>
          </cell>
        </row>
        <row r="268">
          <cell r="A268" t="str">
            <v>MA240</v>
          </cell>
        </row>
        <row r="269">
          <cell r="A269" t="str">
            <v>MA241</v>
          </cell>
        </row>
        <row r="270">
          <cell r="A270" t="str">
            <v>MA242</v>
          </cell>
        </row>
        <row r="271">
          <cell r="A271" t="str">
            <v>MA243</v>
          </cell>
        </row>
        <row r="272">
          <cell r="A272" t="str">
            <v>MA244</v>
          </cell>
        </row>
        <row r="273">
          <cell r="A273" t="str">
            <v>MA245</v>
          </cell>
        </row>
        <row r="274">
          <cell r="A274" t="str">
            <v>MA246</v>
          </cell>
        </row>
        <row r="275">
          <cell r="A275" t="str">
            <v>MA247</v>
          </cell>
        </row>
        <row r="276">
          <cell r="A276" t="str">
            <v>MA248</v>
          </cell>
        </row>
        <row r="277">
          <cell r="A277" t="str">
            <v>MA249</v>
          </cell>
        </row>
        <row r="278">
          <cell r="A278" t="str">
            <v>MA250</v>
          </cell>
        </row>
        <row r="279">
          <cell r="A279" t="str">
            <v>MA251</v>
          </cell>
        </row>
        <row r="280">
          <cell r="A280" t="str">
            <v>MA252</v>
          </cell>
        </row>
        <row r="281">
          <cell r="A281" t="str">
            <v>MA253</v>
          </cell>
        </row>
        <row r="282">
          <cell r="A282" t="str">
            <v>MA254</v>
          </cell>
        </row>
        <row r="283">
          <cell r="A283" t="str">
            <v>MA255</v>
          </cell>
        </row>
        <row r="284">
          <cell r="A284" t="str">
            <v>MA256</v>
          </cell>
        </row>
        <row r="285">
          <cell r="A285" t="str">
            <v>MA257</v>
          </cell>
        </row>
        <row r="286">
          <cell r="A286" t="str">
            <v>MA258</v>
          </cell>
        </row>
        <row r="287">
          <cell r="A287" t="str">
            <v>MA259</v>
          </cell>
        </row>
        <row r="288">
          <cell r="A288" t="str">
            <v>MA260</v>
          </cell>
        </row>
        <row r="289">
          <cell r="A289" t="str">
            <v>MA261</v>
          </cell>
        </row>
        <row r="290">
          <cell r="A290" t="str">
            <v>MA262</v>
          </cell>
        </row>
        <row r="291">
          <cell r="A291" t="str">
            <v>MA263</v>
          </cell>
        </row>
        <row r="292">
          <cell r="A292" t="str">
            <v>MA264</v>
          </cell>
        </row>
        <row r="293">
          <cell r="A293" t="str">
            <v>MA265</v>
          </cell>
        </row>
        <row r="294">
          <cell r="A294" t="str">
            <v>MA266</v>
          </cell>
        </row>
        <row r="295">
          <cell r="A295" t="str">
            <v>MA267</v>
          </cell>
        </row>
        <row r="296">
          <cell r="A296" t="str">
            <v>MA268</v>
          </cell>
        </row>
        <row r="297">
          <cell r="A297" t="str">
            <v>MA269</v>
          </cell>
        </row>
        <row r="298">
          <cell r="A298" t="str">
            <v>MA270</v>
          </cell>
        </row>
        <row r="299">
          <cell r="A299" t="str">
            <v>MA271</v>
          </cell>
        </row>
        <row r="300">
          <cell r="A300" t="str">
            <v>MA272</v>
          </cell>
        </row>
        <row r="301">
          <cell r="A301" t="str">
            <v>MA273</v>
          </cell>
        </row>
        <row r="302">
          <cell r="A302" t="str">
            <v>MA274</v>
          </cell>
        </row>
        <row r="303">
          <cell r="A303" t="str">
            <v>MA275</v>
          </cell>
        </row>
        <row r="304">
          <cell r="A304" t="str">
            <v>MA276</v>
          </cell>
        </row>
        <row r="305">
          <cell r="A305" t="str">
            <v>MA277</v>
          </cell>
        </row>
        <row r="306">
          <cell r="A306" t="str">
            <v>MA278</v>
          </cell>
        </row>
        <row r="307">
          <cell r="A307" t="str">
            <v>MA279</v>
          </cell>
        </row>
        <row r="308">
          <cell r="A308" t="str">
            <v>MA280</v>
          </cell>
        </row>
        <row r="309">
          <cell r="A309" t="str">
            <v>MA281</v>
          </cell>
        </row>
        <row r="310">
          <cell r="A310" t="str">
            <v>MA282</v>
          </cell>
        </row>
        <row r="311">
          <cell r="A311" t="str">
            <v>MA283</v>
          </cell>
        </row>
        <row r="312">
          <cell r="A312" t="str">
            <v>MA284</v>
          </cell>
        </row>
        <row r="313">
          <cell r="A313" t="str">
            <v>MA285</v>
          </cell>
        </row>
        <row r="314">
          <cell r="A314" t="str">
            <v>MA286</v>
          </cell>
        </row>
        <row r="315">
          <cell r="A315" t="str">
            <v>MA287</v>
          </cell>
        </row>
        <row r="316">
          <cell r="A316" t="str">
            <v>MA288</v>
          </cell>
        </row>
        <row r="317">
          <cell r="A317" t="str">
            <v>MA289</v>
          </cell>
        </row>
        <row r="318">
          <cell r="A318" t="str">
            <v>MA290</v>
          </cell>
        </row>
        <row r="319">
          <cell r="A319" t="str">
            <v>MA291</v>
          </cell>
        </row>
        <row r="320">
          <cell r="A320" t="str">
            <v>MA292</v>
          </cell>
        </row>
        <row r="321">
          <cell r="A321" t="str">
            <v>MA293</v>
          </cell>
        </row>
        <row r="322">
          <cell r="A322" t="str">
            <v>MA294</v>
          </cell>
        </row>
        <row r="323">
          <cell r="A323" t="str">
            <v>MA295</v>
          </cell>
        </row>
        <row r="324">
          <cell r="A324" t="str">
            <v>MA296</v>
          </cell>
        </row>
        <row r="325">
          <cell r="A325" t="str">
            <v>MA297</v>
          </cell>
        </row>
        <row r="326">
          <cell r="A326" t="str">
            <v>MA298</v>
          </cell>
        </row>
        <row r="327">
          <cell r="A327" t="str">
            <v>MA299</v>
          </cell>
        </row>
        <row r="328">
          <cell r="A328" t="str">
            <v>MA300</v>
          </cell>
        </row>
        <row r="329">
          <cell r="A329" t="str">
            <v>MA301</v>
          </cell>
        </row>
        <row r="330">
          <cell r="A330" t="str">
            <v>MA302</v>
          </cell>
        </row>
        <row r="331">
          <cell r="A331" t="str">
            <v>MA303</v>
          </cell>
        </row>
        <row r="332">
          <cell r="A332" t="str">
            <v>MA304</v>
          </cell>
        </row>
        <row r="333">
          <cell r="A333" t="str">
            <v>MA305</v>
          </cell>
        </row>
        <row r="334">
          <cell r="A334" t="str">
            <v>MA306</v>
          </cell>
        </row>
        <row r="335">
          <cell r="A335" t="str">
            <v>MA307</v>
          </cell>
        </row>
        <row r="336">
          <cell r="A336" t="str">
            <v>MA308</v>
          </cell>
        </row>
        <row r="337">
          <cell r="A337" t="str">
            <v>MA309</v>
          </cell>
        </row>
        <row r="338">
          <cell r="A338" t="str">
            <v>MA310</v>
          </cell>
        </row>
        <row r="339">
          <cell r="A339" t="str">
            <v>MA311</v>
          </cell>
        </row>
        <row r="340">
          <cell r="A340" t="str">
            <v>MA312</v>
          </cell>
        </row>
        <row r="341">
          <cell r="A341" t="str">
            <v>MA313</v>
          </cell>
        </row>
        <row r="342">
          <cell r="A342" t="str">
            <v>MA314</v>
          </cell>
        </row>
        <row r="343">
          <cell r="A343" t="str">
            <v>MA315</v>
          </cell>
        </row>
        <row r="344">
          <cell r="A344" t="str">
            <v>MA316</v>
          </cell>
        </row>
        <row r="345">
          <cell r="A345" t="str">
            <v>MA317</v>
          </cell>
        </row>
        <row r="346">
          <cell r="A346" t="str">
            <v>MA318</v>
          </cell>
        </row>
        <row r="347">
          <cell r="A347" t="str">
            <v>MA319</v>
          </cell>
        </row>
        <row r="348">
          <cell r="A348" t="str">
            <v>MA320</v>
          </cell>
        </row>
        <row r="349">
          <cell r="A349" t="str">
            <v>MA321</v>
          </cell>
        </row>
        <row r="350">
          <cell r="A350" t="str">
            <v>MA322</v>
          </cell>
        </row>
        <row r="351">
          <cell r="A351" t="str">
            <v>MA323</v>
          </cell>
        </row>
        <row r="352">
          <cell r="A352" t="str">
            <v>MA324</v>
          </cell>
        </row>
        <row r="353">
          <cell r="A353" t="str">
            <v>MA325</v>
          </cell>
        </row>
        <row r="354">
          <cell r="A354" t="str">
            <v>MA326</v>
          </cell>
        </row>
        <row r="355">
          <cell r="A355" t="str">
            <v>MA327</v>
          </cell>
        </row>
        <row r="356">
          <cell r="A356" t="str">
            <v>MA328</v>
          </cell>
        </row>
        <row r="357">
          <cell r="A357" t="str">
            <v>MA329</v>
          </cell>
        </row>
        <row r="358">
          <cell r="A358" t="str">
            <v>MA330</v>
          </cell>
        </row>
        <row r="359">
          <cell r="A359" t="str">
            <v>MA331</v>
          </cell>
        </row>
        <row r="360">
          <cell r="A360" t="str">
            <v>MA332</v>
          </cell>
        </row>
        <row r="361">
          <cell r="A361" t="str">
            <v>MA333</v>
          </cell>
        </row>
        <row r="362">
          <cell r="A362" t="str">
            <v>MA334</v>
          </cell>
        </row>
        <row r="363">
          <cell r="A363" t="str">
            <v>MA335</v>
          </cell>
        </row>
        <row r="364">
          <cell r="A364" t="str">
            <v>MA336</v>
          </cell>
        </row>
        <row r="365">
          <cell r="A365" t="str">
            <v>MA337</v>
          </cell>
        </row>
        <row r="366">
          <cell r="A366" t="str">
            <v>MA338</v>
          </cell>
        </row>
        <row r="367">
          <cell r="A367" t="str">
            <v>MA339</v>
          </cell>
        </row>
        <row r="368">
          <cell r="A368" t="str">
            <v>MA340</v>
          </cell>
        </row>
        <row r="369">
          <cell r="A369" t="str">
            <v>MA341</v>
          </cell>
        </row>
        <row r="370">
          <cell r="A370" t="str">
            <v>MA342</v>
          </cell>
        </row>
        <row r="371">
          <cell r="A371" t="str">
            <v>MA343</v>
          </cell>
        </row>
        <row r="372">
          <cell r="A372" t="str">
            <v>MA344</v>
          </cell>
        </row>
        <row r="373">
          <cell r="A373" t="str">
            <v>MA345</v>
          </cell>
        </row>
        <row r="374">
          <cell r="A374" t="str">
            <v>MA346</v>
          </cell>
        </row>
        <row r="375">
          <cell r="A375" t="str">
            <v>MA347</v>
          </cell>
        </row>
        <row r="376">
          <cell r="A376" t="str">
            <v>MA348</v>
          </cell>
        </row>
        <row r="377">
          <cell r="A377" t="str">
            <v>MA349</v>
          </cell>
        </row>
        <row r="378">
          <cell r="A378" t="str">
            <v>MA350</v>
          </cell>
        </row>
        <row r="379">
          <cell r="A379" t="str">
            <v>MA351</v>
          </cell>
        </row>
        <row r="380">
          <cell r="A380" t="str">
            <v>MA352</v>
          </cell>
        </row>
        <row r="381">
          <cell r="A381" t="str">
            <v>MA353</v>
          </cell>
        </row>
        <row r="382">
          <cell r="A382" t="str">
            <v>MA354</v>
          </cell>
        </row>
        <row r="383">
          <cell r="A383" t="str">
            <v>MA355</v>
          </cell>
        </row>
        <row r="384">
          <cell r="A384" t="str">
            <v>MA356</v>
          </cell>
        </row>
        <row r="385">
          <cell r="A385" t="str">
            <v>MA357</v>
          </cell>
        </row>
        <row r="386">
          <cell r="A386" t="str">
            <v>MA358</v>
          </cell>
        </row>
        <row r="387">
          <cell r="A387" t="str">
            <v>MA359</v>
          </cell>
        </row>
        <row r="388">
          <cell r="A388" t="str">
            <v>MA360</v>
          </cell>
        </row>
        <row r="389">
          <cell r="A389" t="str">
            <v>MA361</v>
          </cell>
        </row>
        <row r="390">
          <cell r="A390" t="str">
            <v>MA362</v>
          </cell>
        </row>
        <row r="391">
          <cell r="A391" t="str">
            <v>MA363</v>
          </cell>
        </row>
        <row r="392">
          <cell r="A392" t="str">
            <v>MA364</v>
          </cell>
        </row>
        <row r="393">
          <cell r="A393" t="str">
            <v>MA365</v>
          </cell>
        </row>
        <row r="394">
          <cell r="A394" t="str">
            <v>MA366</v>
          </cell>
        </row>
        <row r="395">
          <cell r="A395" t="str">
            <v>MA367</v>
          </cell>
        </row>
        <row r="396">
          <cell r="A396" t="str">
            <v>MA368</v>
          </cell>
        </row>
        <row r="397">
          <cell r="A397" t="str">
            <v>MA369</v>
          </cell>
        </row>
        <row r="398">
          <cell r="A398" t="str">
            <v>MA370</v>
          </cell>
        </row>
        <row r="399">
          <cell r="A399" t="str">
            <v>MA371</v>
          </cell>
        </row>
        <row r="400">
          <cell r="A400" t="str">
            <v>MA372</v>
          </cell>
        </row>
        <row r="401">
          <cell r="A401" t="str">
            <v>MA373</v>
          </cell>
        </row>
        <row r="402">
          <cell r="A402" t="str">
            <v>MA374</v>
          </cell>
        </row>
        <row r="403">
          <cell r="A403" t="str">
            <v>MA375</v>
          </cell>
        </row>
        <row r="404">
          <cell r="A404" t="str">
            <v>MA376</v>
          </cell>
        </row>
        <row r="405">
          <cell r="A405" t="str">
            <v>MA377</v>
          </cell>
        </row>
        <row r="406">
          <cell r="A406" t="str">
            <v>MA378</v>
          </cell>
        </row>
        <row r="407">
          <cell r="A407" t="str">
            <v>MA379</v>
          </cell>
        </row>
        <row r="408">
          <cell r="A408" t="str">
            <v>MA380</v>
          </cell>
        </row>
        <row r="409">
          <cell r="A409" t="str">
            <v>MA381</v>
          </cell>
        </row>
        <row r="410">
          <cell r="A410" t="str">
            <v>MA382</v>
          </cell>
        </row>
        <row r="411">
          <cell r="A411" t="str">
            <v>MA383</v>
          </cell>
        </row>
        <row r="412">
          <cell r="A412" t="str">
            <v>MA384</v>
          </cell>
        </row>
        <row r="413">
          <cell r="A413" t="str">
            <v>MA385</v>
          </cell>
        </row>
        <row r="414">
          <cell r="A414" t="str">
            <v>MA386</v>
          </cell>
        </row>
        <row r="415">
          <cell r="A415" t="str">
            <v>MA387</v>
          </cell>
        </row>
        <row r="416">
          <cell r="A416" t="str">
            <v>MA388</v>
          </cell>
        </row>
        <row r="417">
          <cell r="A417" t="str">
            <v>MA389</v>
          </cell>
        </row>
        <row r="418">
          <cell r="A418" t="str">
            <v>MA390</v>
          </cell>
        </row>
        <row r="419">
          <cell r="A419" t="str">
            <v>MA391</v>
          </cell>
        </row>
        <row r="420">
          <cell r="A420" t="str">
            <v>MA392</v>
          </cell>
        </row>
        <row r="421">
          <cell r="A421" t="str">
            <v>MA393</v>
          </cell>
        </row>
        <row r="422">
          <cell r="A422" t="str">
            <v>MA394</v>
          </cell>
        </row>
        <row r="423">
          <cell r="A423" t="str">
            <v>MA395</v>
          </cell>
        </row>
        <row r="424">
          <cell r="A424" t="str">
            <v>MA396</v>
          </cell>
        </row>
        <row r="425">
          <cell r="A425" t="str">
            <v>MA397</v>
          </cell>
        </row>
        <row r="426">
          <cell r="A426" t="str">
            <v>MA398</v>
          </cell>
        </row>
        <row r="427">
          <cell r="A427" t="str">
            <v>MA399</v>
          </cell>
        </row>
        <row r="428">
          <cell r="A428" t="str">
            <v>MA400</v>
          </cell>
        </row>
        <row r="429">
          <cell r="A429" t="str">
            <v>MA401</v>
          </cell>
        </row>
        <row r="430">
          <cell r="A430" t="str">
            <v>MA402</v>
          </cell>
        </row>
        <row r="431">
          <cell r="A431" t="str">
            <v>MA403</v>
          </cell>
        </row>
        <row r="432">
          <cell r="A432" t="str">
            <v>MA404</v>
          </cell>
        </row>
        <row r="433">
          <cell r="A433" t="str">
            <v>MA405</v>
          </cell>
        </row>
        <row r="434">
          <cell r="A434" t="str">
            <v>MA406</v>
          </cell>
        </row>
        <row r="435">
          <cell r="A435" t="str">
            <v>MA407</v>
          </cell>
        </row>
        <row r="436">
          <cell r="A436" t="str">
            <v>MA408</v>
          </cell>
        </row>
        <row r="437">
          <cell r="A437" t="str">
            <v>MA409</v>
          </cell>
        </row>
        <row r="438">
          <cell r="A438" t="str">
            <v>MA410</v>
          </cell>
        </row>
        <row r="439">
          <cell r="A439" t="str">
            <v>MA411</v>
          </cell>
        </row>
        <row r="440">
          <cell r="A440" t="str">
            <v>MA412</v>
          </cell>
        </row>
        <row r="441">
          <cell r="A441" t="str">
            <v>MA413</v>
          </cell>
        </row>
        <row r="442">
          <cell r="A442" t="str">
            <v>MA414</v>
          </cell>
        </row>
        <row r="443">
          <cell r="A443" t="str">
            <v>MA415</v>
          </cell>
        </row>
        <row r="444">
          <cell r="A444" t="str">
            <v>MA416</v>
          </cell>
        </row>
        <row r="445">
          <cell r="A445" t="str">
            <v>MA417</v>
          </cell>
        </row>
        <row r="446">
          <cell r="A446" t="str">
            <v>MA418</v>
          </cell>
        </row>
        <row r="447">
          <cell r="A447" t="str">
            <v>MA419</v>
          </cell>
        </row>
        <row r="448">
          <cell r="A448" t="str">
            <v>MA420</v>
          </cell>
        </row>
        <row r="449">
          <cell r="A449" t="str">
            <v>MA421</v>
          </cell>
        </row>
        <row r="450">
          <cell r="A450" t="str">
            <v>MA422</v>
          </cell>
        </row>
        <row r="451">
          <cell r="A451" t="str">
            <v>MA423</v>
          </cell>
        </row>
        <row r="452">
          <cell r="A452" t="str">
            <v>MA424</v>
          </cell>
        </row>
        <row r="453">
          <cell r="A453" t="str">
            <v>MA425</v>
          </cell>
        </row>
        <row r="454">
          <cell r="A454" t="str">
            <v>MA426</v>
          </cell>
        </row>
        <row r="455">
          <cell r="A455" t="str">
            <v>MA427</v>
          </cell>
        </row>
        <row r="456">
          <cell r="A456" t="str">
            <v>MA428</v>
          </cell>
        </row>
        <row r="457">
          <cell r="A457" t="str">
            <v>MA429</v>
          </cell>
        </row>
        <row r="458">
          <cell r="A458" t="str">
            <v>MA430</v>
          </cell>
        </row>
        <row r="459">
          <cell r="A459" t="str">
            <v>MA431</v>
          </cell>
        </row>
        <row r="460">
          <cell r="A460" t="str">
            <v>MA432</v>
          </cell>
        </row>
        <row r="461">
          <cell r="A461" t="str">
            <v>MA433</v>
          </cell>
        </row>
        <row r="462">
          <cell r="A462" t="str">
            <v>MA434</v>
          </cell>
        </row>
        <row r="463">
          <cell r="A463" t="str">
            <v>MA435</v>
          </cell>
        </row>
        <row r="464">
          <cell r="A464" t="str">
            <v>MA436</v>
          </cell>
        </row>
        <row r="465">
          <cell r="A465" t="str">
            <v>MA437</v>
          </cell>
        </row>
        <row r="466">
          <cell r="A466" t="str">
            <v>MA438</v>
          </cell>
        </row>
        <row r="467">
          <cell r="A467" t="str">
            <v>MA439</v>
          </cell>
        </row>
        <row r="468">
          <cell r="A468" t="str">
            <v>MA440</v>
          </cell>
        </row>
        <row r="469">
          <cell r="A469" t="str">
            <v>MA441</v>
          </cell>
        </row>
        <row r="470">
          <cell r="A470" t="str">
            <v>MA442</v>
          </cell>
        </row>
        <row r="471">
          <cell r="A471" t="str">
            <v>MA443</v>
          </cell>
        </row>
        <row r="472">
          <cell r="A472" t="str">
            <v>MA444</v>
          </cell>
        </row>
        <row r="473">
          <cell r="A473" t="str">
            <v>MA445</v>
          </cell>
        </row>
        <row r="474">
          <cell r="A474" t="str">
            <v>MA446</v>
          </cell>
        </row>
        <row r="475">
          <cell r="A475" t="str">
            <v>MA447</v>
          </cell>
        </row>
        <row r="476">
          <cell r="A476" t="str">
            <v>MA448</v>
          </cell>
        </row>
        <row r="477">
          <cell r="A477" t="str">
            <v>MA449</v>
          </cell>
        </row>
        <row r="478">
          <cell r="A478" t="str">
            <v>MA450</v>
          </cell>
        </row>
        <row r="479">
          <cell r="A479" t="str">
            <v>MA451</v>
          </cell>
        </row>
        <row r="480">
          <cell r="A480" t="str">
            <v>MA452</v>
          </cell>
        </row>
        <row r="481">
          <cell r="A481" t="str">
            <v>MA453</v>
          </cell>
        </row>
        <row r="482">
          <cell r="A482" t="str">
            <v>MA454</v>
          </cell>
        </row>
        <row r="483">
          <cell r="A483" t="str">
            <v>MA455</v>
          </cell>
        </row>
        <row r="484">
          <cell r="A484" t="str">
            <v>MA456</v>
          </cell>
        </row>
        <row r="485">
          <cell r="A485" t="str">
            <v>MA457</v>
          </cell>
        </row>
        <row r="486">
          <cell r="A486" t="str">
            <v>MA458</v>
          </cell>
        </row>
        <row r="487">
          <cell r="A487" t="str">
            <v>MA459</v>
          </cell>
        </row>
        <row r="488">
          <cell r="A488" t="str">
            <v>MA460</v>
          </cell>
        </row>
        <row r="489">
          <cell r="A489" t="str">
            <v>MA461</v>
          </cell>
        </row>
        <row r="490">
          <cell r="A490" t="str">
            <v>MA462</v>
          </cell>
        </row>
        <row r="491">
          <cell r="A491" t="str">
            <v>MA463</v>
          </cell>
        </row>
        <row r="492">
          <cell r="A492" t="str">
            <v>MA464</v>
          </cell>
        </row>
        <row r="493">
          <cell r="A493" t="str">
            <v>MA465</v>
          </cell>
        </row>
        <row r="494">
          <cell r="A494" t="str">
            <v>MA466</v>
          </cell>
        </row>
        <row r="495">
          <cell r="A495" t="str">
            <v>MA467</v>
          </cell>
        </row>
        <row r="496">
          <cell r="A496" t="str">
            <v>MA468</v>
          </cell>
        </row>
        <row r="497">
          <cell r="A497" t="str">
            <v>MA469</v>
          </cell>
        </row>
        <row r="498">
          <cell r="A498" t="str">
            <v>MA470</v>
          </cell>
        </row>
        <row r="499">
          <cell r="A499" t="str">
            <v>MA471</v>
          </cell>
        </row>
        <row r="500">
          <cell r="A500" t="str">
            <v>MA472</v>
          </cell>
        </row>
        <row r="501">
          <cell r="A501" t="str">
            <v>MA473</v>
          </cell>
        </row>
        <row r="502">
          <cell r="A502" t="str">
            <v>MA474</v>
          </cell>
        </row>
        <row r="503">
          <cell r="A503" t="str">
            <v>MA475</v>
          </cell>
        </row>
        <row r="504">
          <cell r="A504" t="str">
            <v>MA476</v>
          </cell>
        </row>
        <row r="505">
          <cell r="A505" t="str">
            <v>MA477</v>
          </cell>
        </row>
        <row r="506">
          <cell r="A506" t="str">
            <v>MA478</v>
          </cell>
        </row>
        <row r="507">
          <cell r="A507" t="str">
            <v>MA479</v>
          </cell>
        </row>
        <row r="508">
          <cell r="A508" t="str">
            <v>MA480</v>
          </cell>
        </row>
        <row r="509">
          <cell r="A509" t="str">
            <v>MA481</v>
          </cell>
        </row>
        <row r="510">
          <cell r="A510" t="str">
            <v>MA482</v>
          </cell>
        </row>
        <row r="511">
          <cell r="A511" t="str">
            <v>MA483</v>
          </cell>
        </row>
        <row r="512">
          <cell r="A512" t="str">
            <v>MA484</v>
          </cell>
        </row>
        <row r="513">
          <cell r="A513" t="str">
            <v>MA485</v>
          </cell>
        </row>
        <row r="514">
          <cell r="A514" t="str">
            <v>MA486</v>
          </cell>
        </row>
        <row r="515">
          <cell r="A515" t="str">
            <v>MA487</v>
          </cell>
        </row>
        <row r="516">
          <cell r="A516" t="str">
            <v>MA488</v>
          </cell>
        </row>
        <row r="517">
          <cell r="A517" t="str">
            <v>MA489</v>
          </cell>
        </row>
        <row r="518">
          <cell r="A518" t="str">
            <v>MA490</v>
          </cell>
        </row>
        <row r="519">
          <cell r="A519" t="str">
            <v>MA491</v>
          </cell>
        </row>
        <row r="520">
          <cell r="A520" t="str">
            <v>MA492</v>
          </cell>
        </row>
        <row r="521">
          <cell r="A521" t="str">
            <v>MA493</v>
          </cell>
        </row>
        <row r="522">
          <cell r="A522" t="str">
            <v>MA494</v>
          </cell>
        </row>
        <row r="523">
          <cell r="A523" t="str">
            <v>MA495</v>
          </cell>
        </row>
        <row r="524">
          <cell r="A524" t="str">
            <v>MA496</v>
          </cell>
        </row>
        <row r="525">
          <cell r="A525" t="str">
            <v>MA497</v>
          </cell>
        </row>
        <row r="526">
          <cell r="A526" t="str">
            <v>MA498</v>
          </cell>
        </row>
        <row r="527">
          <cell r="A527" t="str">
            <v>MA499</v>
          </cell>
        </row>
        <row r="528">
          <cell r="A528" t="str">
            <v>MA500</v>
          </cell>
        </row>
      </sheetData>
      <sheetData sheetId="7"/>
      <sheetData sheetId="8">
        <row r="1">
          <cell r="A1" t="str">
            <v>DEPARTAMENTO DE ANTIOQUIA</v>
          </cell>
          <cell r="F1" t="str">
            <v/>
          </cell>
        </row>
        <row r="2">
          <cell r="A2" t="str">
            <v>MUNICIPIO DE BURITICÁ</v>
          </cell>
        </row>
        <row r="3">
          <cell r="A3" t="str">
            <v>PROYECTO: MEJORAMIENTO DE VIAS TERCIARIAS EN EL MUNICIPIO DE BURITICA EN EL 
MARCO DEL PROGRAMA REGIONAL MEJORAMIENTO DE VIAS 
TERCIARIAS EN EL OCCIDENTE ANTIOQUEÑO</v>
          </cell>
        </row>
        <row r="5">
          <cell r="A5" t="str">
            <v>ANÁLISIS DE PRECIOS UNITARIOS  VEREDA TABACAL</v>
          </cell>
        </row>
        <row r="7">
          <cell r="A7" t="str">
            <v>ITEM DE PAGO</v>
          </cell>
          <cell r="B7" t="str">
            <v>DESCRIPCIÓN</v>
          </cell>
          <cell r="E7" t="str">
            <v>UNIDAD</v>
          </cell>
          <cell r="F7" t="str">
            <v>CANTIDAD</v>
          </cell>
          <cell r="G7" t="str">
            <v>COSTO DIRECTO</v>
          </cell>
        </row>
        <row r="8">
          <cell r="A8">
            <v>1.1000000000000001</v>
          </cell>
          <cell r="B8" t="str">
            <v>Excavaciones para estructuras varias en material común en seco sin entibado. No Incluye
transporte y disposición final de los materiales.</v>
          </cell>
          <cell r="E8" t="str">
            <v>m3</v>
          </cell>
          <cell r="F8">
            <v>325</v>
          </cell>
          <cell r="G8">
            <v>7514</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HEQ009</v>
          </cell>
          <cell r="B14" t="str">
            <v>RETROEXCAVADORA LLANTA</v>
          </cell>
          <cell r="D14" t="str">
            <v>HORA</v>
          </cell>
          <cell r="E14">
            <v>130000</v>
          </cell>
          <cell r="F14">
            <v>20</v>
          </cell>
          <cell r="G14">
            <v>6500</v>
          </cell>
        </row>
        <row r="15">
          <cell r="D15" t="str">
            <v/>
          </cell>
          <cell r="E15" t="str">
            <v/>
          </cell>
          <cell r="G15" t="str">
            <v/>
          </cell>
        </row>
        <row r="16">
          <cell r="A16" t="str">
            <v/>
          </cell>
          <cell r="D16" t="str">
            <v/>
          </cell>
          <cell r="E16" t="str">
            <v/>
          </cell>
          <cell r="G16" t="str">
            <v/>
          </cell>
        </row>
        <row r="17">
          <cell r="A17" t="str">
            <v/>
          </cell>
          <cell r="D17" t="str">
            <v/>
          </cell>
          <cell r="E17" t="str">
            <v/>
          </cell>
          <cell r="G17" t="str">
            <v/>
          </cell>
        </row>
        <row r="18">
          <cell r="A18" t="str">
            <v/>
          </cell>
          <cell r="D18" t="str">
            <v/>
          </cell>
          <cell r="E18" t="str">
            <v/>
          </cell>
          <cell r="G18" t="str">
            <v/>
          </cell>
        </row>
        <row r="19">
          <cell r="A19" t="str">
            <v/>
          </cell>
          <cell r="D19" t="str">
            <v/>
          </cell>
          <cell r="E19" t="str">
            <v/>
          </cell>
          <cell r="G19" t="str">
            <v/>
          </cell>
        </row>
        <row r="20">
          <cell r="A20" t="str">
            <v>HEQ001</v>
          </cell>
          <cell r="B20" t="str">
            <v>HERRAMIENTA MENOR (5% DE LA MANO DE OBRA)</v>
          </cell>
          <cell r="D20" t="str">
            <v>%</v>
          </cell>
          <cell r="E20">
            <v>0.05</v>
          </cell>
          <cell r="F20">
            <v>966</v>
          </cell>
          <cell r="G20">
            <v>48.300000000000004</v>
          </cell>
        </row>
        <row r="21">
          <cell r="F21" t="str">
            <v>SUBTOTAL</v>
          </cell>
          <cell r="G21">
            <v>6548.3</v>
          </cell>
        </row>
        <row r="23">
          <cell r="A23" t="str">
            <v>II. MATERIALES</v>
          </cell>
        </row>
        <row r="24">
          <cell r="A24" t="str">
            <v>CÓDIGO</v>
          </cell>
          <cell r="B24" t="str">
            <v>DESCRIPCIÓN</v>
          </cell>
          <cell r="C24" t="str">
            <v>UNIDAD</v>
          </cell>
          <cell r="D24" t="str">
            <v>CANTIDAD</v>
          </cell>
          <cell r="E24" t="str">
            <v>DESP.</v>
          </cell>
          <cell r="F24" t="str">
            <v>PRECIO UNIT.</v>
          </cell>
          <cell r="G24" t="str">
            <v>VR. UNITARIO</v>
          </cell>
        </row>
        <row r="25">
          <cell r="A25" t="str">
            <v/>
          </cell>
          <cell r="C25" t="str">
            <v/>
          </cell>
          <cell r="F25" t="str">
            <v/>
          </cell>
          <cell r="G25" t="str">
            <v/>
          </cell>
        </row>
        <row r="26">
          <cell r="A26" t="str">
            <v/>
          </cell>
          <cell r="C26" t="str">
            <v/>
          </cell>
          <cell r="F26" t="str">
            <v/>
          </cell>
          <cell r="G26" t="str">
            <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A30" t="str">
            <v/>
          </cell>
          <cell r="C30" t="str">
            <v/>
          </cell>
          <cell r="F30" t="str">
            <v/>
          </cell>
          <cell r="G30" t="str">
            <v/>
          </cell>
        </row>
        <row r="31">
          <cell r="A31" t="str">
            <v/>
          </cell>
          <cell r="C31" t="str">
            <v/>
          </cell>
          <cell r="F31" t="str">
            <v/>
          </cell>
          <cell r="G31" t="str">
            <v/>
          </cell>
        </row>
        <row r="32">
          <cell r="A32" t="str">
            <v/>
          </cell>
          <cell r="C32" t="str">
            <v/>
          </cell>
          <cell r="F32" t="str">
            <v/>
          </cell>
          <cell r="G32" t="str">
            <v/>
          </cell>
        </row>
        <row r="33">
          <cell r="A33" t="str">
            <v/>
          </cell>
          <cell r="C33" t="str">
            <v/>
          </cell>
          <cell r="F33" t="str">
            <v/>
          </cell>
          <cell r="G33" t="str">
            <v/>
          </cell>
        </row>
        <row r="34">
          <cell r="F34" t="str">
            <v>SUBTOTAL</v>
          </cell>
          <cell r="G34" t="str">
            <v/>
          </cell>
        </row>
        <row r="36">
          <cell r="A36" t="str">
            <v>III. TRANSPORTES</v>
          </cell>
        </row>
        <row r="37">
          <cell r="A37" t="str">
            <v>CÓDIGO</v>
          </cell>
          <cell r="B37" t="str">
            <v>DESCRIPCIÓN</v>
          </cell>
          <cell r="C37" t="str">
            <v>TIPO</v>
          </cell>
          <cell r="D37" t="str">
            <v>VOLUMEN/PESO</v>
          </cell>
          <cell r="E37" t="str">
            <v>DISTANCIA</v>
          </cell>
          <cell r="F37" t="str">
            <v>TARIFA</v>
          </cell>
          <cell r="G37" t="str">
            <v>VR. UNITARIO</v>
          </cell>
        </row>
        <row r="38">
          <cell r="A38" t="str">
            <v/>
          </cell>
          <cell r="E38" t="str">
            <v/>
          </cell>
          <cell r="F38" t="str">
            <v/>
          </cell>
          <cell r="G38" t="str">
            <v/>
          </cell>
        </row>
        <row r="39">
          <cell r="A39" t="str">
            <v/>
          </cell>
          <cell r="E39" t="str">
            <v/>
          </cell>
          <cell r="F39" t="str">
            <v/>
          </cell>
          <cell r="G39" t="str">
            <v/>
          </cell>
        </row>
        <row r="40">
          <cell r="A40" t="str">
            <v/>
          </cell>
          <cell r="E40" t="str">
            <v/>
          </cell>
          <cell r="F40" t="str">
            <v/>
          </cell>
          <cell r="G40" t="str">
            <v/>
          </cell>
        </row>
        <row r="41">
          <cell r="F41" t="str">
            <v>SUBTOTAL</v>
          </cell>
          <cell r="G41" t="str">
            <v/>
          </cell>
        </row>
        <row r="43">
          <cell r="A43" t="str">
            <v>IV. MANO DE OBRA</v>
          </cell>
        </row>
        <row r="44">
          <cell r="A44" t="str">
            <v>CÓDIGO</v>
          </cell>
          <cell r="B44" t="str">
            <v>CARGOS PERSONAL</v>
          </cell>
          <cell r="D44" t="str">
            <v>CANTIDAD</v>
          </cell>
          <cell r="E44" t="str">
            <v>JORNAL TOTAL</v>
          </cell>
          <cell r="F44" t="str">
            <v>RENDIMIENTO</v>
          </cell>
          <cell r="G44" t="str">
            <v>VR. UNITARIO</v>
          </cell>
        </row>
        <row r="45">
          <cell r="A45" t="str">
            <v>MO032</v>
          </cell>
          <cell r="B45" t="str">
            <v>AYUDANTE RASO</v>
          </cell>
          <cell r="D45">
            <v>2</v>
          </cell>
          <cell r="E45">
            <v>77280</v>
          </cell>
          <cell r="F45">
            <v>160</v>
          </cell>
          <cell r="G45">
            <v>966</v>
          </cell>
        </row>
        <row r="46">
          <cell r="A46" t="str">
            <v/>
          </cell>
          <cell r="E46" t="str">
            <v/>
          </cell>
          <cell r="F46" t="str">
            <v/>
          </cell>
          <cell r="G46" t="str">
            <v/>
          </cell>
        </row>
        <row r="47">
          <cell r="A47" t="str">
            <v/>
          </cell>
          <cell r="E47" t="str">
            <v/>
          </cell>
          <cell r="F47" t="str">
            <v/>
          </cell>
          <cell r="G47" t="str">
            <v/>
          </cell>
        </row>
        <row r="48">
          <cell r="A48" t="str">
            <v/>
          </cell>
          <cell r="E48" t="str">
            <v/>
          </cell>
          <cell r="F48" t="str">
            <v/>
          </cell>
          <cell r="G48" t="str">
            <v/>
          </cell>
        </row>
        <row r="49">
          <cell r="F49" t="str">
            <v>SUBTOTAL</v>
          </cell>
          <cell r="G49">
            <v>966</v>
          </cell>
        </row>
        <row r="51">
          <cell r="A51" t="str">
            <v>V. SERVICIOS</v>
          </cell>
        </row>
        <row r="52">
          <cell r="A52" t="str">
            <v>CÓDIGO</v>
          </cell>
          <cell r="B52" t="str">
            <v>DESCRIPCIÓN</v>
          </cell>
          <cell r="D52" t="str">
            <v>UNIDAD</v>
          </cell>
          <cell r="E52" t="str">
            <v>CANTIDAD</v>
          </cell>
          <cell r="F52" t="str">
            <v>PRECIO UNIT.</v>
          </cell>
          <cell r="G52" t="str">
            <v>VR. UNITARIO</v>
          </cell>
        </row>
        <row r="53">
          <cell r="A53" t="str">
            <v/>
          </cell>
          <cell r="D53" t="str">
            <v/>
          </cell>
          <cell r="F53" t="str">
            <v/>
          </cell>
          <cell r="G53" t="str">
            <v/>
          </cell>
        </row>
        <row r="54">
          <cell r="A54" t="str">
            <v/>
          </cell>
          <cell r="D54" t="str">
            <v/>
          </cell>
          <cell r="F54" t="str">
            <v/>
          </cell>
          <cell r="G54" t="str">
            <v/>
          </cell>
        </row>
        <row r="55">
          <cell r="A55" t="str">
            <v/>
          </cell>
          <cell r="D55" t="str">
            <v/>
          </cell>
          <cell r="F55" t="str">
            <v/>
          </cell>
          <cell r="G55" t="str">
            <v/>
          </cell>
        </row>
        <row r="56">
          <cell r="F56" t="str">
            <v>SUBTOTAL</v>
          </cell>
          <cell r="G56" t="str">
            <v/>
          </cell>
        </row>
        <row r="58">
          <cell r="A58" t="str">
            <v>TOTAL COSTO DIRECTO</v>
          </cell>
          <cell r="G58">
            <v>7514</v>
          </cell>
        </row>
        <row r="60">
          <cell r="A60" t="str">
            <v>2. COSTOS INDIRECTOS</v>
          </cell>
        </row>
        <row r="62">
          <cell r="A62" t="str">
            <v>DESCRIPCIÓN</v>
          </cell>
          <cell r="F62" t="str">
            <v>PORCENTAJE</v>
          </cell>
          <cell r="G62" t="str">
            <v>VALOR TOTAL</v>
          </cell>
        </row>
        <row r="63">
          <cell r="A63" t="str">
            <v>ADMINISTRACION</v>
          </cell>
          <cell r="F63">
            <v>0.2364</v>
          </cell>
          <cell r="G63">
            <v>1776.3096</v>
          </cell>
        </row>
        <row r="64">
          <cell r="A64" t="str">
            <v>IMPREVISTOS</v>
          </cell>
          <cell r="F64">
            <v>0.01</v>
          </cell>
          <cell r="G64">
            <v>75.14</v>
          </cell>
        </row>
        <row r="65">
          <cell r="A65" t="str">
            <v>UTILIDADES</v>
          </cell>
          <cell r="F65">
            <v>0.05</v>
          </cell>
          <cell r="G65">
            <v>375.70000000000005</v>
          </cell>
        </row>
        <row r="66">
          <cell r="A66" t="str">
            <v>TOTAL COSTO INDIRECTO</v>
          </cell>
          <cell r="F66">
            <v>0.2964</v>
          </cell>
          <cell r="G66">
            <v>2227</v>
          </cell>
        </row>
        <row r="68">
          <cell r="A68" t="str">
            <v>PRECIO UNITARIO TOTAL APROXIMADO AL PESO</v>
          </cell>
          <cell r="G68">
            <v>9741</v>
          </cell>
        </row>
        <row r="70">
          <cell r="B70" t="str">
            <v/>
          </cell>
        </row>
        <row r="71">
          <cell r="B71" t="str">
            <v/>
          </cell>
        </row>
        <row r="72">
          <cell r="B72" t="str">
            <v/>
          </cell>
        </row>
        <row r="73">
          <cell r="B73" t="str">
            <v/>
          </cell>
          <cell r="D73" t="str">
            <v>FIRMA RESPONSABLE</v>
          </cell>
        </row>
        <row r="74">
          <cell r="A74" t="str">
            <v>DEPARTAMENTO DE ANTIOQUIA</v>
          </cell>
          <cell r="F74" t="str">
            <v/>
          </cell>
        </row>
        <row r="75">
          <cell r="A75" t="str">
            <v>MUNICIPIO DE BURITICÁ</v>
          </cell>
        </row>
        <row r="76">
          <cell r="A76" t="str">
            <v>PROYECTO: MEJORAMIENTO DE VIAS TERCIARIAS EN EL MUNICIPIO DE BURITICA EN EL 
MARCO DEL PROGRAMA REGIONAL MEJORAMIENTO DE VIAS 
TERCIARIAS EN EL OCCIDENTE ANTIOQUEÑO</v>
          </cell>
        </row>
        <row r="78">
          <cell r="A78" t="str">
            <v>ANÁLISIS DE PRECIOS UNITARIOS  VEREDA TABACAL</v>
          </cell>
        </row>
        <row r="79">
          <cell r="A79" t="str">
            <v>ITEM DE PAGO</v>
          </cell>
          <cell r="B79" t="str">
            <v>DESCRIPCIÓN</v>
          </cell>
          <cell r="E79" t="str">
            <v>UNIDAD</v>
          </cell>
          <cell r="F79" t="str">
            <v>CANTIDAD</v>
          </cell>
          <cell r="G79" t="str">
            <v>COSTO DIRECTO</v>
          </cell>
        </row>
        <row r="80">
          <cell r="A80">
            <v>1.2</v>
          </cell>
          <cell r="B80" t="str">
            <v>Lleno mecánico compactado con material proveniente de la excavación hasta obtener
una densidad mínima del 95%, de la obtenida en el ensayo del Proctor modificado.
Incluye selección, acarreo interno y compactación del material.</v>
          </cell>
          <cell r="E80" t="str">
            <v>m3</v>
          </cell>
          <cell r="F80">
            <v>190</v>
          </cell>
          <cell r="G80">
            <v>6822</v>
          </cell>
        </row>
        <row r="82">
          <cell r="A82" t="str">
            <v>1. COSTOS DIRECTOS</v>
          </cell>
        </row>
        <row r="84">
          <cell r="A84" t="str">
            <v>I. EQUIPO</v>
          </cell>
        </row>
        <row r="85">
          <cell r="A85" t="str">
            <v>CÓDIGO</v>
          </cell>
          <cell r="B85" t="str">
            <v>DESCRIPCIÓN</v>
          </cell>
          <cell r="D85" t="str">
            <v>UNIDAD</v>
          </cell>
          <cell r="E85" t="str">
            <v>TARIFA</v>
          </cell>
          <cell r="F85" t="str">
            <v>RENDIMIENTO</v>
          </cell>
          <cell r="G85" t="str">
            <v>VR. UNITARIO</v>
          </cell>
        </row>
        <row r="86">
          <cell r="A86" t="str">
            <v>HEQ009</v>
          </cell>
          <cell r="B86" t="str">
            <v>RETROEXCAVADORA LLANTA</v>
          </cell>
          <cell r="D86" t="str">
            <v>HORA</v>
          </cell>
          <cell r="E86">
            <v>130000</v>
          </cell>
          <cell r="F86">
            <v>40</v>
          </cell>
          <cell r="G86">
            <v>3250</v>
          </cell>
        </row>
        <row r="87">
          <cell r="A87" t="str">
            <v>HEQ005</v>
          </cell>
          <cell r="B87" t="str">
            <v>COMPACTADOR VIBRATORIO INGERSOLL RAND DD-110HF O EQUIVALENTE</v>
          </cell>
          <cell r="D87" t="str">
            <v>HORA</v>
          </cell>
          <cell r="E87">
            <v>121000</v>
          </cell>
          <cell r="F87">
            <v>40</v>
          </cell>
          <cell r="G87">
            <v>3025</v>
          </cell>
        </row>
        <row r="88">
          <cell r="A88" t="str">
            <v/>
          </cell>
          <cell r="D88" t="str">
            <v/>
          </cell>
          <cell r="E88" t="str">
            <v/>
          </cell>
          <cell r="G88" t="str">
            <v/>
          </cell>
        </row>
        <row r="89">
          <cell r="A89" t="str">
            <v/>
          </cell>
          <cell r="D89" t="str">
            <v/>
          </cell>
          <cell r="E89" t="str">
            <v/>
          </cell>
          <cell r="G89" t="str">
            <v/>
          </cell>
        </row>
        <row r="90">
          <cell r="A90" t="str">
            <v/>
          </cell>
          <cell r="D90" t="str">
            <v/>
          </cell>
          <cell r="E90" t="str">
            <v/>
          </cell>
          <cell r="G90" t="str">
            <v/>
          </cell>
        </row>
        <row r="91">
          <cell r="A91" t="str">
            <v/>
          </cell>
          <cell r="D91" t="str">
            <v/>
          </cell>
          <cell r="E91" t="str">
            <v/>
          </cell>
          <cell r="G91" t="str">
            <v/>
          </cell>
        </row>
        <row r="92">
          <cell r="A92" t="str">
            <v>HEQ001</v>
          </cell>
          <cell r="B92" t="str">
            <v>HERRAMIENTA MENOR (5% DE LA MANO DE OBRA)</v>
          </cell>
          <cell r="D92" t="str">
            <v>%</v>
          </cell>
          <cell r="E92">
            <v>0.05</v>
          </cell>
          <cell r="F92">
            <v>520.73125000000005</v>
          </cell>
          <cell r="G92">
            <v>26.036562500000002</v>
          </cell>
        </row>
        <row r="93">
          <cell r="F93" t="str">
            <v>SUBTOTAL</v>
          </cell>
          <cell r="G93">
            <v>6301.0365625000004</v>
          </cell>
        </row>
        <row r="95">
          <cell r="A95" t="str">
            <v>II. MATERIALES</v>
          </cell>
        </row>
        <row r="96">
          <cell r="A96" t="str">
            <v>CÓDIGO</v>
          </cell>
          <cell r="B96" t="str">
            <v>DESCRIPCIÓN</v>
          </cell>
          <cell r="C96" t="str">
            <v>UNIDAD</v>
          </cell>
          <cell r="D96" t="str">
            <v>CANTIDAD</v>
          </cell>
          <cell r="E96" t="str">
            <v>DESP.</v>
          </cell>
          <cell r="F96" t="str">
            <v>PRECIO UNIT.</v>
          </cell>
          <cell r="G96" t="str">
            <v>VR. UNITARIO</v>
          </cell>
        </row>
        <row r="97">
          <cell r="A97" t="str">
            <v/>
          </cell>
          <cell r="C97" t="str">
            <v/>
          </cell>
          <cell r="F97" t="str">
            <v/>
          </cell>
          <cell r="G97" t="str">
            <v/>
          </cell>
        </row>
        <row r="98">
          <cell r="A98" t="str">
            <v/>
          </cell>
          <cell r="C98" t="str">
            <v/>
          </cell>
          <cell r="F98" t="str">
            <v/>
          </cell>
          <cell r="G98" t="str">
            <v/>
          </cell>
        </row>
        <row r="99">
          <cell r="A99" t="str">
            <v/>
          </cell>
          <cell r="C99" t="str">
            <v/>
          </cell>
          <cell r="F99" t="str">
            <v/>
          </cell>
          <cell r="G99" t="str">
            <v/>
          </cell>
        </row>
        <row r="100">
          <cell r="A100" t="str">
            <v/>
          </cell>
          <cell r="C100" t="str">
            <v/>
          </cell>
          <cell r="F100" t="str">
            <v/>
          </cell>
          <cell r="G100" t="str">
            <v/>
          </cell>
        </row>
        <row r="101">
          <cell r="A101" t="str">
            <v/>
          </cell>
          <cell r="C101" t="str">
            <v/>
          </cell>
          <cell r="F101" t="str">
            <v/>
          </cell>
          <cell r="G101" t="str">
            <v/>
          </cell>
        </row>
        <row r="102">
          <cell r="A102" t="str">
            <v/>
          </cell>
          <cell r="C102" t="str">
            <v/>
          </cell>
          <cell r="F102" t="str">
            <v/>
          </cell>
          <cell r="G102" t="str">
            <v/>
          </cell>
        </row>
        <row r="103">
          <cell r="A103" t="str">
            <v/>
          </cell>
          <cell r="C103" t="str">
            <v/>
          </cell>
          <cell r="F103" t="str">
            <v/>
          </cell>
          <cell r="G103" t="str">
            <v/>
          </cell>
        </row>
        <row r="104">
          <cell r="A104" t="str">
            <v/>
          </cell>
          <cell r="C104" t="str">
            <v/>
          </cell>
          <cell r="F104" t="str">
            <v/>
          </cell>
          <cell r="G104" t="str">
            <v/>
          </cell>
        </row>
        <row r="105">
          <cell r="A105" t="str">
            <v/>
          </cell>
          <cell r="C105" t="str">
            <v/>
          </cell>
          <cell r="F105" t="str">
            <v/>
          </cell>
          <cell r="G105" t="str">
            <v/>
          </cell>
        </row>
        <row r="106">
          <cell r="F106" t="str">
            <v>SUBTOTAL</v>
          </cell>
          <cell r="G106" t="str">
            <v/>
          </cell>
        </row>
        <row r="108">
          <cell r="A108" t="str">
            <v>III. TRANSPORTES</v>
          </cell>
        </row>
        <row r="109">
          <cell r="A109" t="str">
            <v>CÓDIGO</v>
          </cell>
          <cell r="B109" t="str">
            <v>DESCRIPCIÓN</v>
          </cell>
          <cell r="C109" t="str">
            <v>TIPO</v>
          </cell>
          <cell r="D109" t="str">
            <v>VOLUMEN/PESO</v>
          </cell>
          <cell r="E109" t="str">
            <v>DISTANCIA</v>
          </cell>
          <cell r="F109" t="str">
            <v>TARIFA</v>
          </cell>
          <cell r="G109" t="str">
            <v>VR. UNITARIO</v>
          </cell>
        </row>
        <row r="110">
          <cell r="A110" t="str">
            <v/>
          </cell>
          <cell r="E110" t="str">
            <v/>
          </cell>
          <cell r="F110" t="str">
            <v/>
          </cell>
          <cell r="G110" t="str">
            <v/>
          </cell>
        </row>
        <row r="111">
          <cell r="A111" t="str">
            <v/>
          </cell>
          <cell r="E111" t="str">
            <v/>
          </cell>
          <cell r="F111" t="str">
            <v/>
          </cell>
          <cell r="G111" t="str">
            <v/>
          </cell>
        </row>
        <row r="112">
          <cell r="A112" t="str">
            <v/>
          </cell>
          <cell r="E112" t="str">
            <v/>
          </cell>
          <cell r="F112" t="str">
            <v/>
          </cell>
          <cell r="G112" t="str">
            <v/>
          </cell>
        </row>
        <row r="113">
          <cell r="F113" t="str">
            <v>SUBTOTAL</v>
          </cell>
          <cell r="G113" t="str">
            <v/>
          </cell>
        </row>
        <row r="115">
          <cell r="A115" t="str">
            <v>IV. MANO DE OBRA</v>
          </cell>
        </row>
        <row r="116">
          <cell r="A116" t="str">
            <v>CÓDIGO</v>
          </cell>
          <cell r="B116" t="str">
            <v>CARGOS PERSONAL</v>
          </cell>
          <cell r="D116" t="str">
            <v>CANTIDAD</v>
          </cell>
          <cell r="E116" t="str">
            <v>JORNAL TOTAL</v>
          </cell>
          <cell r="F116" t="str">
            <v>RENDIMIENTO</v>
          </cell>
          <cell r="G116" t="str">
            <v>VR. UNITARIO</v>
          </cell>
        </row>
        <row r="117">
          <cell r="A117" t="str">
            <v>MO032</v>
          </cell>
          <cell r="B117" t="str">
            <v>AYUDANTE RASO</v>
          </cell>
          <cell r="D117">
            <v>1</v>
          </cell>
          <cell r="E117">
            <v>77280</v>
          </cell>
          <cell r="F117">
            <v>320</v>
          </cell>
          <cell r="G117">
            <v>241.5</v>
          </cell>
        </row>
        <row r="118">
          <cell r="A118" t="str">
            <v>MO031</v>
          </cell>
          <cell r="B118" t="str">
            <v>AYUDANTE ENTENDIDO</v>
          </cell>
          <cell r="D118">
            <v>1</v>
          </cell>
          <cell r="E118">
            <v>89354</v>
          </cell>
          <cell r="F118">
            <v>320</v>
          </cell>
          <cell r="G118">
            <v>279.23124999999999</v>
          </cell>
        </row>
        <row r="119">
          <cell r="A119" t="str">
            <v/>
          </cell>
          <cell r="E119" t="str">
            <v/>
          </cell>
          <cell r="F119" t="str">
            <v/>
          </cell>
          <cell r="G119" t="str">
            <v/>
          </cell>
        </row>
        <row r="120">
          <cell r="A120" t="str">
            <v/>
          </cell>
          <cell r="E120" t="str">
            <v/>
          </cell>
          <cell r="F120" t="str">
            <v/>
          </cell>
          <cell r="G120" t="str">
            <v/>
          </cell>
        </row>
        <row r="121">
          <cell r="F121" t="str">
            <v>SUBTOTAL</v>
          </cell>
          <cell r="G121">
            <v>520.73125000000005</v>
          </cell>
        </row>
        <row r="123">
          <cell r="A123" t="str">
            <v>V. SERVICIOS</v>
          </cell>
        </row>
        <row r="124">
          <cell r="A124" t="str">
            <v>CÓDIGO</v>
          </cell>
          <cell r="B124" t="str">
            <v>DESCRIPCIÓN</v>
          </cell>
          <cell r="D124" t="str">
            <v>UNIDAD</v>
          </cell>
          <cell r="E124" t="str">
            <v>CANTIDAD</v>
          </cell>
          <cell r="F124" t="str">
            <v>PRECIO UNIT.</v>
          </cell>
          <cell r="G124" t="str">
            <v>VR. UNITARIO</v>
          </cell>
        </row>
        <row r="125">
          <cell r="A125" t="str">
            <v/>
          </cell>
          <cell r="D125" t="str">
            <v/>
          </cell>
          <cell r="F125" t="str">
            <v/>
          </cell>
          <cell r="G125" t="str">
            <v/>
          </cell>
        </row>
        <row r="126">
          <cell r="A126" t="str">
            <v/>
          </cell>
          <cell r="D126" t="str">
            <v/>
          </cell>
          <cell r="F126" t="str">
            <v/>
          </cell>
          <cell r="G126" t="str">
            <v/>
          </cell>
        </row>
        <row r="127">
          <cell r="A127" t="str">
            <v/>
          </cell>
          <cell r="D127" t="str">
            <v/>
          </cell>
          <cell r="F127" t="str">
            <v/>
          </cell>
          <cell r="G127" t="str">
            <v/>
          </cell>
        </row>
        <row r="128">
          <cell r="F128" t="str">
            <v>SUBTOTAL</v>
          </cell>
          <cell r="G128" t="str">
            <v/>
          </cell>
        </row>
        <row r="130">
          <cell r="A130" t="str">
            <v>TOTAL COSTO DIRECTO</v>
          </cell>
          <cell r="G130">
            <v>6822</v>
          </cell>
        </row>
        <row r="132">
          <cell r="A132" t="str">
            <v>2. COSTOS INDIRECTOS</v>
          </cell>
        </row>
        <row r="134">
          <cell r="A134" t="str">
            <v>DESCRIPCIÓN</v>
          </cell>
          <cell r="F134" t="str">
            <v>PORCENTAJE</v>
          </cell>
          <cell r="G134" t="str">
            <v>VALOR TOTAL</v>
          </cell>
        </row>
        <row r="135">
          <cell r="A135" t="str">
            <v>ADMINISTRACION</v>
          </cell>
          <cell r="F135">
            <v>0.2364</v>
          </cell>
          <cell r="G135">
            <v>1612.7208000000001</v>
          </cell>
        </row>
        <row r="136">
          <cell r="A136" t="str">
            <v>IMPREVISTOS</v>
          </cell>
          <cell r="F136">
            <v>0.01</v>
          </cell>
          <cell r="G136">
            <v>68.22</v>
          </cell>
        </row>
        <row r="137">
          <cell r="A137" t="str">
            <v>UTILIDADES</v>
          </cell>
          <cell r="F137">
            <v>0.05</v>
          </cell>
          <cell r="G137">
            <v>341.1</v>
          </cell>
        </row>
        <row r="138">
          <cell r="A138" t="str">
            <v>TOTAL COSTO INDIRECTO</v>
          </cell>
          <cell r="F138">
            <v>0.2964</v>
          </cell>
          <cell r="G138">
            <v>2022</v>
          </cell>
        </row>
        <row r="140">
          <cell r="A140" t="str">
            <v>PRECIO UNITARIO TOTAL APROXIMADO AL PESO</v>
          </cell>
          <cell r="G140">
            <v>8844</v>
          </cell>
        </row>
        <row r="142">
          <cell r="B142" t="str">
            <v/>
          </cell>
        </row>
        <row r="143">
          <cell r="B143" t="str">
            <v/>
          </cell>
        </row>
        <row r="144">
          <cell r="B144" t="str">
            <v/>
          </cell>
        </row>
        <row r="145">
          <cell r="B145" t="str">
            <v/>
          </cell>
          <cell r="D145" t="str">
            <v>FIRMA RESPONSABLE</v>
          </cell>
        </row>
        <row r="146">
          <cell r="A146" t="str">
            <v>DEPARTAMENTO DE ANTIOQUIA</v>
          </cell>
          <cell r="F146" t="str">
            <v/>
          </cell>
        </row>
        <row r="147">
          <cell r="A147" t="str">
            <v>MUNICIPIO DE BURITICÁ</v>
          </cell>
        </row>
        <row r="148">
          <cell r="A148" t="str">
            <v>PROYECTO: MEJORAMIENTO DE VIAS TERCIARIAS EN EL MUNICIPIO DE BURITICA EN EL 
MARCO DEL PROGRAMA REGIONAL MEJORAMIENTO DE VIAS 
TERCIARIAS EN EL OCCIDENTE ANTIOQUEÑO</v>
          </cell>
        </row>
        <row r="150">
          <cell r="A150" t="str">
            <v>ANÁLISIS DE PRECIOS UNITARIOS  VEREDA TABACAL</v>
          </cell>
        </row>
        <row r="151">
          <cell r="A151" t="str">
            <v>ITEM DE PAGO</v>
          </cell>
          <cell r="B151" t="str">
            <v>DESCRIPCIÓN</v>
          </cell>
          <cell r="E151" t="str">
            <v>UNIDAD</v>
          </cell>
          <cell r="F151" t="str">
            <v>CANTIDAD</v>
          </cell>
          <cell r="G151" t="str">
            <v>COSTO DIRECTO</v>
          </cell>
        </row>
        <row r="152">
          <cell r="A152">
            <v>1.3</v>
          </cell>
          <cell r="B152" t="str">
            <v>Suministro, colocación, conformación y compactación de Sub-base granular, 
incluye transporte. Compactación hasta obtener una densidad mínima del 95%, de la
obtenida en el ensayo del Proctor modificado</v>
          </cell>
          <cell r="E152" t="str">
            <v>m3</v>
          </cell>
          <cell r="G152">
            <v>174455</v>
          </cell>
        </row>
        <row r="154">
          <cell r="A154" t="str">
            <v>1. COSTOS DIRECTOS</v>
          </cell>
        </row>
        <row r="156">
          <cell r="A156" t="str">
            <v>I. EQUIPO</v>
          </cell>
        </row>
        <row r="157">
          <cell r="A157" t="str">
            <v>CÓDIGO</v>
          </cell>
          <cell r="B157" t="str">
            <v>DESCRIPCIÓN</v>
          </cell>
          <cell r="D157" t="str">
            <v>UNIDAD</v>
          </cell>
          <cell r="E157" t="str">
            <v>TARIFA</v>
          </cell>
          <cell r="F157" t="str">
            <v>RENDIMIENTO</v>
          </cell>
          <cell r="G157" t="str">
            <v>VR. UNITARIO</v>
          </cell>
        </row>
        <row r="158">
          <cell r="A158" t="str">
            <v>HEQ008</v>
          </cell>
          <cell r="B158" t="str">
            <v>COMPACTADOR TIPO RANA A GASOLINA (INCLUYE COMBUSTIBLE)</v>
          </cell>
          <cell r="D158" t="str">
            <v>DÍA</v>
          </cell>
          <cell r="E158">
            <v>61000</v>
          </cell>
          <cell r="F158">
            <v>40</v>
          </cell>
          <cell r="G158">
            <v>1525</v>
          </cell>
        </row>
        <row r="159">
          <cell r="A159" t="str">
            <v/>
          </cell>
          <cell r="D159" t="str">
            <v/>
          </cell>
          <cell r="E159" t="str">
            <v/>
          </cell>
          <cell r="G159" t="str">
            <v/>
          </cell>
        </row>
        <row r="160">
          <cell r="A160" t="str">
            <v/>
          </cell>
          <cell r="D160" t="str">
            <v/>
          </cell>
          <cell r="E160" t="str">
            <v/>
          </cell>
          <cell r="G160" t="str">
            <v/>
          </cell>
        </row>
        <row r="161">
          <cell r="A161" t="str">
            <v/>
          </cell>
          <cell r="D161" t="str">
            <v/>
          </cell>
          <cell r="E161" t="str">
            <v/>
          </cell>
          <cell r="G161" t="str">
            <v/>
          </cell>
        </row>
        <row r="162">
          <cell r="A162" t="str">
            <v/>
          </cell>
          <cell r="D162" t="str">
            <v/>
          </cell>
          <cell r="E162" t="str">
            <v/>
          </cell>
          <cell r="G162" t="str">
            <v/>
          </cell>
        </row>
        <row r="163">
          <cell r="A163" t="str">
            <v/>
          </cell>
          <cell r="D163" t="str">
            <v/>
          </cell>
          <cell r="E163" t="str">
            <v/>
          </cell>
          <cell r="G163" t="str">
            <v/>
          </cell>
        </row>
        <row r="164">
          <cell r="A164" t="str">
            <v>HEQ001</v>
          </cell>
          <cell r="B164" t="str">
            <v>HERRAMIENTA MENOR (5% DE LA MANO DE OBRA)</v>
          </cell>
          <cell r="D164" t="str">
            <v>%</v>
          </cell>
          <cell r="E164">
            <v>0.05</v>
          </cell>
          <cell r="F164">
            <v>23121.35</v>
          </cell>
          <cell r="G164">
            <v>1156.0674999999999</v>
          </cell>
        </row>
        <row r="165">
          <cell r="F165" t="str">
            <v>SUBTOTAL</v>
          </cell>
          <cell r="G165">
            <v>2681.0675000000001</v>
          </cell>
        </row>
        <row r="167">
          <cell r="A167" t="str">
            <v>II. MATERIALES</v>
          </cell>
        </row>
        <row r="168">
          <cell r="A168" t="str">
            <v>CÓDIGO</v>
          </cell>
          <cell r="B168" t="str">
            <v>DESCRIPCIÓN</v>
          </cell>
          <cell r="C168" t="str">
            <v>UNIDAD</v>
          </cell>
          <cell r="D168" t="str">
            <v>CANTIDAD</v>
          </cell>
          <cell r="E168" t="str">
            <v>DESP.</v>
          </cell>
          <cell r="F168" t="str">
            <v>PRECIO UNIT.</v>
          </cell>
          <cell r="G168" t="str">
            <v>VR. UNITARIO</v>
          </cell>
        </row>
        <row r="169">
          <cell r="A169" t="str">
            <v>MA007</v>
          </cell>
          <cell r="B169" t="str">
            <v>SUBBASE GRANULAR</v>
          </cell>
          <cell r="C169" t="str">
            <v>M3</v>
          </cell>
          <cell r="D169">
            <v>1.3</v>
          </cell>
          <cell r="F169">
            <v>57120</v>
          </cell>
          <cell r="G169">
            <v>74256</v>
          </cell>
        </row>
        <row r="170">
          <cell r="A170" t="str">
            <v/>
          </cell>
          <cell r="C170" t="str">
            <v/>
          </cell>
          <cell r="F170" t="str">
            <v/>
          </cell>
          <cell r="G170" t="str">
            <v/>
          </cell>
        </row>
        <row r="171">
          <cell r="A171" t="str">
            <v/>
          </cell>
          <cell r="C171" t="str">
            <v/>
          </cell>
          <cell r="F171" t="str">
            <v/>
          </cell>
          <cell r="G171" t="str">
            <v/>
          </cell>
        </row>
        <row r="172">
          <cell r="A172" t="str">
            <v/>
          </cell>
          <cell r="C172" t="str">
            <v/>
          </cell>
          <cell r="F172" t="str">
            <v/>
          </cell>
          <cell r="G172" t="str">
            <v/>
          </cell>
        </row>
        <row r="173">
          <cell r="A173" t="str">
            <v/>
          </cell>
          <cell r="C173" t="str">
            <v/>
          </cell>
          <cell r="F173" t="str">
            <v/>
          </cell>
          <cell r="G173" t="str">
            <v/>
          </cell>
        </row>
        <row r="174">
          <cell r="A174" t="str">
            <v/>
          </cell>
          <cell r="C174" t="str">
            <v/>
          </cell>
          <cell r="F174" t="str">
            <v/>
          </cell>
          <cell r="G174" t="str">
            <v/>
          </cell>
        </row>
        <row r="175">
          <cell r="A175" t="str">
            <v/>
          </cell>
          <cell r="C175" t="str">
            <v/>
          </cell>
          <cell r="F175" t="str">
            <v/>
          </cell>
          <cell r="G175" t="str">
            <v/>
          </cell>
        </row>
        <row r="176">
          <cell r="A176" t="str">
            <v/>
          </cell>
          <cell r="C176" t="str">
            <v/>
          </cell>
          <cell r="F176" t="str">
            <v/>
          </cell>
          <cell r="G176" t="str">
            <v/>
          </cell>
        </row>
        <row r="177">
          <cell r="A177" t="str">
            <v/>
          </cell>
          <cell r="C177" t="str">
            <v/>
          </cell>
          <cell r="F177" t="str">
            <v/>
          </cell>
          <cell r="G177" t="str">
            <v/>
          </cell>
        </row>
        <row r="178">
          <cell r="A178" t="str">
            <v/>
          </cell>
          <cell r="C178" t="str">
            <v/>
          </cell>
          <cell r="F178" t="str">
            <v/>
          </cell>
          <cell r="G178" t="str">
            <v/>
          </cell>
        </row>
        <row r="179">
          <cell r="F179" t="str">
            <v>SUBTOTAL</v>
          </cell>
          <cell r="G179">
            <v>74256</v>
          </cell>
        </row>
        <row r="181">
          <cell r="A181" t="str">
            <v>III. TRANSPORTES</v>
          </cell>
        </row>
        <row r="182">
          <cell r="A182" t="str">
            <v>CÓDIGO</v>
          </cell>
          <cell r="B182" t="str">
            <v>DESCRIPCIÓN</v>
          </cell>
          <cell r="C182" t="str">
            <v>TIPO</v>
          </cell>
          <cell r="D182" t="str">
            <v>VOLUMEN/PESO</v>
          </cell>
          <cell r="E182" t="str">
            <v>DISTANCIA</v>
          </cell>
          <cell r="F182" t="str">
            <v>TARIFA</v>
          </cell>
          <cell r="G182" t="str">
            <v>VR. UNITARIO</v>
          </cell>
        </row>
        <row r="183">
          <cell r="A183" t="str">
            <v>TR002</v>
          </cell>
          <cell r="B183" t="str">
            <v>TRANSPORTE DE MATERIALES DE PLAYA</v>
          </cell>
          <cell r="C183" t="str">
            <v>GRANULAR</v>
          </cell>
          <cell r="D183">
            <v>1.3</v>
          </cell>
          <cell r="E183">
            <v>57</v>
          </cell>
          <cell r="F183">
            <v>1004</v>
          </cell>
          <cell r="G183">
            <v>74396.400000000009</v>
          </cell>
        </row>
        <row r="184">
          <cell r="A184" t="str">
            <v/>
          </cell>
          <cell r="E184" t="str">
            <v/>
          </cell>
          <cell r="F184" t="str">
            <v/>
          </cell>
          <cell r="G184" t="str">
            <v/>
          </cell>
        </row>
        <row r="185">
          <cell r="A185" t="str">
            <v/>
          </cell>
          <cell r="E185" t="str">
            <v/>
          </cell>
          <cell r="F185" t="str">
            <v/>
          </cell>
          <cell r="G185" t="str">
            <v/>
          </cell>
        </row>
        <row r="186">
          <cell r="F186" t="str">
            <v>SUBTOTAL</v>
          </cell>
          <cell r="G186">
            <v>74396.400000000009</v>
          </cell>
        </row>
        <row r="188">
          <cell r="A188" t="str">
            <v>IV. MANO DE OBRA</v>
          </cell>
        </row>
        <row r="189">
          <cell r="A189" t="str">
            <v>CÓDIGO</v>
          </cell>
          <cell r="B189" t="str">
            <v>CARGOS PERSONAL</v>
          </cell>
          <cell r="D189" t="str">
            <v>CANTIDAD</v>
          </cell>
          <cell r="E189" t="str">
            <v>JORNAL TOTAL</v>
          </cell>
          <cell r="F189" t="str">
            <v>RENDIMIENTO</v>
          </cell>
          <cell r="G189" t="str">
            <v>VR. UNITARIO</v>
          </cell>
        </row>
        <row r="190">
          <cell r="A190" t="str">
            <v>MO029</v>
          </cell>
          <cell r="B190" t="str">
            <v>OFICIAL DE OBRA CIVIL</v>
          </cell>
          <cell r="D190">
            <v>1</v>
          </cell>
          <cell r="E190">
            <v>153307</v>
          </cell>
          <cell r="F190">
            <v>20</v>
          </cell>
          <cell r="G190">
            <v>7665.35</v>
          </cell>
        </row>
        <row r="191">
          <cell r="A191" t="str">
            <v>MO032</v>
          </cell>
          <cell r="B191" t="str">
            <v>AYUDANTE RASO</v>
          </cell>
          <cell r="D191">
            <v>4</v>
          </cell>
          <cell r="E191">
            <v>77280</v>
          </cell>
          <cell r="F191">
            <v>20</v>
          </cell>
          <cell r="G191">
            <v>15456</v>
          </cell>
        </row>
        <row r="192">
          <cell r="A192" t="str">
            <v/>
          </cell>
          <cell r="E192" t="str">
            <v/>
          </cell>
          <cell r="F192" t="str">
            <v/>
          </cell>
          <cell r="G192" t="str">
            <v/>
          </cell>
        </row>
        <row r="193">
          <cell r="A193" t="str">
            <v/>
          </cell>
          <cell r="E193" t="str">
            <v/>
          </cell>
          <cell r="F193" t="str">
            <v/>
          </cell>
          <cell r="G193" t="str">
            <v/>
          </cell>
        </row>
        <row r="194">
          <cell r="F194" t="str">
            <v>SUBTOTAL</v>
          </cell>
          <cell r="G194">
            <v>23121.35</v>
          </cell>
        </row>
        <row r="196">
          <cell r="A196" t="str">
            <v>V. SERVICIOS</v>
          </cell>
        </row>
        <row r="197">
          <cell r="A197" t="str">
            <v>CÓDIGO</v>
          </cell>
          <cell r="B197" t="str">
            <v>DESCRIPCIÓN</v>
          </cell>
          <cell r="D197" t="str">
            <v>UNIDAD</v>
          </cell>
          <cell r="E197" t="str">
            <v>CANTIDAD</v>
          </cell>
          <cell r="F197" t="str">
            <v>PRECIO UNIT.</v>
          </cell>
          <cell r="G197" t="str">
            <v>VR. UNITARIO</v>
          </cell>
        </row>
        <row r="198">
          <cell r="A198" t="str">
            <v/>
          </cell>
          <cell r="D198" t="str">
            <v/>
          </cell>
          <cell r="F198" t="str">
            <v/>
          </cell>
          <cell r="G198" t="str">
            <v/>
          </cell>
        </row>
        <row r="199">
          <cell r="A199" t="str">
            <v/>
          </cell>
          <cell r="D199" t="str">
            <v/>
          </cell>
          <cell r="F199" t="str">
            <v/>
          </cell>
          <cell r="G199" t="str">
            <v/>
          </cell>
        </row>
        <row r="200">
          <cell r="A200" t="str">
            <v/>
          </cell>
          <cell r="D200" t="str">
            <v/>
          </cell>
          <cell r="F200" t="str">
            <v/>
          </cell>
          <cell r="G200" t="str">
            <v/>
          </cell>
        </row>
        <row r="201">
          <cell r="F201" t="str">
            <v>SUBTOTAL</v>
          </cell>
          <cell r="G201" t="str">
            <v/>
          </cell>
        </row>
        <row r="203">
          <cell r="A203" t="str">
            <v>TOTAL COSTO DIRECTO</v>
          </cell>
          <cell r="G203">
            <v>174455</v>
          </cell>
        </row>
        <row r="205">
          <cell r="A205" t="str">
            <v>2. COSTOS INDIRECTOS</v>
          </cell>
        </row>
        <row r="207">
          <cell r="A207" t="str">
            <v>DESCRIPCIÓN</v>
          </cell>
          <cell r="F207" t="str">
            <v>PORCENTAJE</v>
          </cell>
          <cell r="G207" t="str">
            <v>VALOR TOTAL</v>
          </cell>
        </row>
        <row r="208">
          <cell r="A208" t="str">
            <v>ADMINISTRACION</v>
          </cell>
          <cell r="F208">
            <v>0.2364</v>
          </cell>
          <cell r="G208">
            <v>41241.161999999997</v>
          </cell>
        </row>
        <row r="209">
          <cell r="A209" t="str">
            <v>IMPREVISTOS</v>
          </cell>
          <cell r="F209">
            <v>0.01</v>
          </cell>
          <cell r="G209">
            <v>1744.55</v>
          </cell>
        </row>
        <row r="210">
          <cell r="A210" t="str">
            <v>UTILIDADES</v>
          </cell>
          <cell r="F210">
            <v>0.05</v>
          </cell>
          <cell r="G210">
            <v>8722.75</v>
          </cell>
        </row>
        <row r="211">
          <cell r="A211" t="str">
            <v>TOTAL COSTO INDIRECTO</v>
          </cell>
          <cell r="F211">
            <v>0.2964</v>
          </cell>
          <cell r="G211">
            <v>51708</v>
          </cell>
        </row>
        <row r="213">
          <cell r="A213" t="str">
            <v>PRECIO UNITARIO TOTAL APROXIMADO AL PESO</v>
          </cell>
          <cell r="G213">
            <v>226163</v>
          </cell>
        </row>
        <row r="215">
          <cell r="B215" t="str">
            <v/>
          </cell>
        </row>
        <row r="216">
          <cell r="B216" t="str">
            <v/>
          </cell>
        </row>
        <row r="217">
          <cell r="B217" t="str">
            <v/>
          </cell>
        </row>
        <row r="218">
          <cell r="B218" t="str">
            <v/>
          </cell>
          <cell r="D218" t="str">
            <v>FIRMA RESPONSABLE</v>
          </cell>
        </row>
        <row r="219">
          <cell r="A219" t="str">
            <v>DEPARTAMENTO DE ANTIOQUIA</v>
          </cell>
          <cell r="F219" t="str">
            <v/>
          </cell>
        </row>
        <row r="220">
          <cell r="A220" t="str">
            <v>MUNICIPIO DE BURITICÁ</v>
          </cell>
        </row>
        <row r="221">
          <cell r="A221" t="str">
            <v>PROYECTO: MEJORAMIENTO DE VIAS TERCIARIAS EN EL MUNICIPIO DE BURITICA EN EL 
MARCO DEL PROGRAMA REGIONAL MEJORAMIENTO DE VIAS 
TERCIARIAS EN EL OCCIDENTE ANTIOQUEÑO</v>
          </cell>
        </row>
        <row r="223">
          <cell r="A223" t="str">
            <v>ANÁLISIS DE PRECIOS UNITARIOS  VEREDA TABACAL</v>
          </cell>
        </row>
        <row r="224">
          <cell r="A224" t="str">
            <v>ITEM DE PAGO</v>
          </cell>
          <cell r="B224" t="str">
            <v>DESCRIPCIÓN</v>
          </cell>
          <cell r="E224" t="str">
            <v>UNIDAD</v>
          </cell>
          <cell r="F224" t="str">
            <v>CANTIDAD</v>
          </cell>
          <cell r="G224" t="str">
            <v>COSTO DIRECTO</v>
          </cell>
        </row>
        <row r="225">
          <cell r="A225">
            <v>1.4</v>
          </cell>
          <cell r="B225" t="str">
            <v>Concreto Clase D (21 MPa). Placa huella en concreto. Incluye el suministro y el
transporte de todos los materiales, la formaleta en madera o similar. El acero de
refuerzo se pagara en su item respectivo. Incluye todo lo necesario para su correcta
construcción.</v>
          </cell>
          <cell r="E225" t="str">
            <v>m3</v>
          </cell>
          <cell r="G225">
            <v>642226</v>
          </cell>
        </row>
        <row r="227">
          <cell r="A227" t="str">
            <v>1. COSTOS DIRECTOS</v>
          </cell>
        </row>
        <row r="229">
          <cell r="A229" t="str">
            <v>I. EQUIPO</v>
          </cell>
        </row>
        <row r="230">
          <cell r="A230" t="str">
            <v>CÓDIGO</v>
          </cell>
          <cell r="B230" t="str">
            <v>DESCRIPCIÓN</v>
          </cell>
          <cell r="D230" t="str">
            <v>UNIDAD</v>
          </cell>
          <cell r="E230" t="str">
            <v>TARIFA</v>
          </cell>
          <cell r="F230" t="str">
            <v>RENDIMIENTO</v>
          </cell>
          <cell r="G230" t="str">
            <v>VR. UNITARIO</v>
          </cell>
        </row>
        <row r="231">
          <cell r="A231" t="str">
            <v>HEQ013</v>
          </cell>
          <cell r="B231" t="str">
            <v>VIBRADOR DE CONCRETO A GASOLINA (ALQUILER)</v>
          </cell>
          <cell r="D231" t="str">
            <v>hora</v>
          </cell>
          <cell r="E231">
            <v>6275.9444444444443</v>
          </cell>
          <cell r="F231">
            <v>1.5</v>
          </cell>
          <cell r="G231">
            <v>4183.9629629629626</v>
          </cell>
        </row>
        <row r="232">
          <cell r="A232" t="str">
            <v/>
          </cell>
          <cell r="D232" t="str">
            <v/>
          </cell>
          <cell r="E232" t="str">
            <v/>
          </cell>
          <cell r="G232" t="str">
            <v/>
          </cell>
        </row>
        <row r="233">
          <cell r="A233" t="str">
            <v/>
          </cell>
          <cell r="D233" t="str">
            <v/>
          </cell>
          <cell r="E233" t="str">
            <v/>
          </cell>
          <cell r="G233" t="str">
            <v/>
          </cell>
        </row>
        <row r="234">
          <cell r="A234" t="str">
            <v/>
          </cell>
          <cell r="D234" t="str">
            <v/>
          </cell>
          <cell r="E234" t="str">
            <v/>
          </cell>
          <cell r="G234" t="str">
            <v/>
          </cell>
        </row>
        <row r="235">
          <cell r="A235" t="str">
            <v/>
          </cell>
          <cell r="D235" t="str">
            <v/>
          </cell>
          <cell r="E235" t="str">
            <v/>
          </cell>
          <cell r="G235" t="str">
            <v/>
          </cell>
        </row>
        <row r="236">
          <cell r="A236" t="str">
            <v/>
          </cell>
          <cell r="D236" t="str">
            <v/>
          </cell>
          <cell r="E236" t="str">
            <v/>
          </cell>
          <cell r="G236" t="str">
            <v/>
          </cell>
        </row>
        <row r="237">
          <cell r="A237" t="str">
            <v>HEQ001</v>
          </cell>
          <cell r="B237" t="str">
            <v>HERRAMIENTA MENOR (5% DE LA MANO DE OBRA)</v>
          </cell>
          <cell r="D237" t="str">
            <v>%</v>
          </cell>
          <cell r="E237">
            <v>0.05</v>
          </cell>
          <cell r="F237">
            <v>77071.166666666672</v>
          </cell>
          <cell r="G237">
            <v>3853.5583333333338</v>
          </cell>
        </row>
        <row r="238">
          <cell r="F238" t="str">
            <v>SUBTOTAL</v>
          </cell>
          <cell r="G238">
            <v>8037.521296296296</v>
          </cell>
        </row>
        <row r="240">
          <cell r="A240" t="str">
            <v>II. MATERIALES</v>
          </cell>
        </row>
        <row r="241">
          <cell r="A241" t="str">
            <v>CÓDIGO</v>
          </cell>
          <cell r="B241" t="str">
            <v>DESCRIPCIÓN</v>
          </cell>
          <cell r="C241" t="str">
            <v>UNIDAD</v>
          </cell>
          <cell r="D241" t="str">
            <v>CANTIDAD</v>
          </cell>
          <cell r="E241" t="str">
            <v>DESP.</v>
          </cell>
          <cell r="F241" t="str">
            <v>PRECIO UNIT.</v>
          </cell>
          <cell r="G241" t="str">
            <v>VR. UNITARIO</v>
          </cell>
        </row>
        <row r="242">
          <cell r="A242" t="str">
            <v>MA024</v>
          </cell>
          <cell r="B242" t="str">
            <v>CONCRETO 3000 PSI (210 MPA) EN OBRA VEREDA TABACAL</v>
          </cell>
          <cell r="C242" t="str">
            <v>m3</v>
          </cell>
          <cell r="D242">
            <v>1</v>
          </cell>
          <cell r="E242">
            <v>0.05</v>
          </cell>
          <cell r="F242">
            <v>484736</v>
          </cell>
          <cell r="G242">
            <v>508972.80000000005</v>
          </cell>
        </row>
        <row r="243">
          <cell r="A243" t="str">
            <v>MA019</v>
          </cell>
          <cell r="B243" t="str">
            <v>TABLA CHAPA ORDINARIO 30 CM X 2 CM X 3 M.</v>
          </cell>
          <cell r="C243" t="str">
            <v>UN</v>
          </cell>
          <cell r="D243">
            <v>2</v>
          </cell>
          <cell r="F243">
            <v>13780</v>
          </cell>
          <cell r="G243">
            <v>27560</v>
          </cell>
        </row>
        <row r="244">
          <cell r="A244" t="str">
            <v>MA020</v>
          </cell>
          <cell r="B244" t="str">
            <v>LISTON 2 X 4</v>
          </cell>
          <cell r="C244" t="str">
            <v>UN</v>
          </cell>
          <cell r="D244">
            <v>6</v>
          </cell>
          <cell r="F244">
            <v>3400</v>
          </cell>
          <cell r="G244">
            <v>20400</v>
          </cell>
        </row>
        <row r="245">
          <cell r="A245" t="str">
            <v>MA021</v>
          </cell>
          <cell r="B245" t="str">
            <v>PUNTILLA CON CABEZA 2"</v>
          </cell>
          <cell r="C245" t="str">
            <v>LB</v>
          </cell>
          <cell r="D245">
            <v>0.05</v>
          </cell>
          <cell r="F245">
            <v>3700</v>
          </cell>
          <cell r="G245">
            <v>185</v>
          </cell>
        </row>
        <row r="246">
          <cell r="A246" t="str">
            <v/>
          </cell>
          <cell r="C246" t="str">
            <v/>
          </cell>
          <cell r="F246" t="str">
            <v/>
          </cell>
          <cell r="G246" t="str">
            <v/>
          </cell>
        </row>
        <row r="247">
          <cell r="A247" t="str">
            <v/>
          </cell>
          <cell r="C247" t="str">
            <v/>
          </cell>
          <cell r="F247" t="str">
            <v/>
          </cell>
          <cell r="G247" t="str">
            <v/>
          </cell>
        </row>
        <row r="248">
          <cell r="A248" t="str">
            <v/>
          </cell>
          <cell r="C248" t="str">
            <v/>
          </cell>
          <cell r="F248" t="str">
            <v/>
          </cell>
          <cell r="G248" t="str">
            <v/>
          </cell>
        </row>
        <row r="249">
          <cell r="A249" t="str">
            <v/>
          </cell>
          <cell r="C249" t="str">
            <v/>
          </cell>
          <cell r="F249" t="str">
            <v/>
          </cell>
          <cell r="G249" t="str">
            <v/>
          </cell>
        </row>
        <row r="250">
          <cell r="A250" t="str">
            <v/>
          </cell>
          <cell r="C250" t="str">
            <v/>
          </cell>
          <cell r="F250" t="str">
            <v/>
          </cell>
          <cell r="G250" t="str">
            <v/>
          </cell>
        </row>
        <row r="251">
          <cell r="A251" t="str">
            <v/>
          </cell>
          <cell r="C251" t="str">
            <v/>
          </cell>
          <cell r="F251" t="str">
            <v/>
          </cell>
          <cell r="G251" t="str">
            <v/>
          </cell>
        </row>
        <row r="252">
          <cell r="A252" t="str">
            <v/>
          </cell>
          <cell r="C252" t="str">
            <v/>
          </cell>
          <cell r="F252" t="str">
            <v/>
          </cell>
          <cell r="G252" t="str">
            <v/>
          </cell>
        </row>
        <row r="253">
          <cell r="A253" t="str">
            <v/>
          </cell>
          <cell r="C253" t="str">
            <v/>
          </cell>
          <cell r="F253" t="str">
            <v/>
          </cell>
          <cell r="G253" t="str">
            <v/>
          </cell>
        </row>
        <row r="254">
          <cell r="A254" t="str">
            <v/>
          </cell>
          <cell r="C254" t="str">
            <v/>
          </cell>
          <cell r="F254" t="str">
            <v/>
          </cell>
          <cell r="G254" t="str">
            <v/>
          </cell>
        </row>
        <row r="255">
          <cell r="A255" t="str">
            <v/>
          </cell>
          <cell r="C255" t="str">
            <v/>
          </cell>
          <cell r="F255" t="str">
            <v/>
          </cell>
          <cell r="G255" t="str">
            <v/>
          </cell>
        </row>
        <row r="256">
          <cell r="F256" t="str">
            <v>SUBTOTAL</v>
          </cell>
          <cell r="G256">
            <v>557117.80000000005</v>
          </cell>
        </row>
        <row r="258">
          <cell r="A258" t="str">
            <v>III. TRANSPORTES</v>
          </cell>
        </row>
        <row r="259">
          <cell r="A259" t="str">
            <v>CÓDIGO</v>
          </cell>
          <cell r="B259" t="str">
            <v>DESCRIPCIÓN</v>
          </cell>
          <cell r="C259" t="str">
            <v>TIPO</v>
          </cell>
          <cell r="D259" t="str">
            <v>VOLUMEN/PESO</v>
          </cell>
          <cell r="E259" t="str">
            <v>DISTANCIA</v>
          </cell>
          <cell r="F259" t="str">
            <v>TARIFA</v>
          </cell>
          <cell r="G259" t="str">
            <v>VR. UNITARIO</v>
          </cell>
        </row>
        <row r="260">
          <cell r="A260" t="str">
            <v/>
          </cell>
          <cell r="E260" t="str">
            <v/>
          </cell>
          <cell r="F260" t="str">
            <v/>
          </cell>
          <cell r="G260" t="str">
            <v/>
          </cell>
        </row>
        <row r="261">
          <cell r="A261" t="str">
            <v/>
          </cell>
          <cell r="E261" t="str">
            <v/>
          </cell>
          <cell r="F261" t="str">
            <v/>
          </cell>
          <cell r="G261" t="str">
            <v/>
          </cell>
        </row>
        <row r="262">
          <cell r="A262" t="str">
            <v/>
          </cell>
          <cell r="E262" t="str">
            <v/>
          </cell>
          <cell r="F262" t="str">
            <v/>
          </cell>
          <cell r="G262" t="str">
            <v/>
          </cell>
        </row>
        <row r="263">
          <cell r="F263" t="str">
            <v>SUBTOTAL</v>
          </cell>
          <cell r="G263" t="str">
            <v/>
          </cell>
        </row>
        <row r="265">
          <cell r="A265" t="str">
            <v>IV. MANO DE OBRA</v>
          </cell>
        </row>
        <row r="266">
          <cell r="A266" t="str">
            <v>CÓDIGO</v>
          </cell>
          <cell r="B266" t="str">
            <v>CARGOS PERSONAL</v>
          </cell>
          <cell r="D266" t="str">
            <v>CANTIDAD</v>
          </cell>
          <cell r="E266" t="str">
            <v>JORNAL TOTAL</v>
          </cell>
          <cell r="F266" t="str">
            <v>RENDIMIENTO</v>
          </cell>
          <cell r="G266" t="str">
            <v>VR. UNITARIO</v>
          </cell>
        </row>
        <row r="267">
          <cell r="A267" t="str">
            <v>MO029</v>
          </cell>
          <cell r="B267" t="str">
            <v>OFICIAL DE OBRA CIVIL</v>
          </cell>
          <cell r="D267">
            <v>1</v>
          </cell>
          <cell r="E267">
            <v>153307</v>
          </cell>
          <cell r="F267">
            <v>6</v>
          </cell>
          <cell r="G267">
            <v>25551.166666666668</v>
          </cell>
        </row>
        <row r="268">
          <cell r="A268" t="str">
            <v>MO032</v>
          </cell>
          <cell r="B268" t="str">
            <v>AYUDANTE RASO</v>
          </cell>
          <cell r="D268">
            <v>4</v>
          </cell>
          <cell r="E268">
            <v>77280</v>
          </cell>
          <cell r="F268">
            <v>6</v>
          </cell>
          <cell r="G268">
            <v>51520</v>
          </cell>
        </row>
        <row r="269">
          <cell r="A269" t="str">
            <v/>
          </cell>
          <cell r="E269" t="str">
            <v/>
          </cell>
          <cell r="F269" t="str">
            <v/>
          </cell>
          <cell r="G269" t="str">
            <v/>
          </cell>
        </row>
        <row r="270">
          <cell r="A270" t="str">
            <v/>
          </cell>
          <cell r="E270" t="str">
            <v/>
          </cell>
          <cell r="F270" t="str">
            <v/>
          </cell>
          <cell r="G270" t="str">
            <v/>
          </cell>
        </row>
        <row r="271">
          <cell r="F271" t="str">
            <v>SUBTOTAL</v>
          </cell>
          <cell r="G271">
            <v>77071.166666666672</v>
          </cell>
        </row>
        <row r="273">
          <cell r="A273" t="str">
            <v>V. SERVICIOS</v>
          </cell>
        </row>
        <row r="274">
          <cell r="A274" t="str">
            <v>CÓDIGO</v>
          </cell>
          <cell r="B274" t="str">
            <v>DESCRIPCIÓN</v>
          </cell>
          <cell r="D274" t="str">
            <v>UNIDAD</v>
          </cell>
          <cell r="E274" t="str">
            <v>CANTIDAD</v>
          </cell>
          <cell r="F274" t="str">
            <v>PRECIO UNIT.</v>
          </cell>
          <cell r="G274" t="str">
            <v>VR. UNITARIO</v>
          </cell>
        </row>
        <row r="275">
          <cell r="A275" t="str">
            <v/>
          </cell>
          <cell r="D275" t="str">
            <v/>
          </cell>
          <cell r="F275" t="str">
            <v/>
          </cell>
          <cell r="G275" t="str">
            <v/>
          </cell>
        </row>
        <row r="276">
          <cell r="A276" t="str">
            <v/>
          </cell>
          <cell r="D276" t="str">
            <v/>
          </cell>
          <cell r="F276" t="str">
            <v/>
          </cell>
          <cell r="G276" t="str">
            <v/>
          </cell>
        </row>
        <row r="277">
          <cell r="A277" t="str">
            <v/>
          </cell>
          <cell r="D277" t="str">
            <v/>
          </cell>
          <cell r="F277" t="str">
            <v/>
          </cell>
          <cell r="G277" t="str">
            <v/>
          </cell>
        </row>
        <row r="278">
          <cell r="F278" t="str">
            <v>SUBTOTAL</v>
          </cell>
          <cell r="G278" t="str">
            <v/>
          </cell>
        </row>
        <row r="280">
          <cell r="A280" t="str">
            <v>TOTAL COSTO DIRECTO</v>
          </cell>
          <cell r="G280">
            <v>642226</v>
          </cell>
        </row>
        <row r="282">
          <cell r="A282" t="str">
            <v>2. COSTOS INDIRECTOS</v>
          </cell>
        </row>
        <row r="284">
          <cell r="A284" t="str">
            <v>DESCRIPCIÓN</v>
          </cell>
          <cell r="F284" t="str">
            <v>PORCENTAJE</v>
          </cell>
          <cell r="G284" t="str">
            <v>VALOR TOTAL</v>
          </cell>
        </row>
        <row r="285">
          <cell r="A285" t="str">
            <v>ADMINISTRACION</v>
          </cell>
          <cell r="F285">
            <v>0.2364</v>
          </cell>
          <cell r="G285">
            <v>151822.22639999999</v>
          </cell>
        </row>
        <row r="286">
          <cell r="A286" t="str">
            <v>IMPREVISTOS</v>
          </cell>
          <cell r="F286">
            <v>0.01</v>
          </cell>
          <cell r="G286">
            <v>6422.26</v>
          </cell>
        </row>
        <row r="287">
          <cell r="A287" t="str">
            <v>UTILIDADES</v>
          </cell>
          <cell r="F287">
            <v>0.05</v>
          </cell>
          <cell r="G287">
            <v>32111.300000000003</v>
          </cell>
        </row>
        <row r="288">
          <cell r="A288" t="str">
            <v>TOTAL COSTO INDIRECTO</v>
          </cell>
          <cell r="F288">
            <v>0.2964</v>
          </cell>
          <cell r="G288">
            <v>190356</v>
          </cell>
        </row>
        <row r="290">
          <cell r="A290" t="str">
            <v>PRECIO UNITARIO TOTAL APROXIMADO AL PESO</v>
          </cell>
          <cell r="G290">
            <v>832582</v>
          </cell>
        </row>
        <row r="292">
          <cell r="B292" t="str">
            <v/>
          </cell>
        </row>
        <row r="293">
          <cell r="B293" t="str">
            <v/>
          </cell>
        </row>
        <row r="294">
          <cell r="B294" t="str">
            <v/>
          </cell>
        </row>
        <row r="295">
          <cell r="B295" t="str">
            <v/>
          </cell>
          <cell r="D295" t="str">
            <v>FIRMA RESPONSABLE</v>
          </cell>
        </row>
        <row r="296">
          <cell r="A296" t="str">
            <v>DEPARTAMENTO DE ANTIOQUIA</v>
          </cell>
          <cell r="F296" t="str">
            <v/>
          </cell>
        </row>
        <row r="297">
          <cell r="A297" t="str">
            <v>MUNICIPIO DE BURITICÁ</v>
          </cell>
        </row>
        <row r="298">
          <cell r="A298" t="str">
            <v>PROYECTO: MEJORAMIENTO DE VIAS TERCIARIAS EN EL MUNICIPIO DE BURITICA EN EL 
MARCO DEL PROGRAMA REGIONAL MEJORAMIENTO DE VIAS 
TERCIARIAS EN EL OCCIDENTE ANTIOQUEÑO</v>
          </cell>
        </row>
        <row r="300">
          <cell r="A300" t="str">
            <v>ANÁLISIS DE PRECIOS UNITARIOS  VEREDA TABACAL</v>
          </cell>
        </row>
        <row r="302">
          <cell r="A302" t="str">
            <v>ITEM DE PAGO</v>
          </cell>
          <cell r="B302" t="str">
            <v>DESCRIPCIÓN</v>
          </cell>
          <cell r="E302" t="str">
            <v>UNIDAD</v>
          </cell>
          <cell r="F302" t="str">
            <v>CANTIDAD</v>
          </cell>
          <cell r="G302" t="str">
            <v>COSTO DIRECTO</v>
          </cell>
        </row>
        <row r="303">
          <cell r="A303">
            <v>1.5</v>
          </cell>
          <cell r="B303" t="str">
            <v>Concreto Clase D (21 MPa). Cunetasncluye el suministro y el
transporte de todos los materiales, la formaleta en madera o similar. El acero de
refuerzo se pagara en su item respectivo. Incluye todo lo necesario para su correcta
construcción.</v>
          </cell>
          <cell r="E303" t="str">
            <v>m3</v>
          </cell>
          <cell r="G303">
            <v>651521</v>
          </cell>
        </row>
        <row r="305">
          <cell r="A305" t="str">
            <v>1. COSTOS DIRECTOS</v>
          </cell>
        </row>
        <row r="307">
          <cell r="A307" t="str">
            <v>I. EQUIPO</v>
          </cell>
        </row>
        <row r="308">
          <cell r="A308" t="str">
            <v>CÓDIGO</v>
          </cell>
          <cell r="B308" t="str">
            <v>DESCRIPCIÓN</v>
          </cell>
          <cell r="D308" t="str">
            <v>UNIDAD</v>
          </cell>
          <cell r="E308" t="str">
            <v>TARIFA</v>
          </cell>
          <cell r="F308" t="str">
            <v>RENDIMIENTO</v>
          </cell>
          <cell r="G308" t="str">
            <v>VR. UNITARIO</v>
          </cell>
        </row>
        <row r="309">
          <cell r="A309" t="str">
            <v>HEQ013</v>
          </cell>
          <cell r="B309" t="str">
            <v>VIBRADOR DE CONCRETO A GASOLINA (ALQUILER)</v>
          </cell>
          <cell r="D309" t="str">
            <v>hora</v>
          </cell>
          <cell r="E309">
            <v>6275.9444444444443</v>
          </cell>
          <cell r="F309">
            <v>1.5</v>
          </cell>
          <cell r="G309">
            <v>4183.9629629629626</v>
          </cell>
        </row>
        <row r="310">
          <cell r="A310" t="str">
            <v/>
          </cell>
          <cell r="D310" t="str">
            <v/>
          </cell>
          <cell r="E310" t="str">
            <v/>
          </cell>
          <cell r="G310" t="str">
            <v/>
          </cell>
        </row>
        <row r="311">
          <cell r="A311" t="str">
            <v/>
          </cell>
          <cell r="D311" t="str">
            <v/>
          </cell>
          <cell r="E311" t="str">
            <v/>
          </cell>
          <cell r="G311" t="str">
            <v/>
          </cell>
        </row>
        <row r="312">
          <cell r="A312" t="str">
            <v/>
          </cell>
          <cell r="D312" t="str">
            <v/>
          </cell>
          <cell r="E312" t="str">
            <v/>
          </cell>
          <cell r="G312" t="str">
            <v/>
          </cell>
        </row>
        <row r="313">
          <cell r="A313" t="str">
            <v/>
          </cell>
          <cell r="D313" t="str">
            <v/>
          </cell>
          <cell r="E313" t="str">
            <v/>
          </cell>
          <cell r="G313" t="str">
            <v/>
          </cell>
        </row>
        <row r="314">
          <cell r="A314" t="str">
            <v/>
          </cell>
          <cell r="D314" t="str">
            <v/>
          </cell>
          <cell r="E314" t="str">
            <v/>
          </cell>
          <cell r="G314" t="str">
            <v/>
          </cell>
        </row>
        <row r="315">
          <cell r="A315" t="str">
            <v>HEQ001</v>
          </cell>
          <cell r="B315" t="str">
            <v>HERRAMIENTA MENOR (5% DE LA MANO DE OBRA)</v>
          </cell>
          <cell r="D315" t="str">
            <v>%</v>
          </cell>
          <cell r="E315">
            <v>0.05</v>
          </cell>
          <cell r="F315">
            <v>92485.4</v>
          </cell>
          <cell r="G315">
            <v>4624.2699999999995</v>
          </cell>
        </row>
        <row r="316">
          <cell r="F316" t="str">
            <v>SUBTOTAL</v>
          </cell>
          <cell r="G316">
            <v>8808.2329629629621</v>
          </cell>
        </row>
        <row r="318">
          <cell r="A318" t="str">
            <v>II. MATERIALES</v>
          </cell>
        </row>
        <row r="319">
          <cell r="A319" t="str">
            <v>CÓDIGO</v>
          </cell>
          <cell r="B319" t="str">
            <v>DESCRIPCIÓN</v>
          </cell>
          <cell r="C319" t="str">
            <v>UNIDAD</v>
          </cell>
          <cell r="D319" t="str">
            <v>CANTIDAD</v>
          </cell>
          <cell r="E319" t="str">
            <v>DESP.</v>
          </cell>
          <cell r="F319" t="str">
            <v>PRECIO UNIT.</v>
          </cell>
          <cell r="G319" t="str">
            <v>VR. UNITARIO</v>
          </cell>
        </row>
        <row r="320">
          <cell r="A320" t="str">
            <v>MA024</v>
          </cell>
          <cell r="B320" t="str">
            <v>CONCRETO 3000 PSI (210 MPA) EN OBRA VEREDA TABACAL</v>
          </cell>
          <cell r="C320" t="str">
            <v>m3</v>
          </cell>
          <cell r="D320">
            <v>1</v>
          </cell>
          <cell r="E320">
            <v>0.05</v>
          </cell>
          <cell r="F320">
            <v>484736</v>
          </cell>
          <cell r="G320">
            <v>508972.80000000005</v>
          </cell>
        </row>
        <row r="321">
          <cell r="A321" t="str">
            <v>MA019</v>
          </cell>
          <cell r="B321" t="str">
            <v>TABLA CHAPA ORDINARIO 30 CM X 2 CM X 3 M.</v>
          </cell>
          <cell r="C321" t="str">
            <v>UN</v>
          </cell>
          <cell r="D321">
            <v>1.5</v>
          </cell>
          <cell r="F321">
            <v>13780</v>
          </cell>
          <cell r="G321">
            <v>20670</v>
          </cell>
        </row>
        <row r="322">
          <cell r="A322" t="str">
            <v>MA020</v>
          </cell>
          <cell r="B322" t="str">
            <v>LISTON 2 X 4</v>
          </cell>
          <cell r="C322" t="str">
            <v>UN</v>
          </cell>
          <cell r="D322">
            <v>6</v>
          </cell>
          <cell r="F322">
            <v>3400</v>
          </cell>
          <cell r="G322">
            <v>20400</v>
          </cell>
        </row>
        <row r="323">
          <cell r="A323" t="str">
            <v>MA021</v>
          </cell>
          <cell r="B323" t="str">
            <v>PUNTILLA CON CABEZA 2"</v>
          </cell>
          <cell r="C323" t="str">
            <v>LB</v>
          </cell>
          <cell r="D323">
            <v>0.05</v>
          </cell>
          <cell r="F323">
            <v>3700</v>
          </cell>
          <cell r="G323">
            <v>185</v>
          </cell>
        </row>
        <row r="324">
          <cell r="A324" t="str">
            <v/>
          </cell>
          <cell r="C324" t="str">
            <v/>
          </cell>
          <cell r="F324" t="str">
            <v/>
          </cell>
          <cell r="G324" t="str">
            <v/>
          </cell>
        </row>
        <row r="325">
          <cell r="A325" t="str">
            <v/>
          </cell>
          <cell r="C325" t="str">
            <v/>
          </cell>
          <cell r="F325" t="str">
            <v/>
          </cell>
          <cell r="G325" t="str">
            <v/>
          </cell>
        </row>
        <row r="326">
          <cell r="A326" t="str">
            <v/>
          </cell>
          <cell r="C326" t="str">
            <v/>
          </cell>
          <cell r="F326" t="str">
            <v/>
          </cell>
          <cell r="G326" t="str">
            <v/>
          </cell>
        </row>
        <row r="327">
          <cell r="A327" t="str">
            <v/>
          </cell>
          <cell r="C327" t="str">
            <v/>
          </cell>
          <cell r="F327" t="str">
            <v/>
          </cell>
          <cell r="G327" t="str">
            <v/>
          </cell>
        </row>
        <row r="328">
          <cell r="A328" t="str">
            <v/>
          </cell>
          <cell r="C328" t="str">
            <v/>
          </cell>
          <cell r="F328" t="str">
            <v/>
          </cell>
          <cell r="G328" t="str">
            <v/>
          </cell>
        </row>
        <row r="329">
          <cell r="A329" t="str">
            <v/>
          </cell>
          <cell r="C329" t="str">
            <v/>
          </cell>
          <cell r="F329" t="str">
            <v/>
          </cell>
          <cell r="G329" t="str">
            <v/>
          </cell>
        </row>
        <row r="330">
          <cell r="A330" t="str">
            <v/>
          </cell>
          <cell r="C330" t="str">
            <v/>
          </cell>
          <cell r="F330" t="str">
            <v/>
          </cell>
          <cell r="G330" t="str">
            <v/>
          </cell>
        </row>
        <row r="331">
          <cell r="A331" t="str">
            <v/>
          </cell>
          <cell r="C331" t="str">
            <v/>
          </cell>
          <cell r="F331" t="str">
            <v/>
          </cell>
          <cell r="G331" t="str">
            <v/>
          </cell>
        </row>
        <row r="332">
          <cell r="A332" t="str">
            <v/>
          </cell>
          <cell r="C332" t="str">
            <v/>
          </cell>
          <cell r="F332" t="str">
            <v/>
          </cell>
          <cell r="G332" t="str">
            <v/>
          </cell>
        </row>
        <row r="333">
          <cell r="A333" t="str">
            <v/>
          </cell>
          <cell r="C333" t="str">
            <v/>
          </cell>
          <cell r="F333" t="str">
            <v/>
          </cell>
          <cell r="G333" t="str">
            <v/>
          </cell>
        </row>
        <row r="334">
          <cell r="F334" t="str">
            <v>SUBTOTAL</v>
          </cell>
          <cell r="G334">
            <v>550227.80000000005</v>
          </cell>
        </row>
        <row r="336">
          <cell r="A336" t="str">
            <v>III. TRANSPORTES</v>
          </cell>
        </row>
        <row r="337">
          <cell r="A337" t="str">
            <v>CÓDIGO</v>
          </cell>
          <cell r="B337" t="str">
            <v>DESCRIPCIÓN</v>
          </cell>
          <cell r="C337" t="str">
            <v>TIPO</v>
          </cell>
          <cell r="D337" t="str">
            <v>VOLUMEN/PESO</v>
          </cell>
          <cell r="E337" t="str">
            <v>DISTANCIA</v>
          </cell>
          <cell r="F337" t="str">
            <v>TARIFA</v>
          </cell>
          <cell r="G337" t="str">
            <v>VR. UNITARIO</v>
          </cell>
        </row>
        <row r="338">
          <cell r="A338" t="str">
            <v/>
          </cell>
          <cell r="E338" t="str">
            <v/>
          </cell>
          <cell r="F338" t="str">
            <v/>
          </cell>
          <cell r="G338" t="str">
            <v/>
          </cell>
        </row>
        <row r="339">
          <cell r="A339" t="str">
            <v/>
          </cell>
          <cell r="E339" t="str">
            <v/>
          </cell>
          <cell r="F339" t="str">
            <v/>
          </cell>
          <cell r="G339" t="str">
            <v/>
          </cell>
        </row>
        <row r="340">
          <cell r="A340" t="str">
            <v/>
          </cell>
          <cell r="E340" t="str">
            <v/>
          </cell>
          <cell r="F340" t="str">
            <v/>
          </cell>
          <cell r="G340" t="str">
            <v/>
          </cell>
        </row>
        <row r="341">
          <cell r="F341" t="str">
            <v>SUBTOTAL</v>
          </cell>
          <cell r="G341" t="str">
            <v/>
          </cell>
        </row>
        <row r="343">
          <cell r="A343" t="str">
            <v>IV. MANO DE OBRA</v>
          </cell>
        </row>
        <row r="344">
          <cell r="A344" t="str">
            <v>CÓDIGO</v>
          </cell>
          <cell r="B344" t="str">
            <v>CARGOS PERSONAL</v>
          </cell>
          <cell r="D344" t="str">
            <v>CANTIDAD</v>
          </cell>
          <cell r="E344" t="str">
            <v>JORNAL TOTAL</v>
          </cell>
          <cell r="F344" t="str">
            <v>RENDIMIENTO</v>
          </cell>
          <cell r="G344" t="str">
            <v>VR. UNITARIO</v>
          </cell>
        </row>
        <row r="345">
          <cell r="A345" t="str">
            <v>MO029</v>
          </cell>
          <cell r="B345" t="str">
            <v>OFICIAL DE OBRA CIVIL</v>
          </cell>
          <cell r="D345">
            <v>1</v>
          </cell>
          <cell r="E345">
            <v>153307</v>
          </cell>
          <cell r="F345">
            <v>5</v>
          </cell>
          <cell r="G345">
            <v>30661.4</v>
          </cell>
        </row>
        <row r="346">
          <cell r="A346" t="str">
            <v>MO032</v>
          </cell>
          <cell r="B346" t="str">
            <v>AYUDANTE RASO</v>
          </cell>
          <cell r="D346">
            <v>4</v>
          </cell>
          <cell r="E346">
            <v>77280</v>
          </cell>
          <cell r="F346">
            <v>5</v>
          </cell>
          <cell r="G346">
            <v>61824</v>
          </cell>
        </row>
        <row r="347">
          <cell r="A347" t="str">
            <v/>
          </cell>
          <cell r="E347" t="str">
            <v/>
          </cell>
          <cell r="F347" t="str">
            <v/>
          </cell>
          <cell r="G347" t="str">
            <v/>
          </cell>
        </row>
        <row r="348">
          <cell r="A348" t="str">
            <v/>
          </cell>
          <cell r="E348" t="str">
            <v/>
          </cell>
          <cell r="F348" t="str">
            <v/>
          </cell>
          <cell r="G348" t="str">
            <v/>
          </cell>
        </row>
        <row r="349">
          <cell r="F349" t="str">
            <v>SUBTOTAL</v>
          </cell>
          <cell r="G349">
            <v>92485.4</v>
          </cell>
        </row>
        <row r="351">
          <cell r="A351" t="str">
            <v>V. SERVICIOS</v>
          </cell>
        </row>
        <row r="352">
          <cell r="A352" t="str">
            <v>CÓDIGO</v>
          </cell>
          <cell r="B352" t="str">
            <v>DESCRIPCIÓN</v>
          </cell>
          <cell r="D352" t="str">
            <v>UNIDAD</v>
          </cell>
          <cell r="E352" t="str">
            <v>CANTIDAD</v>
          </cell>
          <cell r="F352" t="str">
            <v>PRECIO UNIT.</v>
          </cell>
          <cell r="G352" t="str">
            <v>VR. UNITARIO</v>
          </cell>
        </row>
        <row r="353">
          <cell r="A353" t="str">
            <v/>
          </cell>
          <cell r="D353" t="str">
            <v/>
          </cell>
          <cell r="F353" t="str">
            <v/>
          </cell>
          <cell r="G353" t="str">
            <v/>
          </cell>
        </row>
        <row r="354">
          <cell r="A354" t="str">
            <v/>
          </cell>
          <cell r="D354" t="str">
            <v/>
          </cell>
          <cell r="F354" t="str">
            <v/>
          </cell>
          <cell r="G354" t="str">
            <v/>
          </cell>
        </row>
        <row r="355">
          <cell r="A355" t="str">
            <v/>
          </cell>
          <cell r="D355" t="str">
            <v/>
          </cell>
          <cell r="F355" t="str">
            <v/>
          </cell>
          <cell r="G355" t="str">
            <v/>
          </cell>
        </row>
        <row r="356">
          <cell r="F356" t="str">
            <v>SUBTOTAL</v>
          </cell>
          <cell r="G356" t="str">
            <v/>
          </cell>
        </row>
        <row r="358">
          <cell r="A358" t="str">
            <v>TOTAL COSTO DIRECTO</v>
          </cell>
          <cell r="G358">
            <v>651521</v>
          </cell>
        </row>
        <row r="360">
          <cell r="A360" t="str">
            <v>2. COSTOS INDIRECTOS</v>
          </cell>
        </row>
        <row r="362">
          <cell r="A362" t="str">
            <v>DESCRIPCIÓN</v>
          </cell>
          <cell r="F362" t="str">
            <v>PORCENTAJE</v>
          </cell>
          <cell r="G362" t="str">
            <v>VALOR TOTAL</v>
          </cell>
        </row>
        <row r="363">
          <cell r="A363" t="str">
            <v>ADMINISTRACION</v>
          </cell>
          <cell r="F363">
            <v>0.2364</v>
          </cell>
          <cell r="G363">
            <v>154019.5644</v>
          </cell>
        </row>
        <row r="364">
          <cell r="A364" t="str">
            <v>IMPREVISTOS</v>
          </cell>
          <cell r="F364">
            <v>0.01</v>
          </cell>
          <cell r="G364">
            <v>6515.21</v>
          </cell>
        </row>
        <row r="365">
          <cell r="A365" t="str">
            <v>UTILIDADES</v>
          </cell>
          <cell r="F365">
            <v>0.05</v>
          </cell>
          <cell r="G365">
            <v>32576.050000000003</v>
          </cell>
        </row>
        <row r="366">
          <cell r="A366" t="str">
            <v>TOTAL COSTO INDIRECTO</v>
          </cell>
          <cell r="F366">
            <v>0.2964</v>
          </cell>
          <cell r="G366">
            <v>193111</v>
          </cell>
        </row>
        <row r="368">
          <cell r="A368" t="str">
            <v>PRECIO UNITARIO TOTAL APROXIMADO AL PESO</v>
          </cell>
          <cell r="G368">
            <v>844632</v>
          </cell>
        </row>
        <row r="370">
          <cell r="B370" t="str">
            <v/>
          </cell>
        </row>
        <row r="371">
          <cell r="B371" t="str">
            <v/>
          </cell>
        </row>
        <row r="372">
          <cell r="B372" t="str">
            <v/>
          </cell>
        </row>
        <row r="373">
          <cell r="B373" t="str">
            <v/>
          </cell>
          <cell r="D373" t="str">
            <v>FIRMA RESPONSABLE</v>
          </cell>
        </row>
        <row r="374">
          <cell r="A374" t="str">
            <v>DEPARTAMENTO DE ANTIOQUIA</v>
          </cell>
          <cell r="F374" t="str">
            <v/>
          </cell>
        </row>
        <row r="375">
          <cell r="A375" t="str">
            <v>MUNICIPIO DE BURITICÁ</v>
          </cell>
        </row>
        <row r="376">
          <cell r="A376" t="str">
            <v>PROYECTO: MEJORAMIENTO DE VIAS TERCIARIAS EN EL MUNICIPIO DE BURITICA EN EL 
MARCO DEL PROGRAMA REGIONAL MEJORAMIENTO DE VIAS 
TERCIARIAS EN EL OCCIDENTE ANTIOQUEÑO</v>
          </cell>
        </row>
        <row r="378">
          <cell r="A378" t="str">
            <v>ANÁLISIS DE PRECIOS UNITARIOS  VEREDA TABACAL</v>
          </cell>
        </row>
        <row r="379">
          <cell r="A379" t="str">
            <v>ITEM DE PAGO</v>
          </cell>
          <cell r="B379" t="str">
            <v>DESCRIPCIÓN</v>
          </cell>
          <cell r="E379" t="str">
            <v>UNIDAD</v>
          </cell>
          <cell r="F379" t="str">
            <v>CANTIDAD</v>
          </cell>
          <cell r="G379" t="str">
            <v>COSTO DIRECTO</v>
          </cell>
        </row>
        <row r="380">
          <cell r="A380">
            <v>1.6</v>
          </cell>
          <cell r="B380" t="str">
            <v>Concreto Clase D (21 MPa). Vigas  ncluye el suministro y el
transporte de todos los materiales, la formaleta en madera o similar. El acero de
refuerzo se pagara en su item respectivo. Incluye todo lo necesario para su correcta
construcción.</v>
          </cell>
          <cell r="E380" t="str">
            <v>m3</v>
          </cell>
          <cell r="G380">
            <v>658411</v>
          </cell>
        </row>
        <row r="382">
          <cell r="A382" t="str">
            <v>1. COSTOS DIRECTOS</v>
          </cell>
        </row>
        <row r="384">
          <cell r="A384" t="str">
            <v>I. EQUIPO</v>
          </cell>
        </row>
        <row r="385">
          <cell r="A385" t="str">
            <v>CÓDIGO</v>
          </cell>
          <cell r="B385" t="str">
            <v>DESCRIPCIÓN</v>
          </cell>
          <cell r="D385" t="str">
            <v>UNIDAD</v>
          </cell>
          <cell r="E385" t="str">
            <v>TARIFA</v>
          </cell>
          <cell r="F385" t="str">
            <v>RENDIMIENTO</v>
          </cell>
          <cell r="G385" t="str">
            <v>VR. UNITARIO</v>
          </cell>
        </row>
        <row r="386">
          <cell r="A386" t="str">
            <v>HEQ013</v>
          </cell>
          <cell r="B386" t="str">
            <v>VIBRADOR DE CONCRETO A GASOLINA (ALQUILER)</v>
          </cell>
          <cell r="D386" t="str">
            <v>hora</v>
          </cell>
          <cell r="E386">
            <v>6275.9444444444443</v>
          </cell>
          <cell r="F386">
            <v>1.5</v>
          </cell>
          <cell r="G386">
            <v>4183.9629629629626</v>
          </cell>
        </row>
        <row r="387">
          <cell r="A387" t="str">
            <v/>
          </cell>
          <cell r="D387" t="str">
            <v/>
          </cell>
          <cell r="E387" t="str">
            <v/>
          </cell>
          <cell r="G387" t="str">
            <v/>
          </cell>
        </row>
        <row r="388">
          <cell r="A388" t="str">
            <v/>
          </cell>
          <cell r="D388" t="str">
            <v/>
          </cell>
          <cell r="E388" t="str">
            <v/>
          </cell>
          <cell r="G388" t="str">
            <v/>
          </cell>
        </row>
        <row r="389">
          <cell r="A389" t="str">
            <v/>
          </cell>
          <cell r="D389" t="str">
            <v/>
          </cell>
          <cell r="E389" t="str">
            <v/>
          </cell>
          <cell r="G389" t="str">
            <v/>
          </cell>
        </row>
        <row r="390">
          <cell r="A390" t="str">
            <v/>
          </cell>
          <cell r="D390" t="str">
            <v/>
          </cell>
          <cell r="E390" t="str">
            <v/>
          </cell>
          <cell r="G390" t="str">
            <v/>
          </cell>
        </row>
        <row r="391">
          <cell r="A391" t="str">
            <v/>
          </cell>
          <cell r="D391" t="str">
            <v/>
          </cell>
          <cell r="E391" t="str">
            <v/>
          </cell>
          <cell r="G391" t="str">
            <v/>
          </cell>
        </row>
        <row r="392">
          <cell r="A392" t="str">
            <v>HEQ001</v>
          </cell>
          <cell r="B392" t="str">
            <v>HERRAMIENTA MENOR (5% DE LA MANO DE OBRA)</v>
          </cell>
          <cell r="D392" t="str">
            <v>%</v>
          </cell>
          <cell r="E392">
            <v>0.05</v>
          </cell>
          <cell r="F392">
            <v>92485.4</v>
          </cell>
          <cell r="G392">
            <v>4624.2699999999995</v>
          </cell>
        </row>
        <row r="393">
          <cell r="F393" t="str">
            <v>SUBTOTAL</v>
          </cell>
          <cell r="G393">
            <v>8808.2329629629621</v>
          </cell>
        </row>
        <row r="395">
          <cell r="A395" t="str">
            <v>II. MATERIALES</v>
          </cell>
        </row>
        <row r="396">
          <cell r="A396" t="str">
            <v>CÓDIGO</v>
          </cell>
          <cell r="B396" t="str">
            <v>DESCRIPCIÓN</v>
          </cell>
          <cell r="C396" t="str">
            <v>UNIDAD</v>
          </cell>
          <cell r="D396" t="str">
            <v>CANTIDAD</v>
          </cell>
          <cell r="E396" t="str">
            <v>DESP.</v>
          </cell>
          <cell r="F396" t="str">
            <v>PRECIO UNIT.</v>
          </cell>
          <cell r="G396" t="str">
            <v>VR. UNITARIO</v>
          </cell>
        </row>
        <row r="397">
          <cell r="A397" t="str">
            <v>MA024</v>
          </cell>
          <cell r="B397" t="str">
            <v>CONCRETO 3000 PSI (210 MPA) EN OBRA VEREDA TABACAL</v>
          </cell>
          <cell r="C397" t="str">
            <v>m3</v>
          </cell>
          <cell r="D397">
            <v>1</v>
          </cell>
          <cell r="E397">
            <v>0.05</v>
          </cell>
          <cell r="F397">
            <v>484736</v>
          </cell>
          <cell r="G397">
            <v>508972.80000000005</v>
          </cell>
        </row>
        <row r="398">
          <cell r="A398" t="str">
            <v>MA019</v>
          </cell>
          <cell r="B398" t="str">
            <v>TABLA CHAPA ORDINARIO 30 CM X 2 CM X 3 M.</v>
          </cell>
          <cell r="C398" t="str">
            <v>UN</v>
          </cell>
          <cell r="D398">
            <v>2</v>
          </cell>
          <cell r="F398">
            <v>13780</v>
          </cell>
          <cell r="G398">
            <v>27560</v>
          </cell>
        </row>
        <row r="399">
          <cell r="A399" t="str">
            <v>MA020</v>
          </cell>
          <cell r="B399" t="str">
            <v>LISTON 2 X 4</v>
          </cell>
          <cell r="C399" t="str">
            <v>UN</v>
          </cell>
          <cell r="D399">
            <v>6</v>
          </cell>
          <cell r="F399">
            <v>3400</v>
          </cell>
          <cell r="G399">
            <v>20400</v>
          </cell>
        </row>
        <row r="400">
          <cell r="A400" t="str">
            <v>MA021</v>
          </cell>
          <cell r="B400" t="str">
            <v>PUNTILLA CON CABEZA 2"</v>
          </cell>
          <cell r="C400" t="str">
            <v>LB</v>
          </cell>
          <cell r="D400">
            <v>0.05</v>
          </cell>
          <cell r="F400">
            <v>3700</v>
          </cell>
          <cell r="G400">
            <v>185</v>
          </cell>
        </row>
        <row r="401">
          <cell r="A401" t="str">
            <v/>
          </cell>
          <cell r="C401" t="str">
            <v/>
          </cell>
          <cell r="F401" t="str">
            <v/>
          </cell>
          <cell r="G401" t="str">
            <v/>
          </cell>
        </row>
        <row r="402">
          <cell r="A402" t="str">
            <v/>
          </cell>
          <cell r="C402" t="str">
            <v/>
          </cell>
          <cell r="F402" t="str">
            <v/>
          </cell>
          <cell r="G402" t="str">
            <v/>
          </cell>
        </row>
        <row r="403">
          <cell r="A403" t="str">
            <v/>
          </cell>
          <cell r="C403" t="str">
            <v/>
          </cell>
          <cell r="F403" t="str">
            <v/>
          </cell>
          <cell r="G403" t="str">
            <v/>
          </cell>
        </row>
        <row r="404">
          <cell r="A404" t="str">
            <v/>
          </cell>
          <cell r="C404" t="str">
            <v/>
          </cell>
          <cell r="F404" t="str">
            <v/>
          </cell>
          <cell r="G404" t="str">
            <v/>
          </cell>
        </row>
        <row r="405">
          <cell r="A405" t="str">
            <v/>
          </cell>
          <cell r="C405" t="str">
            <v/>
          </cell>
          <cell r="F405" t="str">
            <v/>
          </cell>
          <cell r="G405" t="str">
            <v/>
          </cell>
        </row>
        <row r="406">
          <cell r="A406" t="str">
            <v/>
          </cell>
          <cell r="C406" t="str">
            <v/>
          </cell>
          <cell r="F406" t="str">
            <v/>
          </cell>
          <cell r="G406" t="str">
            <v/>
          </cell>
        </row>
        <row r="407">
          <cell r="A407" t="str">
            <v/>
          </cell>
          <cell r="C407" t="str">
            <v/>
          </cell>
          <cell r="F407" t="str">
            <v/>
          </cell>
          <cell r="G407" t="str">
            <v/>
          </cell>
        </row>
        <row r="408">
          <cell r="A408" t="str">
            <v/>
          </cell>
          <cell r="C408" t="str">
            <v/>
          </cell>
          <cell r="F408" t="str">
            <v/>
          </cell>
          <cell r="G408" t="str">
            <v/>
          </cell>
        </row>
        <row r="409">
          <cell r="A409" t="str">
            <v/>
          </cell>
          <cell r="C409" t="str">
            <v/>
          </cell>
          <cell r="F409" t="str">
            <v/>
          </cell>
          <cell r="G409" t="str">
            <v/>
          </cell>
        </row>
        <row r="410">
          <cell r="A410" t="str">
            <v/>
          </cell>
          <cell r="C410" t="str">
            <v/>
          </cell>
          <cell r="F410" t="str">
            <v/>
          </cell>
          <cell r="G410" t="str">
            <v/>
          </cell>
        </row>
        <row r="411">
          <cell r="F411" t="str">
            <v>SUBTOTAL</v>
          </cell>
          <cell r="G411">
            <v>557117.80000000005</v>
          </cell>
        </row>
        <row r="413">
          <cell r="A413" t="str">
            <v>III. TRANSPORTES</v>
          </cell>
        </row>
        <row r="414">
          <cell r="A414" t="str">
            <v>CÓDIGO</v>
          </cell>
          <cell r="B414" t="str">
            <v>DESCRIPCIÓN</v>
          </cell>
          <cell r="C414" t="str">
            <v>TIPO</v>
          </cell>
          <cell r="D414" t="str">
            <v>VOLUMEN/PESO</v>
          </cell>
          <cell r="E414" t="str">
            <v>DISTANCIA</v>
          </cell>
          <cell r="F414" t="str">
            <v>TARIFA</v>
          </cell>
          <cell r="G414" t="str">
            <v>VR. UNITARIO</v>
          </cell>
        </row>
        <row r="415">
          <cell r="A415" t="str">
            <v/>
          </cell>
          <cell r="E415" t="str">
            <v/>
          </cell>
          <cell r="F415" t="str">
            <v/>
          </cell>
          <cell r="G415" t="str">
            <v/>
          </cell>
        </row>
        <row r="416">
          <cell r="A416" t="str">
            <v/>
          </cell>
          <cell r="E416" t="str">
            <v/>
          </cell>
          <cell r="F416" t="str">
            <v/>
          </cell>
          <cell r="G416" t="str">
            <v/>
          </cell>
        </row>
        <row r="417">
          <cell r="A417" t="str">
            <v/>
          </cell>
          <cell r="E417" t="str">
            <v/>
          </cell>
          <cell r="F417" t="str">
            <v/>
          </cell>
          <cell r="G417" t="str">
            <v/>
          </cell>
        </row>
        <row r="418">
          <cell r="F418" t="str">
            <v>SUBTOTAL</v>
          </cell>
          <cell r="G418" t="str">
            <v/>
          </cell>
        </row>
        <row r="420">
          <cell r="A420" t="str">
            <v>IV. MANO DE OBRA</v>
          </cell>
        </row>
        <row r="421">
          <cell r="A421" t="str">
            <v>CÓDIGO</v>
          </cell>
          <cell r="B421" t="str">
            <v>CARGOS PERSONAL</v>
          </cell>
          <cell r="D421" t="str">
            <v>CANTIDAD</v>
          </cell>
          <cell r="E421" t="str">
            <v>JORNAL TOTAL</v>
          </cell>
          <cell r="F421" t="str">
            <v>RENDIMIENTO</v>
          </cell>
          <cell r="G421" t="str">
            <v>VR. UNITARIO</v>
          </cell>
        </row>
        <row r="422">
          <cell r="A422" t="str">
            <v>MO029</v>
          </cell>
          <cell r="B422" t="str">
            <v>OFICIAL DE OBRA CIVIL</v>
          </cell>
          <cell r="D422">
            <v>1</v>
          </cell>
          <cell r="E422">
            <v>153307</v>
          </cell>
          <cell r="F422">
            <v>5</v>
          </cell>
          <cell r="G422">
            <v>30661.4</v>
          </cell>
        </row>
        <row r="423">
          <cell r="A423" t="str">
            <v>MO032</v>
          </cell>
          <cell r="B423" t="str">
            <v>AYUDANTE RASO</v>
          </cell>
          <cell r="D423">
            <v>4</v>
          </cell>
          <cell r="E423">
            <v>77280</v>
          </cell>
          <cell r="F423">
            <v>5</v>
          </cell>
          <cell r="G423">
            <v>61824</v>
          </cell>
        </row>
        <row r="424">
          <cell r="A424" t="str">
            <v/>
          </cell>
          <cell r="E424" t="str">
            <v/>
          </cell>
          <cell r="F424" t="str">
            <v/>
          </cell>
          <cell r="G424" t="str">
            <v/>
          </cell>
        </row>
        <row r="425">
          <cell r="A425" t="str">
            <v/>
          </cell>
          <cell r="E425" t="str">
            <v/>
          </cell>
          <cell r="F425" t="str">
            <v/>
          </cell>
          <cell r="G425" t="str">
            <v/>
          </cell>
        </row>
        <row r="426">
          <cell r="F426" t="str">
            <v>SUBTOTAL</v>
          </cell>
          <cell r="G426">
            <v>92485.4</v>
          </cell>
        </row>
        <row r="428">
          <cell r="A428" t="str">
            <v>V. SERVICIOS</v>
          </cell>
        </row>
        <row r="429">
          <cell r="A429" t="str">
            <v>CÓDIGO</v>
          </cell>
          <cell r="B429" t="str">
            <v>DESCRIPCIÓN</v>
          </cell>
          <cell r="D429" t="str">
            <v>UNIDAD</v>
          </cell>
          <cell r="E429" t="str">
            <v>CANTIDAD</v>
          </cell>
          <cell r="F429" t="str">
            <v>PRECIO UNIT.</v>
          </cell>
          <cell r="G429" t="str">
            <v>VR. UNITARIO</v>
          </cell>
        </row>
        <row r="430">
          <cell r="A430" t="str">
            <v/>
          </cell>
          <cell r="D430" t="str">
            <v/>
          </cell>
          <cell r="F430" t="str">
            <v/>
          </cell>
          <cell r="G430" t="str">
            <v/>
          </cell>
        </row>
        <row r="431">
          <cell r="A431" t="str">
            <v/>
          </cell>
          <cell r="D431" t="str">
            <v/>
          </cell>
          <cell r="F431" t="str">
            <v/>
          </cell>
          <cell r="G431" t="str">
            <v/>
          </cell>
        </row>
        <row r="432">
          <cell r="A432" t="str">
            <v/>
          </cell>
          <cell r="D432" t="str">
            <v/>
          </cell>
          <cell r="F432" t="str">
            <v/>
          </cell>
          <cell r="G432" t="str">
            <v/>
          </cell>
        </row>
        <row r="433">
          <cell r="F433" t="str">
            <v>SUBTOTAL</v>
          </cell>
          <cell r="G433" t="str">
            <v/>
          </cell>
        </row>
        <row r="435">
          <cell r="A435" t="str">
            <v>TOTAL COSTO DIRECTO</v>
          </cell>
          <cell r="G435">
            <v>658411</v>
          </cell>
        </row>
        <row r="437">
          <cell r="A437" t="str">
            <v>2. COSTOS INDIRECTOS</v>
          </cell>
        </row>
        <row r="439">
          <cell r="A439" t="str">
            <v>DESCRIPCIÓN</v>
          </cell>
          <cell r="F439" t="str">
            <v>PORCENTAJE</v>
          </cell>
          <cell r="G439" t="str">
            <v>VALOR TOTAL</v>
          </cell>
        </row>
        <row r="440">
          <cell r="A440" t="str">
            <v>ADMINISTRACION</v>
          </cell>
          <cell r="F440">
            <v>0.2364</v>
          </cell>
          <cell r="G440">
            <v>155648.36040000001</v>
          </cell>
        </row>
        <row r="441">
          <cell r="A441" t="str">
            <v>IMPREVISTOS</v>
          </cell>
          <cell r="F441">
            <v>0.01</v>
          </cell>
          <cell r="G441">
            <v>6584.1100000000006</v>
          </cell>
        </row>
        <row r="442">
          <cell r="A442" t="str">
            <v>UTILIDADES</v>
          </cell>
          <cell r="F442">
            <v>0.05</v>
          </cell>
          <cell r="G442">
            <v>32920.550000000003</v>
          </cell>
        </row>
        <row r="443">
          <cell r="A443" t="str">
            <v>TOTAL COSTO INDIRECTO</v>
          </cell>
          <cell r="F443">
            <v>0.2964</v>
          </cell>
          <cell r="G443">
            <v>195153</v>
          </cell>
        </row>
        <row r="445">
          <cell r="A445" t="str">
            <v>PRECIO UNITARIO TOTAL APROXIMADO AL PESO</v>
          </cell>
          <cell r="G445">
            <v>853564</v>
          </cell>
        </row>
        <row r="447">
          <cell r="B447" t="str">
            <v/>
          </cell>
        </row>
        <row r="448">
          <cell r="B448" t="str">
            <v/>
          </cell>
        </row>
        <row r="449">
          <cell r="B449" t="str">
            <v/>
          </cell>
        </row>
        <row r="450">
          <cell r="B450" t="str">
            <v/>
          </cell>
          <cell r="D450" t="str">
            <v>FIRMA RESPONSABLE</v>
          </cell>
        </row>
        <row r="451">
          <cell r="A451" t="str">
            <v>DEPARTAMENTO DE ANTIOQUIA</v>
          </cell>
          <cell r="F451" t="str">
            <v/>
          </cell>
        </row>
        <row r="452">
          <cell r="A452" t="str">
            <v>MUNICIPIO DE BURITICÁ</v>
          </cell>
        </row>
        <row r="453">
          <cell r="A453" t="str">
            <v>PROYECTO: MEJORAMIENTO DE VIAS TERCIARIAS EN EL MUNICIPIO DE BURITICA EN EL 
MARCO DEL PROGRAMA REGIONAL MEJORAMIENTO DE VIAS 
TERCIARIAS EN EL OCCIDENTE ANTIOQUEÑO</v>
          </cell>
        </row>
        <row r="455">
          <cell r="A455" t="str">
            <v>ANÁLISIS DE PRECIOS UNITARIOS  VEREDA TABACAL</v>
          </cell>
        </row>
        <row r="456">
          <cell r="A456" t="str">
            <v>ITEM DE PAGO</v>
          </cell>
          <cell r="B456" t="str">
            <v>DESCRIPCIÓN</v>
          </cell>
          <cell r="E456" t="str">
            <v>UNIDAD</v>
          </cell>
          <cell r="F456" t="str">
            <v>CANTIDAD</v>
          </cell>
          <cell r="G456" t="str">
            <v>COSTO DIRECTO</v>
          </cell>
        </row>
        <row r="457">
          <cell r="A457">
            <v>1.7</v>
          </cell>
          <cell r="B457" t="str">
            <v>Concreto Clase H (Ciclópeo con concreto clase D - 21 MPa y Piedra de 2" a 4") ncluye el suministro y el
transporte de todos los materiales, la formaleta en madera o similar. Elncluye todo lo necesario para su correcta
construcción.</v>
          </cell>
          <cell r="E457" t="str">
            <v>m3</v>
          </cell>
          <cell r="G457">
            <v>435694</v>
          </cell>
        </row>
        <row r="459">
          <cell r="A459" t="str">
            <v>1. COSTOS DIRECTOS</v>
          </cell>
        </row>
        <row r="461">
          <cell r="A461" t="str">
            <v>I. EQUIPO</v>
          </cell>
        </row>
        <row r="462">
          <cell r="A462" t="str">
            <v>CÓDIGO</v>
          </cell>
          <cell r="B462" t="str">
            <v>DESCRIPCIÓN</v>
          </cell>
          <cell r="D462" t="str">
            <v>UNIDAD</v>
          </cell>
          <cell r="E462" t="str">
            <v>TARIFA</v>
          </cell>
          <cell r="F462" t="str">
            <v>RENDIMIENTO</v>
          </cell>
          <cell r="G462" t="str">
            <v>VR. UNITARIO</v>
          </cell>
        </row>
        <row r="463">
          <cell r="A463" t="str">
            <v>HEQ013</v>
          </cell>
          <cell r="B463" t="str">
            <v>VIBRADOR DE CONCRETO A GASOLINA (ALQUILER)</v>
          </cell>
          <cell r="D463" t="str">
            <v>hora</v>
          </cell>
          <cell r="E463">
            <v>6275.9444444444443</v>
          </cell>
          <cell r="F463">
            <v>1.5</v>
          </cell>
          <cell r="G463">
            <v>4183.9629629629626</v>
          </cell>
        </row>
        <row r="464">
          <cell r="A464" t="str">
            <v/>
          </cell>
          <cell r="D464" t="str">
            <v/>
          </cell>
          <cell r="E464" t="str">
            <v/>
          </cell>
          <cell r="G464" t="str">
            <v/>
          </cell>
        </row>
        <row r="465">
          <cell r="A465" t="str">
            <v/>
          </cell>
          <cell r="D465" t="str">
            <v/>
          </cell>
          <cell r="E465" t="str">
            <v/>
          </cell>
          <cell r="G465" t="str">
            <v/>
          </cell>
        </row>
        <row r="466">
          <cell r="A466" t="str">
            <v/>
          </cell>
          <cell r="D466" t="str">
            <v/>
          </cell>
          <cell r="E466" t="str">
            <v/>
          </cell>
          <cell r="G466" t="str">
            <v/>
          </cell>
        </row>
        <row r="467">
          <cell r="A467" t="str">
            <v/>
          </cell>
          <cell r="D467" t="str">
            <v/>
          </cell>
          <cell r="E467" t="str">
            <v/>
          </cell>
          <cell r="G467" t="str">
            <v/>
          </cell>
        </row>
        <row r="468">
          <cell r="A468" t="str">
            <v/>
          </cell>
          <cell r="D468" t="str">
            <v/>
          </cell>
          <cell r="E468" t="str">
            <v/>
          </cell>
          <cell r="G468" t="str">
            <v/>
          </cell>
        </row>
        <row r="469">
          <cell r="A469" t="str">
            <v>HEQ001</v>
          </cell>
          <cell r="B469" t="str">
            <v>HERRAMIENTA MENOR (5% DE LA MANO DE OBRA)</v>
          </cell>
          <cell r="D469" t="str">
            <v>%</v>
          </cell>
          <cell r="E469">
            <v>0.05</v>
          </cell>
          <cell r="F469">
            <v>77071.166666666672</v>
          </cell>
          <cell r="G469">
            <v>3853.5583333333338</v>
          </cell>
        </row>
        <row r="470">
          <cell r="F470" t="str">
            <v>SUBTOTAL</v>
          </cell>
          <cell r="G470">
            <v>8037.521296296296</v>
          </cell>
        </row>
        <row r="472">
          <cell r="A472" t="str">
            <v>II. MATERIALES</v>
          </cell>
        </row>
        <row r="473">
          <cell r="A473" t="str">
            <v>CÓDIGO</v>
          </cell>
          <cell r="B473" t="str">
            <v>DESCRIPCIÓN</v>
          </cell>
          <cell r="C473" t="str">
            <v>UNIDAD</v>
          </cell>
          <cell r="D473" t="str">
            <v>CANTIDAD</v>
          </cell>
          <cell r="E473" t="str">
            <v>DESP.</v>
          </cell>
          <cell r="F473" t="str">
            <v>PRECIO UNIT.</v>
          </cell>
          <cell r="G473" t="str">
            <v>VR. UNITARIO</v>
          </cell>
        </row>
        <row r="474">
          <cell r="A474" t="str">
            <v>MA024</v>
          </cell>
          <cell r="B474" t="str">
            <v>CONCRETO 3000 PSI (210 MPA) EN OBRA VEREDA TABACAL</v>
          </cell>
          <cell r="C474" t="str">
            <v>m3</v>
          </cell>
          <cell r="D474">
            <v>0.6</v>
          </cell>
          <cell r="E474">
            <v>0.05</v>
          </cell>
          <cell r="F474">
            <v>484736</v>
          </cell>
          <cell r="G474">
            <v>305383.67999999999</v>
          </cell>
        </row>
        <row r="475">
          <cell r="A475" t="str">
            <v>MA022</v>
          </cell>
          <cell r="B475" t="str">
            <v xml:space="preserve">Piedra </v>
          </cell>
          <cell r="C475" t="str">
            <v>m3</v>
          </cell>
          <cell r="D475">
            <v>0.4</v>
          </cell>
          <cell r="E475">
            <v>0.05</v>
          </cell>
          <cell r="F475">
            <v>53119.200000000004</v>
          </cell>
          <cell r="G475">
            <v>22310.064000000006</v>
          </cell>
        </row>
        <row r="476">
          <cell r="A476" t="str">
            <v/>
          </cell>
          <cell r="C476" t="str">
            <v/>
          </cell>
          <cell r="F476" t="str">
            <v/>
          </cell>
          <cell r="G476" t="str">
            <v/>
          </cell>
        </row>
        <row r="477">
          <cell r="A477" t="str">
            <v/>
          </cell>
          <cell r="C477" t="str">
            <v/>
          </cell>
          <cell r="F477" t="str">
            <v/>
          </cell>
          <cell r="G477" t="str">
            <v/>
          </cell>
        </row>
        <row r="478">
          <cell r="A478" t="str">
            <v/>
          </cell>
          <cell r="C478" t="str">
            <v/>
          </cell>
          <cell r="F478" t="str">
            <v/>
          </cell>
          <cell r="G478" t="str">
            <v/>
          </cell>
        </row>
        <row r="479">
          <cell r="A479" t="str">
            <v/>
          </cell>
          <cell r="C479" t="str">
            <v/>
          </cell>
          <cell r="F479" t="str">
            <v/>
          </cell>
          <cell r="G479" t="str">
            <v/>
          </cell>
        </row>
        <row r="480">
          <cell r="A480" t="str">
            <v/>
          </cell>
          <cell r="C480" t="str">
            <v/>
          </cell>
          <cell r="F480" t="str">
            <v/>
          </cell>
          <cell r="G480" t="str">
            <v/>
          </cell>
        </row>
        <row r="481">
          <cell r="A481" t="str">
            <v/>
          </cell>
          <cell r="C481" t="str">
            <v/>
          </cell>
          <cell r="F481" t="str">
            <v/>
          </cell>
          <cell r="G481" t="str">
            <v/>
          </cell>
        </row>
        <row r="482">
          <cell r="A482" t="str">
            <v/>
          </cell>
          <cell r="C482" t="str">
            <v/>
          </cell>
          <cell r="F482" t="str">
            <v/>
          </cell>
          <cell r="G482" t="str">
            <v/>
          </cell>
        </row>
        <row r="483">
          <cell r="A483" t="str">
            <v/>
          </cell>
          <cell r="C483" t="str">
            <v/>
          </cell>
          <cell r="F483" t="str">
            <v/>
          </cell>
          <cell r="G483" t="str">
            <v/>
          </cell>
        </row>
        <row r="484">
          <cell r="A484" t="str">
            <v/>
          </cell>
          <cell r="C484" t="str">
            <v/>
          </cell>
          <cell r="F484" t="str">
            <v/>
          </cell>
          <cell r="G484" t="str">
            <v/>
          </cell>
        </row>
        <row r="485">
          <cell r="A485" t="str">
            <v/>
          </cell>
          <cell r="C485" t="str">
            <v/>
          </cell>
          <cell r="F485" t="str">
            <v/>
          </cell>
          <cell r="G485" t="str">
            <v/>
          </cell>
        </row>
        <row r="486">
          <cell r="A486" t="str">
            <v/>
          </cell>
          <cell r="C486" t="str">
            <v/>
          </cell>
          <cell r="F486" t="str">
            <v/>
          </cell>
          <cell r="G486" t="str">
            <v/>
          </cell>
        </row>
        <row r="487">
          <cell r="A487" t="str">
            <v/>
          </cell>
          <cell r="C487" t="str">
            <v/>
          </cell>
          <cell r="F487" t="str">
            <v/>
          </cell>
          <cell r="G487" t="str">
            <v/>
          </cell>
        </row>
        <row r="488">
          <cell r="F488" t="str">
            <v>SUBTOTAL</v>
          </cell>
          <cell r="G488">
            <v>327693.74400000001</v>
          </cell>
        </row>
        <row r="490">
          <cell r="A490" t="str">
            <v>III. TRANSPORTES</v>
          </cell>
        </row>
        <row r="491">
          <cell r="A491" t="str">
            <v>CÓDIGO</v>
          </cell>
          <cell r="B491" t="str">
            <v>DESCRIPCIÓN</v>
          </cell>
          <cell r="C491" t="str">
            <v>TIPO</v>
          </cell>
          <cell r="D491" t="str">
            <v>VOLUMEN/PESO</v>
          </cell>
          <cell r="E491" t="str">
            <v>DISTANCIA</v>
          </cell>
          <cell r="F491" t="str">
            <v>TARIFA</v>
          </cell>
          <cell r="G491" t="str">
            <v>VR. UNITARIO</v>
          </cell>
        </row>
        <row r="492">
          <cell r="A492" t="str">
            <v>TR002</v>
          </cell>
          <cell r="B492" t="str">
            <v>TRANSPORTE DE MATERIALES DE PLAYA</v>
          </cell>
          <cell r="C492" t="str">
            <v>PLAYA</v>
          </cell>
          <cell r="D492">
            <v>0.4</v>
          </cell>
          <cell r="E492">
            <v>57</v>
          </cell>
          <cell r="F492">
            <v>1004</v>
          </cell>
          <cell r="G492">
            <v>22891.200000000001</v>
          </cell>
        </row>
        <row r="493">
          <cell r="A493" t="str">
            <v/>
          </cell>
          <cell r="E493" t="str">
            <v/>
          </cell>
          <cell r="F493" t="str">
            <v/>
          </cell>
          <cell r="G493" t="str">
            <v/>
          </cell>
        </row>
        <row r="494">
          <cell r="A494" t="str">
            <v/>
          </cell>
          <cell r="E494" t="str">
            <v/>
          </cell>
          <cell r="F494" t="str">
            <v/>
          </cell>
          <cell r="G494" t="str">
            <v/>
          </cell>
        </row>
        <row r="495">
          <cell r="F495" t="str">
            <v>SUBTOTAL</v>
          </cell>
          <cell r="G495">
            <v>22891.200000000001</v>
          </cell>
        </row>
        <row r="497">
          <cell r="A497" t="str">
            <v>IV. MANO DE OBRA</v>
          </cell>
        </row>
        <row r="498">
          <cell r="A498" t="str">
            <v>CÓDIGO</v>
          </cell>
          <cell r="B498" t="str">
            <v>CARGOS PERSONAL</v>
          </cell>
          <cell r="D498" t="str">
            <v>CANTIDAD</v>
          </cell>
          <cell r="E498" t="str">
            <v>JORNAL TOTAL</v>
          </cell>
          <cell r="F498" t="str">
            <v>RENDIMIENTO</v>
          </cell>
          <cell r="G498" t="str">
            <v>VR. UNITARIO</v>
          </cell>
        </row>
        <row r="499">
          <cell r="A499" t="str">
            <v>MO029</v>
          </cell>
          <cell r="B499" t="str">
            <v>OFICIAL DE OBRA CIVIL</v>
          </cell>
          <cell r="D499">
            <v>1</v>
          </cell>
          <cell r="E499">
            <v>153307</v>
          </cell>
          <cell r="F499">
            <v>6</v>
          </cell>
          <cell r="G499">
            <v>25551.166666666668</v>
          </cell>
        </row>
        <row r="500">
          <cell r="A500" t="str">
            <v>MO032</v>
          </cell>
          <cell r="B500" t="str">
            <v>AYUDANTE RASO</v>
          </cell>
          <cell r="D500">
            <v>4</v>
          </cell>
          <cell r="E500">
            <v>77280</v>
          </cell>
          <cell r="F500">
            <v>6</v>
          </cell>
          <cell r="G500">
            <v>51520</v>
          </cell>
        </row>
        <row r="501">
          <cell r="A501" t="str">
            <v/>
          </cell>
          <cell r="E501" t="str">
            <v/>
          </cell>
          <cell r="F501" t="str">
            <v/>
          </cell>
          <cell r="G501" t="str">
            <v/>
          </cell>
        </row>
        <row r="502">
          <cell r="A502" t="str">
            <v/>
          </cell>
          <cell r="E502" t="str">
            <v/>
          </cell>
          <cell r="F502" t="str">
            <v/>
          </cell>
          <cell r="G502" t="str">
            <v/>
          </cell>
        </row>
        <row r="503">
          <cell r="F503" t="str">
            <v>SUBTOTAL</v>
          </cell>
          <cell r="G503">
            <v>77071.166666666672</v>
          </cell>
        </row>
        <row r="505">
          <cell r="A505" t="str">
            <v>V. SERVICIOS</v>
          </cell>
        </row>
        <row r="506">
          <cell r="A506" t="str">
            <v>CÓDIGO</v>
          </cell>
          <cell r="B506" t="str">
            <v>DESCRIPCIÓN</v>
          </cell>
          <cell r="D506" t="str">
            <v>UNIDAD</v>
          </cell>
          <cell r="E506" t="str">
            <v>CANTIDAD</v>
          </cell>
          <cell r="F506" t="str">
            <v>PRECIO UNIT.</v>
          </cell>
          <cell r="G506" t="str">
            <v>VR. UNITARIO</v>
          </cell>
        </row>
        <row r="507">
          <cell r="A507" t="str">
            <v/>
          </cell>
          <cell r="D507" t="str">
            <v/>
          </cell>
          <cell r="F507" t="str">
            <v/>
          </cell>
          <cell r="G507" t="str">
            <v/>
          </cell>
        </row>
        <row r="508">
          <cell r="A508" t="str">
            <v/>
          </cell>
          <cell r="D508" t="str">
            <v/>
          </cell>
          <cell r="F508" t="str">
            <v/>
          </cell>
          <cell r="G508" t="str">
            <v/>
          </cell>
        </row>
        <row r="509">
          <cell r="A509" t="str">
            <v/>
          </cell>
          <cell r="D509" t="str">
            <v/>
          </cell>
          <cell r="F509" t="str">
            <v/>
          </cell>
          <cell r="G509" t="str">
            <v/>
          </cell>
        </row>
        <row r="510">
          <cell r="F510" t="str">
            <v>SUBTOTAL</v>
          </cell>
          <cell r="G510" t="str">
            <v/>
          </cell>
        </row>
        <row r="512">
          <cell r="A512" t="str">
            <v>TOTAL COSTO DIRECTO</v>
          </cell>
          <cell r="G512">
            <v>435694</v>
          </cell>
        </row>
        <row r="514">
          <cell r="A514" t="str">
            <v>2. COSTOS INDIRECTOS</v>
          </cell>
        </row>
        <row r="516">
          <cell r="A516" t="str">
            <v>DESCRIPCIÓN</v>
          </cell>
          <cell r="F516" t="str">
            <v>PORCENTAJE</v>
          </cell>
          <cell r="G516" t="str">
            <v>VALOR TOTAL</v>
          </cell>
        </row>
        <row r="517">
          <cell r="A517" t="str">
            <v>ADMINISTRACION</v>
          </cell>
          <cell r="F517">
            <v>0.2364</v>
          </cell>
          <cell r="G517">
            <v>102998.0616</v>
          </cell>
        </row>
        <row r="518">
          <cell r="A518" t="str">
            <v>IMPREVISTOS</v>
          </cell>
          <cell r="F518">
            <v>0.01</v>
          </cell>
          <cell r="G518">
            <v>4356.9400000000005</v>
          </cell>
        </row>
        <row r="519">
          <cell r="A519" t="str">
            <v>UTILIDADES</v>
          </cell>
          <cell r="F519">
            <v>0.05</v>
          </cell>
          <cell r="G519">
            <v>21784.7</v>
          </cell>
        </row>
        <row r="520">
          <cell r="A520" t="str">
            <v>TOTAL COSTO INDIRECTO</v>
          </cell>
          <cell r="F520">
            <v>0.2964</v>
          </cell>
          <cell r="G520">
            <v>129140</v>
          </cell>
        </row>
        <row r="522">
          <cell r="A522" t="str">
            <v>PRECIO UNITARIO TOTAL APROXIMADO AL PESO</v>
          </cell>
          <cell r="G522">
            <v>564834</v>
          </cell>
        </row>
        <row r="524">
          <cell r="B524" t="str">
            <v/>
          </cell>
        </row>
        <row r="525">
          <cell r="B525" t="str">
            <v/>
          </cell>
        </row>
        <row r="526">
          <cell r="B526" t="str">
            <v/>
          </cell>
        </row>
        <row r="527">
          <cell r="B527" t="str">
            <v/>
          </cell>
          <cell r="D527" t="str">
            <v>FIRMA RESPONSABLE</v>
          </cell>
        </row>
        <row r="528">
          <cell r="A528" t="str">
            <v>DEPARTAMENTO DE ANTIOQUIA</v>
          </cell>
          <cell r="F528" t="str">
            <v/>
          </cell>
        </row>
        <row r="529">
          <cell r="A529" t="str">
            <v>MUNICIPIO DE BURITICÁ</v>
          </cell>
        </row>
        <row r="530">
          <cell r="A530" t="str">
            <v>PROYECTO: MEJORAMIENTO DE VIAS TERCIARIAS EN EL MUNICIPIO DE BURITICA EN EL 
MARCO DEL PROGRAMA REGIONAL MEJORAMIENTO DE VIAS 
TERCIARIAS EN EL OCCIDENTE ANTIOQUEÑO</v>
          </cell>
        </row>
        <row r="532">
          <cell r="A532" t="str">
            <v>ANÁLISIS DE PRECIOS UNITARIOS  VEREDA TABACAL</v>
          </cell>
        </row>
        <row r="533">
          <cell r="A533" t="str">
            <v>ITEM DE PAGO</v>
          </cell>
          <cell r="B533" t="str">
            <v>DESCRIPCIÓN</v>
          </cell>
          <cell r="E533" t="str">
            <v>UNIDAD</v>
          </cell>
          <cell r="F533" t="str">
            <v>CANTIDAD</v>
          </cell>
          <cell r="G533" t="str">
            <v>COSTO DIRECTO</v>
          </cell>
        </row>
        <row r="534">
          <cell r="A534">
            <v>1.8</v>
          </cell>
          <cell r="B534" t="str">
            <v>Suministro, transporte y colocación de Acero de refuerzo fy=420 Mpa (Grado 60)</v>
          </cell>
          <cell r="E534" t="str">
            <v>Kg</v>
          </cell>
          <cell r="G534">
            <v>6979</v>
          </cell>
        </row>
        <row r="536">
          <cell r="A536" t="str">
            <v>1. COSTOS DIRECTOS</v>
          </cell>
        </row>
        <row r="538">
          <cell r="A538" t="str">
            <v>I. EQUIPO</v>
          </cell>
        </row>
        <row r="539">
          <cell r="A539" t="str">
            <v>CÓDIGO</v>
          </cell>
          <cell r="B539" t="str">
            <v>DESCRIPCIÓN</v>
          </cell>
          <cell r="D539" t="str">
            <v>UNIDAD</v>
          </cell>
          <cell r="E539" t="str">
            <v>TARIFA</v>
          </cell>
          <cell r="F539" t="str">
            <v>RENDIMIENTO</v>
          </cell>
          <cell r="G539" t="str">
            <v>VR. UNITARIO</v>
          </cell>
        </row>
        <row r="540">
          <cell r="A540" t="str">
            <v>HEQ011</v>
          </cell>
          <cell r="B540" t="str">
            <v>CIZALLA DE BANCO CORTA PERNO, INCLUYE DADOS</v>
          </cell>
          <cell r="D540" t="str">
            <v>HORA</v>
          </cell>
          <cell r="E540">
            <v>728.875</v>
          </cell>
          <cell r="F540">
            <v>21.25</v>
          </cell>
          <cell r="G540">
            <v>34.299999999999997</v>
          </cell>
        </row>
        <row r="541">
          <cell r="A541" t="str">
            <v/>
          </cell>
          <cell r="D541" t="str">
            <v/>
          </cell>
          <cell r="E541" t="str">
            <v/>
          </cell>
          <cell r="G541" t="str">
            <v/>
          </cell>
        </row>
        <row r="542">
          <cell r="A542" t="str">
            <v/>
          </cell>
          <cell r="D542" t="str">
            <v/>
          </cell>
          <cell r="E542" t="str">
            <v/>
          </cell>
          <cell r="G542" t="str">
            <v/>
          </cell>
        </row>
        <row r="543">
          <cell r="A543" t="str">
            <v/>
          </cell>
          <cell r="D543" t="str">
            <v/>
          </cell>
          <cell r="E543" t="str">
            <v/>
          </cell>
          <cell r="G543" t="str">
            <v/>
          </cell>
        </row>
        <row r="544">
          <cell r="A544" t="str">
            <v/>
          </cell>
          <cell r="D544" t="str">
            <v/>
          </cell>
          <cell r="E544" t="str">
            <v/>
          </cell>
          <cell r="G544" t="str">
            <v/>
          </cell>
        </row>
        <row r="545">
          <cell r="A545" t="str">
            <v/>
          </cell>
          <cell r="D545" t="str">
            <v/>
          </cell>
          <cell r="E545" t="str">
            <v/>
          </cell>
          <cell r="G545" t="str">
            <v/>
          </cell>
        </row>
        <row r="546">
          <cell r="A546" t="str">
            <v>HEQ001</v>
          </cell>
          <cell r="B546" t="str">
            <v>HERRAMIENTA MENOR (5% DE LA MANO DE OBRA)</v>
          </cell>
          <cell r="D546" t="str">
            <v>%</v>
          </cell>
          <cell r="E546">
            <v>0.05</v>
          </cell>
          <cell r="F546">
            <v>1356.3941176470589</v>
          </cell>
          <cell r="G546">
            <v>67.819705882352949</v>
          </cell>
        </row>
        <row r="547">
          <cell r="F547" t="str">
            <v>SUBTOTAL</v>
          </cell>
          <cell r="G547">
            <v>102.11970588235295</v>
          </cell>
        </row>
        <row r="549">
          <cell r="A549" t="str">
            <v>II. MATERIALES</v>
          </cell>
        </row>
        <row r="550">
          <cell r="A550" t="str">
            <v>CÓDIGO</v>
          </cell>
          <cell r="B550" t="str">
            <v>DESCRIPCIÓN</v>
          </cell>
          <cell r="C550" t="str">
            <v>UNIDAD</v>
          </cell>
          <cell r="D550" t="str">
            <v>CANTIDAD</v>
          </cell>
          <cell r="E550" t="str">
            <v>DESP.</v>
          </cell>
          <cell r="F550" t="str">
            <v>PRECIO UNIT.</v>
          </cell>
          <cell r="G550" t="str">
            <v>VR. UNITARIO</v>
          </cell>
        </row>
        <row r="551">
          <cell r="A551" t="str">
            <v>MA009</v>
          </cell>
          <cell r="B551" t="str">
            <v>ACERO REFUERZO G-60 FIGURADO</v>
          </cell>
          <cell r="C551" t="str">
            <v>KG</v>
          </cell>
          <cell r="D551">
            <v>1</v>
          </cell>
          <cell r="E551">
            <v>0.05</v>
          </cell>
          <cell r="F551">
            <v>5049</v>
          </cell>
          <cell r="G551">
            <v>5301.45</v>
          </cell>
        </row>
        <row r="552">
          <cell r="A552" t="str">
            <v>MA010</v>
          </cell>
          <cell r="B552" t="str">
            <v>ALAMBRE RECOCIDO C 18</v>
          </cell>
          <cell r="C552" t="str">
            <v>KG</v>
          </cell>
          <cell r="D552">
            <v>0.03</v>
          </cell>
          <cell r="E552">
            <v>0.01</v>
          </cell>
          <cell r="F552">
            <v>7227</v>
          </cell>
          <cell r="G552">
            <v>218.97810000000001</v>
          </cell>
        </row>
        <row r="553">
          <cell r="A553" t="str">
            <v/>
          </cell>
          <cell r="C553" t="str">
            <v/>
          </cell>
          <cell r="F553" t="str">
            <v/>
          </cell>
          <cell r="G553" t="str">
            <v/>
          </cell>
        </row>
        <row r="554">
          <cell r="A554" t="str">
            <v/>
          </cell>
          <cell r="C554" t="str">
            <v/>
          </cell>
          <cell r="F554" t="str">
            <v/>
          </cell>
          <cell r="G554" t="str">
            <v/>
          </cell>
        </row>
        <row r="555">
          <cell r="A555" t="str">
            <v/>
          </cell>
          <cell r="C555" t="str">
            <v/>
          </cell>
          <cell r="F555" t="str">
            <v/>
          </cell>
          <cell r="G555" t="str">
            <v/>
          </cell>
        </row>
        <row r="556">
          <cell r="A556" t="str">
            <v/>
          </cell>
          <cell r="C556" t="str">
            <v/>
          </cell>
          <cell r="F556" t="str">
            <v/>
          </cell>
          <cell r="G556" t="str">
            <v/>
          </cell>
        </row>
        <row r="557">
          <cell r="A557" t="str">
            <v/>
          </cell>
          <cell r="C557" t="str">
            <v/>
          </cell>
          <cell r="F557" t="str">
            <v/>
          </cell>
          <cell r="G557" t="str">
            <v/>
          </cell>
        </row>
        <row r="558">
          <cell r="A558" t="str">
            <v/>
          </cell>
          <cell r="C558" t="str">
            <v/>
          </cell>
          <cell r="F558" t="str">
            <v/>
          </cell>
          <cell r="G558" t="str">
            <v/>
          </cell>
        </row>
        <row r="559">
          <cell r="A559" t="str">
            <v/>
          </cell>
          <cell r="C559" t="str">
            <v/>
          </cell>
          <cell r="F559" t="str">
            <v/>
          </cell>
          <cell r="G559" t="str">
            <v/>
          </cell>
        </row>
        <row r="560">
          <cell r="A560" t="str">
            <v/>
          </cell>
          <cell r="C560" t="str">
            <v/>
          </cell>
          <cell r="F560" t="str">
            <v/>
          </cell>
          <cell r="G560" t="str">
            <v/>
          </cell>
        </row>
        <row r="561">
          <cell r="A561" t="str">
            <v/>
          </cell>
          <cell r="C561" t="str">
            <v/>
          </cell>
          <cell r="F561" t="str">
            <v/>
          </cell>
          <cell r="G561" t="str">
            <v/>
          </cell>
        </row>
        <row r="562">
          <cell r="A562" t="str">
            <v/>
          </cell>
          <cell r="C562" t="str">
            <v/>
          </cell>
          <cell r="F562" t="str">
            <v/>
          </cell>
          <cell r="G562" t="str">
            <v/>
          </cell>
        </row>
        <row r="563">
          <cell r="A563" t="str">
            <v/>
          </cell>
          <cell r="C563" t="str">
            <v/>
          </cell>
          <cell r="F563" t="str">
            <v/>
          </cell>
          <cell r="G563" t="str">
            <v/>
          </cell>
        </row>
        <row r="564">
          <cell r="A564" t="str">
            <v/>
          </cell>
          <cell r="C564" t="str">
            <v/>
          </cell>
          <cell r="F564" t="str">
            <v/>
          </cell>
          <cell r="G564" t="str">
            <v/>
          </cell>
        </row>
        <row r="565">
          <cell r="F565" t="str">
            <v>SUBTOTAL</v>
          </cell>
          <cell r="G565">
            <v>5520.4281000000001</v>
          </cell>
        </row>
        <row r="567">
          <cell r="A567" t="str">
            <v>III. TRANSPORTES</v>
          </cell>
        </row>
        <row r="568">
          <cell r="A568" t="str">
            <v>CÓDIGO</v>
          </cell>
          <cell r="B568" t="str">
            <v>DESCRIPCIÓN</v>
          </cell>
          <cell r="C568" t="str">
            <v>TIPO</v>
          </cell>
          <cell r="D568" t="str">
            <v>VOLUMEN/PESO</v>
          </cell>
          <cell r="E568" t="str">
            <v>DISTANCIA</v>
          </cell>
          <cell r="F568" t="str">
            <v>TARIFA</v>
          </cell>
          <cell r="G568" t="str">
            <v>VR. UNITARIO</v>
          </cell>
        </row>
        <row r="569">
          <cell r="A569" t="str">
            <v/>
          </cell>
          <cell r="F569" t="str">
            <v/>
          </cell>
          <cell r="G569" t="str">
            <v/>
          </cell>
        </row>
        <row r="570">
          <cell r="A570" t="str">
            <v/>
          </cell>
          <cell r="E570" t="str">
            <v/>
          </cell>
          <cell r="F570" t="str">
            <v/>
          </cell>
          <cell r="G570" t="str">
            <v/>
          </cell>
        </row>
        <row r="571">
          <cell r="A571" t="str">
            <v/>
          </cell>
          <cell r="E571" t="str">
            <v/>
          </cell>
          <cell r="F571" t="str">
            <v/>
          </cell>
          <cell r="G571" t="str">
            <v/>
          </cell>
        </row>
        <row r="572">
          <cell r="F572" t="str">
            <v>SUBTOTAL</v>
          </cell>
          <cell r="G572" t="str">
            <v/>
          </cell>
        </row>
        <row r="574">
          <cell r="A574" t="str">
            <v>IV. MANO DE OBRA</v>
          </cell>
        </row>
        <row r="575">
          <cell r="A575" t="str">
            <v>CÓDIGO</v>
          </cell>
          <cell r="B575" t="str">
            <v>CARGOS PERSONAL</v>
          </cell>
          <cell r="D575" t="str">
            <v>CANTIDAD</v>
          </cell>
          <cell r="E575" t="str">
            <v>JORNAL TOTAL</v>
          </cell>
          <cell r="F575" t="str">
            <v>RENDIMIENTO</v>
          </cell>
          <cell r="G575" t="str">
            <v>VR. UNITARIO</v>
          </cell>
        </row>
        <row r="576">
          <cell r="A576" t="str">
            <v>MO031</v>
          </cell>
          <cell r="B576" t="str">
            <v>AYUDANTE ENTENDIDO</v>
          </cell>
          <cell r="D576">
            <v>1</v>
          </cell>
          <cell r="E576">
            <v>89354</v>
          </cell>
          <cell r="F576">
            <v>170</v>
          </cell>
          <cell r="G576">
            <v>525.61176470588236</v>
          </cell>
        </row>
        <row r="577">
          <cell r="A577" t="str">
            <v>MO030</v>
          </cell>
          <cell r="B577" t="str">
            <v>OFICIAL HIERRO</v>
          </cell>
          <cell r="D577">
            <v>1</v>
          </cell>
          <cell r="E577">
            <v>141233</v>
          </cell>
          <cell r="F577">
            <v>170</v>
          </cell>
          <cell r="G577">
            <v>830.78235294117644</v>
          </cell>
        </row>
        <row r="578">
          <cell r="A578" t="str">
            <v/>
          </cell>
          <cell r="E578" t="str">
            <v/>
          </cell>
          <cell r="F578" t="str">
            <v/>
          </cell>
          <cell r="G578" t="str">
            <v/>
          </cell>
        </row>
        <row r="579">
          <cell r="A579" t="str">
            <v/>
          </cell>
          <cell r="E579" t="str">
            <v/>
          </cell>
          <cell r="F579" t="str">
            <v/>
          </cell>
          <cell r="G579" t="str">
            <v/>
          </cell>
        </row>
        <row r="580">
          <cell r="F580" t="str">
            <v>SUBTOTAL</v>
          </cell>
          <cell r="G580">
            <v>1356.3941176470589</v>
          </cell>
        </row>
        <row r="582">
          <cell r="A582" t="str">
            <v>V. SERVICIOS</v>
          </cell>
        </row>
        <row r="583">
          <cell r="A583" t="str">
            <v>CÓDIGO</v>
          </cell>
          <cell r="B583" t="str">
            <v>DESCRIPCIÓN</v>
          </cell>
          <cell r="D583" t="str">
            <v>UNIDAD</v>
          </cell>
          <cell r="E583" t="str">
            <v>CANTIDAD</v>
          </cell>
          <cell r="F583" t="str">
            <v>PRECIO UNIT.</v>
          </cell>
          <cell r="G583" t="str">
            <v>VR. UNITARIO</v>
          </cell>
        </row>
        <row r="584">
          <cell r="A584" t="str">
            <v/>
          </cell>
          <cell r="D584" t="str">
            <v/>
          </cell>
          <cell r="F584" t="str">
            <v/>
          </cell>
          <cell r="G584" t="str">
            <v/>
          </cell>
        </row>
        <row r="585">
          <cell r="A585" t="str">
            <v/>
          </cell>
          <cell r="D585" t="str">
            <v/>
          </cell>
          <cell r="F585" t="str">
            <v/>
          </cell>
          <cell r="G585" t="str">
            <v/>
          </cell>
        </row>
        <row r="586">
          <cell r="A586" t="str">
            <v/>
          </cell>
          <cell r="D586" t="str">
            <v/>
          </cell>
          <cell r="F586" t="str">
            <v/>
          </cell>
          <cell r="G586" t="str">
            <v/>
          </cell>
        </row>
        <row r="587">
          <cell r="F587" t="str">
            <v>SUBTOTAL</v>
          </cell>
          <cell r="G587" t="str">
            <v/>
          </cell>
        </row>
        <row r="589">
          <cell r="A589" t="str">
            <v>TOTAL COSTO DIRECTO</v>
          </cell>
          <cell r="G589">
            <v>6979</v>
          </cell>
        </row>
        <row r="591">
          <cell r="A591" t="str">
            <v>2. COSTOS INDIRECTOS</v>
          </cell>
        </row>
        <row r="593">
          <cell r="A593" t="str">
            <v>DESCRIPCIÓN</v>
          </cell>
          <cell r="F593" t="str">
            <v>PORCENTAJE</v>
          </cell>
          <cell r="G593" t="str">
            <v>VALOR TOTAL</v>
          </cell>
        </row>
        <row r="594">
          <cell r="A594" t="str">
            <v>ADMINISTRACION</v>
          </cell>
          <cell r="F594">
            <v>0.2364</v>
          </cell>
          <cell r="G594">
            <v>1649.8355999999999</v>
          </cell>
        </row>
        <row r="595">
          <cell r="A595" t="str">
            <v>IMPREVISTOS</v>
          </cell>
          <cell r="F595">
            <v>0.01</v>
          </cell>
          <cell r="G595">
            <v>69.790000000000006</v>
          </cell>
        </row>
        <row r="596">
          <cell r="A596" t="str">
            <v>UTILIDADES</v>
          </cell>
          <cell r="F596">
            <v>0.05</v>
          </cell>
          <cell r="G596">
            <v>348.95000000000005</v>
          </cell>
        </row>
        <row r="597">
          <cell r="A597" t="str">
            <v>TOTAL COSTO INDIRECTO</v>
          </cell>
          <cell r="F597">
            <v>0.2964</v>
          </cell>
          <cell r="G597">
            <v>2069</v>
          </cell>
        </row>
        <row r="599">
          <cell r="A599" t="str">
            <v>PRECIO UNITARIO TOTAL APROXIMADO AL PESO</v>
          </cell>
          <cell r="G599">
            <v>9048</v>
          </cell>
        </row>
        <row r="601">
          <cell r="B601" t="str">
            <v/>
          </cell>
        </row>
        <row r="602">
          <cell r="B602" t="str">
            <v/>
          </cell>
        </row>
        <row r="603">
          <cell r="B603" t="str">
            <v/>
          </cell>
        </row>
        <row r="604">
          <cell r="B604" t="str">
            <v/>
          </cell>
          <cell r="D604" t="str">
            <v>FIRMA RESPONSABLE</v>
          </cell>
        </row>
        <row r="605">
          <cell r="A605" t="str">
            <v>DEPARTAMENTO DE ANTIOQUIA</v>
          </cell>
          <cell r="F605" t="str">
            <v/>
          </cell>
        </row>
        <row r="606">
          <cell r="A606" t="str">
            <v>MUNICIPIO DE BURITICÁ</v>
          </cell>
        </row>
        <row r="607">
          <cell r="A607" t="str">
            <v>PROYECTO: MEJORAMIENTO DE VIAS TERCIARIAS EN EL MUNICIPIO DE BURITICA EN EL 
MARCO DEL PROGRAMA REGIONAL MEJORAMIENTO DE VIAS 
TERCIARIAS EN EL OCCIDENTE ANTIOQUEÑO</v>
          </cell>
        </row>
        <row r="609">
          <cell r="A609" t="str">
            <v>ANÁLISIS DE PRECIOS UNITARIOS  VEREDA TABACAL</v>
          </cell>
        </row>
        <row r="611">
          <cell r="A611" t="str">
            <v>ITEM DE PAGO</v>
          </cell>
          <cell r="B611" t="str">
            <v>DESCRIPCIÓN</v>
          </cell>
          <cell r="E611" t="str">
            <v>UNIDAD</v>
          </cell>
          <cell r="F611" t="str">
            <v>CANTIDAD</v>
          </cell>
          <cell r="G611" t="str">
            <v>COSTO DIRECTO</v>
          </cell>
        </row>
        <row r="612">
          <cell r="A612">
            <v>1.9</v>
          </cell>
          <cell r="B612" t="str">
            <v>Transporte de sobrantes provenientes de la excavación de la explanación, canales,
préstamos para distancias superiores a 1000 m medidos a partir de 100 m. Material
compacto (Incluye 30% de expansión).</v>
          </cell>
          <cell r="E612" t="str">
            <v>m3-km</v>
          </cell>
          <cell r="F612">
            <v>8640</v>
          </cell>
          <cell r="G612">
            <v>1305</v>
          </cell>
        </row>
        <row r="614">
          <cell r="A614" t="str">
            <v>1. COSTOS DIRECTOS</v>
          </cell>
        </row>
        <row r="616">
          <cell r="A616" t="str">
            <v>I. EQUIPO</v>
          </cell>
        </row>
        <row r="617">
          <cell r="A617" t="str">
            <v>CÓDIGO</v>
          </cell>
          <cell r="B617" t="str">
            <v>DESCRIPCIÓN</v>
          </cell>
          <cell r="D617" t="str">
            <v>UNIDAD</v>
          </cell>
          <cell r="E617" t="str">
            <v>TARIFA</v>
          </cell>
          <cell r="F617" t="str">
            <v>RENDIMIENTO</v>
          </cell>
          <cell r="G617" t="str">
            <v>VR. UNITARIO</v>
          </cell>
        </row>
        <row r="618">
          <cell r="A618" t="str">
            <v/>
          </cell>
          <cell r="D618" t="str">
            <v/>
          </cell>
          <cell r="E618" t="str">
            <v/>
          </cell>
          <cell r="G618" t="str">
            <v/>
          </cell>
        </row>
        <row r="619">
          <cell r="A619" t="str">
            <v/>
          </cell>
          <cell r="D619" t="str">
            <v/>
          </cell>
          <cell r="E619" t="str">
            <v/>
          </cell>
          <cell r="G619" t="str">
            <v/>
          </cell>
        </row>
        <row r="620">
          <cell r="A620" t="str">
            <v/>
          </cell>
          <cell r="D620" t="str">
            <v/>
          </cell>
          <cell r="E620" t="str">
            <v/>
          </cell>
          <cell r="G620" t="str">
            <v/>
          </cell>
        </row>
        <row r="621">
          <cell r="A621" t="str">
            <v/>
          </cell>
          <cell r="D621" t="str">
            <v/>
          </cell>
          <cell r="E621" t="str">
            <v/>
          </cell>
          <cell r="G621" t="str">
            <v/>
          </cell>
        </row>
        <row r="622">
          <cell r="A622" t="str">
            <v/>
          </cell>
          <cell r="D622" t="str">
            <v/>
          </cell>
          <cell r="E622" t="str">
            <v/>
          </cell>
          <cell r="G622" t="str">
            <v/>
          </cell>
        </row>
        <row r="623">
          <cell r="A623" t="str">
            <v/>
          </cell>
          <cell r="D623" t="str">
            <v/>
          </cell>
          <cell r="E623" t="str">
            <v/>
          </cell>
          <cell r="G623" t="str">
            <v/>
          </cell>
        </row>
        <row r="624">
          <cell r="A624" t="str">
            <v/>
          </cell>
          <cell r="B624" t="str">
            <v/>
          </cell>
          <cell r="D624" t="str">
            <v/>
          </cell>
          <cell r="E624" t="str">
            <v/>
          </cell>
          <cell r="F624" t="str">
            <v/>
          </cell>
          <cell r="G624" t="str">
            <v/>
          </cell>
        </row>
        <row r="625">
          <cell r="F625" t="str">
            <v>SUBTOTAL</v>
          </cell>
          <cell r="G625" t="str">
            <v/>
          </cell>
        </row>
        <row r="627">
          <cell r="A627" t="str">
            <v>II. MATERIALES</v>
          </cell>
        </row>
        <row r="628">
          <cell r="A628" t="str">
            <v>CÓDIGO</v>
          </cell>
          <cell r="B628" t="str">
            <v>DESCRIPCIÓN</v>
          </cell>
          <cell r="C628" t="str">
            <v>UNIDAD</v>
          </cell>
          <cell r="D628" t="str">
            <v>CANTIDAD</v>
          </cell>
          <cell r="E628" t="str">
            <v>DESP.</v>
          </cell>
          <cell r="F628" t="str">
            <v>PRECIO UNIT.</v>
          </cell>
          <cell r="G628" t="str">
            <v>VR. UNITARIO</v>
          </cell>
        </row>
        <row r="629">
          <cell r="A629" t="str">
            <v/>
          </cell>
          <cell r="C629" t="str">
            <v/>
          </cell>
          <cell r="F629" t="str">
            <v/>
          </cell>
          <cell r="G629" t="str">
            <v/>
          </cell>
        </row>
        <row r="630">
          <cell r="A630" t="str">
            <v/>
          </cell>
          <cell r="C630" t="str">
            <v/>
          </cell>
          <cell r="F630" t="str">
            <v/>
          </cell>
          <cell r="G630" t="str">
            <v/>
          </cell>
        </row>
        <row r="631">
          <cell r="A631" t="str">
            <v/>
          </cell>
          <cell r="C631" t="str">
            <v/>
          </cell>
          <cell r="F631" t="str">
            <v/>
          </cell>
          <cell r="G631" t="str">
            <v/>
          </cell>
        </row>
        <row r="632">
          <cell r="A632" t="str">
            <v/>
          </cell>
          <cell r="C632" t="str">
            <v/>
          </cell>
          <cell r="F632" t="str">
            <v/>
          </cell>
          <cell r="G632" t="str">
            <v/>
          </cell>
        </row>
        <row r="633">
          <cell r="A633" t="str">
            <v/>
          </cell>
          <cell r="C633" t="str">
            <v/>
          </cell>
          <cell r="F633" t="str">
            <v/>
          </cell>
          <cell r="G633" t="str">
            <v/>
          </cell>
        </row>
        <row r="634">
          <cell r="A634" t="str">
            <v/>
          </cell>
          <cell r="C634" t="str">
            <v/>
          </cell>
          <cell r="F634" t="str">
            <v/>
          </cell>
          <cell r="G634" t="str">
            <v/>
          </cell>
        </row>
        <row r="635">
          <cell r="A635" t="str">
            <v/>
          </cell>
          <cell r="C635" t="str">
            <v/>
          </cell>
          <cell r="F635" t="str">
            <v/>
          </cell>
          <cell r="G635" t="str">
            <v/>
          </cell>
        </row>
        <row r="636">
          <cell r="A636" t="str">
            <v/>
          </cell>
          <cell r="C636" t="str">
            <v/>
          </cell>
          <cell r="F636" t="str">
            <v/>
          </cell>
          <cell r="G636" t="str">
            <v/>
          </cell>
        </row>
        <row r="637">
          <cell r="A637" t="str">
            <v/>
          </cell>
          <cell r="C637" t="str">
            <v/>
          </cell>
          <cell r="F637" t="str">
            <v/>
          </cell>
          <cell r="G637" t="str">
            <v/>
          </cell>
        </row>
        <row r="638">
          <cell r="A638" t="str">
            <v/>
          </cell>
          <cell r="C638" t="str">
            <v/>
          </cell>
          <cell r="F638" t="str">
            <v/>
          </cell>
          <cell r="G638" t="str">
            <v/>
          </cell>
        </row>
        <row r="639">
          <cell r="A639" t="str">
            <v/>
          </cell>
          <cell r="C639" t="str">
            <v/>
          </cell>
          <cell r="F639" t="str">
            <v/>
          </cell>
          <cell r="G639" t="str">
            <v/>
          </cell>
        </row>
        <row r="640">
          <cell r="A640" t="str">
            <v/>
          </cell>
          <cell r="C640" t="str">
            <v/>
          </cell>
          <cell r="F640" t="str">
            <v/>
          </cell>
          <cell r="G640" t="str">
            <v/>
          </cell>
        </row>
        <row r="641">
          <cell r="A641" t="str">
            <v/>
          </cell>
          <cell r="C641" t="str">
            <v/>
          </cell>
          <cell r="F641" t="str">
            <v/>
          </cell>
          <cell r="G641" t="str">
            <v/>
          </cell>
        </row>
        <row r="642">
          <cell r="A642" t="str">
            <v/>
          </cell>
          <cell r="C642" t="str">
            <v/>
          </cell>
          <cell r="F642" t="str">
            <v/>
          </cell>
          <cell r="G642" t="str">
            <v/>
          </cell>
        </row>
        <row r="643">
          <cell r="F643" t="str">
            <v>SUBTOTAL</v>
          </cell>
          <cell r="G643" t="str">
            <v/>
          </cell>
        </row>
        <row r="645">
          <cell r="A645" t="str">
            <v>III. TRANSPORTES</v>
          </cell>
        </row>
        <row r="646">
          <cell r="A646" t="str">
            <v>CÓDIGO</v>
          </cell>
          <cell r="B646" t="str">
            <v>DESCRIPCIÓN</v>
          </cell>
          <cell r="C646" t="str">
            <v>TIPO</v>
          </cell>
          <cell r="D646" t="str">
            <v>VOLUMEN/PESO</v>
          </cell>
          <cell r="E646" t="str">
            <v>DISTANCIA</v>
          </cell>
          <cell r="F646" t="str">
            <v>TARIFA</v>
          </cell>
          <cell r="G646" t="str">
            <v>VR. UNITARIO</v>
          </cell>
        </row>
        <row r="647">
          <cell r="A647" t="str">
            <v>TR003</v>
          </cell>
          <cell r="B647" t="str">
            <v>TRANSPORTE DE MATERIAL DE EXCAVACIÓN</v>
          </cell>
          <cell r="C647" t="str">
            <v>TIERRA</v>
          </cell>
          <cell r="D647">
            <v>1.3</v>
          </cell>
          <cell r="E647">
            <v>1</v>
          </cell>
          <cell r="F647">
            <v>1004</v>
          </cell>
          <cell r="G647">
            <v>1305.2</v>
          </cell>
        </row>
        <row r="648">
          <cell r="A648" t="str">
            <v/>
          </cell>
          <cell r="E648" t="str">
            <v/>
          </cell>
          <cell r="F648" t="str">
            <v/>
          </cell>
          <cell r="G648" t="str">
            <v/>
          </cell>
        </row>
        <row r="649">
          <cell r="A649" t="str">
            <v/>
          </cell>
          <cell r="E649" t="str">
            <v/>
          </cell>
          <cell r="F649" t="str">
            <v/>
          </cell>
          <cell r="G649" t="str">
            <v/>
          </cell>
        </row>
        <row r="650">
          <cell r="F650" t="str">
            <v>SUBTOTAL</v>
          </cell>
          <cell r="G650">
            <v>1305.2</v>
          </cell>
        </row>
        <row r="652">
          <cell r="A652" t="str">
            <v>IV. MANO DE OBRA</v>
          </cell>
        </row>
        <row r="653">
          <cell r="A653" t="str">
            <v>CÓDIGO</v>
          </cell>
          <cell r="B653" t="str">
            <v>CARGOS PERSONAL</v>
          </cell>
          <cell r="D653" t="str">
            <v>CANTIDAD</v>
          </cell>
          <cell r="E653" t="str">
            <v>JORNAL TOTAL</v>
          </cell>
          <cell r="F653" t="str">
            <v>RENDIMIENTO</v>
          </cell>
          <cell r="G653" t="str">
            <v>VR. UNITARIO</v>
          </cell>
        </row>
        <row r="654">
          <cell r="A654" t="str">
            <v/>
          </cell>
          <cell r="E654" t="str">
            <v/>
          </cell>
          <cell r="G654" t="str">
            <v/>
          </cell>
        </row>
        <row r="655">
          <cell r="A655" t="str">
            <v/>
          </cell>
          <cell r="E655" t="str">
            <v/>
          </cell>
          <cell r="F655" t="str">
            <v/>
          </cell>
          <cell r="G655" t="str">
            <v/>
          </cell>
        </row>
        <row r="656">
          <cell r="A656" t="str">
            <v/>
          </cell>
          <cell r="E656" t="str">
            <v/>
          </cell>
          <cell r="F656" t="str">
            <v/>
          </cell>
          <cell r="G656" t="str">
            <v/>
          </cell>
        </row>
        <row r="657">
          <cell r="A657" t="str">
            <v/>
          </cell>
          <cell r="E657" t="str">
            <v/>
          </cell>
          <cell r="F657" t="str">
            <v/>
          </cell>
          <cell r="G657" t="str">
            <v/>
          </cell>
        </row>
        <row r="658">
          <cell r="F658" t="str">
            <v>SUBTOTAL</v>
          </cell>
          <cell r="G658" t="str">
            <v/>
          </cell>
        </row>
        <row r="660">
          <cell r="A660" t="str">
            <v>V. SERVICIOS</v>
          </cell>
        </row>
        <row r="661">
          <cell r="A661" t="str">
            <v>CÓDIGO</v>
          </cell>
          <cell r="B661" t="str">
            <v>DESCRIPCIÓN</v>
          </cell>
          <cell r="D661" t="str">
            <v>UNIDAD</v>
          </cell>
          <cell r="E661" t="str">
            <v>CANTIDAD</v>
          </cell>
          <cell r="F661" t="str">
            <v>PRECIO UNIT.</v>
          </cell>
          <cell r="G661" t="str">
            <v>VR. UNITARIO</v>
          </cell>
        </row>
        <row r="662">
          <cell r="A662" t="str">
            <v/>
          </cell>
          <cell r="D662" t="str">
            <v/>
          </cell>
          <cell r="F662" t="str">
            <v/>
          </cell>
          <cell r="G662" t="str">
            <v/>
          </cell>
        </row>
        <row r="663">
          <cell r="A663" t="str">
            <v/>
          </cell>
          <cell r="D663" t="str">
            <v/>
          </cell>
          <cell r="F663" t="str">
            <v/>
          </cell>
          <cell r="G663" t="str">
            <v/>
          </cell>
        </row>
        <row r="664">
          <cell r="A664" t="str">
            <v/>
          </cell>
          <cell r="D664" t="str">
            <v/>
          </cell>
          <cell r="F664" t="str">
            <v/>
          </cell>
          <cell r="G664" t="str">
            <v/>
          </cell>
        </row>
        <row r="665">
          <cell r="F665" t="str">
            <v>SUBTOTAL</v>
          </cell>
          <cell r="G665" t="str">
            <v/>
          </cell>
        </row>
        <row r="667">
          <cell r="A667" t="str">
            <v>TOTAL COSTO DIRECTO</v>
          </cell>
          <cell r="G667">
            <v>1305</v>
          </cell>
        </row>
        <row r="669">
          <cell r="A669" t="str">
            <v>2. COSTOS INDIRECTOS</v>
          </cell>
        </row>
        <row r="671">
          <cell r="A671" t="str">
            <v>DESCRIPCIÓN</v>
          </cell>
          <cell r="F671" t="str">
            <v>PORCENTAJE</v>
          </cell>
          <cell r="G671" t="str">
            <v>VALOR TOTAL</v>
          </cell>
        </row>
        <row r="672">
          <cell r="A672" t="str">
            <v>ADMINISTRACION</v>
          </cell>
          <cell r="F672">
            <v>0.2364</v>
          </cell>
          <cell r="G672">
            <v>308.50200000000001</v>
          </cell>
        </row>
        <row r="673">
          <cell r="A673" t="str">
            <v>IMPREVISTOS</v>
          </cell>
          <cell r="F673">
            <v>0.01</v>
          </cell>
          <cell r="G673">
            <v>13.05</v>
          </cell>
        </row>
        <row r="674">
          <cell r="A674" t="str">
            <v>UTILIDADES</v>
          </cell>
          <cell r="F674">
            <v>0.05</v>
          </cell>
          <cell r="G674">
            <v>65.25</v>
          </cell>
        </row>
        <row r="675">
          <cell r="A675" t="str">
            <v>TOTAL COSTO INDIRECTO</v>
          </cell>
          <cell r="F675">
            <v>0.2964</v>
          </cell>
          <cell r="G675">
            <v>387</v>
          </cell>
        </row>
        <row r="677">
          <cell r="A677" t="str">
            <v>PRECIO UNITARIO TOTAL APROXIMADO AL PESO</v>
          </cell>
          <cell r="G677">
            <v>1692</v>
          </cell>
        </row>
        <row r="679">
          <cell r="B679" t="str">
            <v/>
          </cell>
        </row>
        <row r="680">
          <cell r="B680" t="str">
            <v/>
          </cell>
        </row>
        <row r="681">
          <cell r="B681" t="str">
            <v/>
          </cell>
        </row>
        <row r="682">
          <cell r="B682" t="str">
            <v/>
          </cell>
          <cell r="D682" t="str">
            <v>FIRMA RESPONSABLE</v>
          </cell>
        </row>
        <row r="683">
          <cell r="A683" t="str">
            <v>DEPARTAMENTO DE ANTIOQUIA</v>
          </cell>
          <cell r="F683" t="str">
            <v/>
          </cell>
        </row>
        <row r="684">
          <cell r="A684" t="str">
            <v>MUNICIPIO DE BURITICÁ</v>
          </cell>
        </row>
        <row r="685">
          <cell r="A685" t="str">
            <v>PROYECTO: MEJORAMIENTO DE VIAS TERCIARIAS EN EL MUNICIPIO DE BURITICA EN EL 
MARCO DEL PROGRAMA REGIONAL MEJORAMIENTO DE VIAS 
TERCIARIAS EN EL OCCIDENTE ANTIOQUEÑO</v>
          </cell>
        </row>
        <row r="687">
          <cell r="A687" t="str">
            <v>ANÁLISIS DE PRECIOS UNITARIOS  VEREDA TABACAL</v>
          </cell>
        </row>
        <row r="688">
          <cell r="A688" t="str">
            <v>ITEM DE PAGO</v>
          </cell>
          <cell r="B688" t="str">
            <v>DESCRIPCIÓN</v>
          </cell>
          <cell r="E688" t="str">
            <v>UNIDAD</v>
          </cell>
          <cell r="F688" t="str">
            <v>CANTIDAD</v>
          </cell>
          <cell r="G688" t="str">
            <v>COSTO DIRECTO</v>
          </cell>
        </row>
        <row r="689">
          <cell r="A689">
            <v>2.1</v>
          </cell>
          <cell r="B689" t="str">
            <v>Excavaciones para estructuras varias en material común en seco sin entibado.
Incluye transporte y disposición final de los materiales.</v>
          </cell>
          <cell r="E689" t="str">
            <v>m3</v>
          </cell>
          <cell r="G689">
            <v>7514</v>
          </cell>
        </row>
        <row r="691">
          <cell r="A691" t="str">
            <v>1. COSTOS DIRECTOS</v>
          </cell>
        </row>
        <row r="693">
          <cell r="A693" t="str">
            <v>I. EQUIPO</v>
          </cell>
        </row>
        <row r="694">
          <cell r="A694" t="str">
            <v>CÓDIGO</v>
          </cell>
          <cell r="B694" t="str">
            <v>DESCRIPCIÓN</v>
          </cell>
          <cell r="D694" t="str">
            <v>UNIDAD</v>
          </cell>
          <cell r="E694" t="str">
            <v>TARIFA</v>
          </cell>
          <cell r="F694" t="str">
            <v>RENDIMIENTO</v>
          </cell>
          <cell r="G694" t="str">
            <v>VR. UNITARIO</v>
          </cell>
        </row>
        <row r="695">
          <cell r="A695" t="str">
            <v>HEQ009</v>
          </cell>
          <cell r="B695" t="str">
            <v>RETROEXCAVADORA LLANTA</v>
          </cell>
          <cell r="D695" t="str">
            <v>HORA</v>
          </cell>
          <cell r="E695">
            <v>130000</v>
          </cell>
          <cell r="F695">
            <v>20</v>
          </cell>
          <cell r="G695">
            <v>6500</v>
          </cell>
        </row>
        <row r="696">
          <cell r="A696" t="str">
            <v/>
          </cell>
          <cell r="D696" t="str">
            <v/>
          </cell>
          <cell r="E696" t="str">
            <v/>
          </cell>
          <cell r="G696" t="str">
            <v/>
          </cell>
        </row>
        <row r="697">
          <cell r="A697" t="str">
            <v/>
          </cell>
          <cell r="D697" t="str">
            <v/>
          </cell>
          <cell r="E697" t="str">
            <v/>
          </cell>
          <cell r="G697" t="str">
            <v/>
          </cell>
        </row>
        <row r="698">
          <cell r="A698" t="str">
            <v/>
          </cell>
          <cell r="D698" t="str">
            <v/>
          </cell>
          <cell r="E698" t="str">
            <v/>
          </cell>
          <cell r="G698" t="str">
            <v/>
          </cell>
        </row>
        <row r="699">
          <cell r="A699" t="str">
            <v/>
          </cell>
          <cell r="D699" t="str">
            <v/>
          </cell>
          <cell r="E699" t="str">
            <v/>
          </cell>
          <cell r="G699" t="str">
            <v/>
          </cell>
        </row>
        <row r="700">
          <cell r="A700" t="str">
            <v/>
          </cell>
          <cell r="D700" t="str">
            <v/>
          </cell>
          <cell r="E700" t="str">
            <v/>
          </cell>
          <cell r="G700" t="str">
            <v/>
          </cell>
        </row>
        <row r="701">
          <cell r="A701" t="str">
            <v>HEQ001</v>
          </cell>
          <cell r="B701" t="str">
            <v>HERRAMIENTA MENOR (5% DE LA MANO DE OBRA)</v>
          </cell>
          <cell r="D701" t="str">
            <v>%</v>
          </cell>
          <cell r="E701">
            <v>0.05</v>
          </cell>
          <cell r="F701">
            <v>966</v>
          </cell>
          <cell r="G701">
            <v>48.300000000000004</v>
          </cell>
        </row>
        <row r="702">
          <cell r="F702" t="str">
            <v>SUBTOTAL</v>
          </cell>
          <cell r="G702">
            <v>6548.3</v>
          </cell>
        </row>
        <row r="704">
          <cell r="A704" t="str">
            <v>II. MATERIALES</v>
          </cell>
        </row>
        <row r="705">
          <cell r="A705" t="str">
            <v>CÓDIGO</v>
          </cell>
          <cell r="B705" t="str">
            <v>DESCRIPCIÓN</v>
          </cell>
          <cell r="C705" t="str">
            <v>UNIDAD</v>
          </cell>
          <cell r="D705" t="str">
            <v>CANTIDAD</v>
          </cell>
          <cell r="E705" t="str">
            <v>DESP.</v>
          </cell>
          <cell r="F705" t="str">
            <v>PRECIO UNIT.</v>
          </cell>
          <cell r="G705" t="str">
            <v>VR. UNITARIO</v>
          </cell>
        </row>
        <row r="706">
          <cell r="A706" t="str">
            <v/>
          </cell>
          <cell r="C706" t="str">
            <v/>
          </cell>
          <cell r="F706" t="str">
            <v/>
          </cell>
          <cell r="G706" t="str">
            <v/>
          </cell>
        </row>
        <row r="707">
          <cell r="A707" t="str">
            <v/>
          </cell>
          <cell r="C707" t="str">
            <v/>
          </cell>
          <cell r="F707" t="str">
            <v/>
          </cell>
          <cell r="G707" t="str">
            <v/>
          </cell>
        </row>
        <row r="708">
          <cell r="A708" t="str">
            <v/>
          </cell>
          <cell r="C708" t="str">
            <v/>
          </cell>
          <cell r="F708" t="str">
            <v/>
          </cell>
          <cell r="G708" t="str">
            <v/>
          </cell>
        </row>
        <row r="709">
          <cell r="A709" t="str">
            <v/>
          </cell>
          <cell r="C709" t="str">
            <v/>
          </cell>
          <cell r="F709" t="str">
            <v/>
          </cell>
          <cell r="G709" t="str">
            <v/>
          </cell>
        </row>
        <row r="710">
          <cell r="A710" t="str">
            <v/>
          </cell>
          <cell r="C710" t="str">
            <v/>
          </cell>
          <cell r="F710" t="str">
            <v/>
          </cell>
          <cell r="G710" t="str">
            <v/>
          </cell>
        </row>
        <row r="711">
          <cell r="A711" t="str">
            <v/>
          </cell>
          <cell r="C711" t="str">
            <v/>
          </cell>
          <cell r="F711" t="str">
            <v/>
          </cell>
          <cell r="G711" t="str">
            <v/>
          </cell>
        </row>
        <row r="712">
          <cell r="A712" t="str">
            <v/>
          </cell>
          <cell r="C712" t="str">
            <v/>
          </cell>
          <cell r="F712" t="str">
            <v/>
          </cell>
          <cell r="G712" t="str">
            <v/>
          </cell>
        </row>
        <row r="713">
          <cell r="A713" t="str">
            <v/>
          </cell>
          <cell r="C713" t="str">
            <v/>
          </cell>
          <cell r="F713" t="str">
            <v/>
          </cell>
          <cell r="G713" t="str">
            <v/>
          </cell>
        </row>
        <row r="714">
          <cell r="A714" t="str">
            <v/>
          </cell>
          <cell r="C714" t="str">
            <v/>
          </cell>
          <cell r="F714" t="str">
            <v/>
          </cell>
          <cell r="G714" t="str">
            <v/>
          </cell>
        </row>
        <row r="715">
          <cell r="A715" t="str">
            <v/>
          </cell>
          <cell r="C715" t="str">
            <v/>
          </cell>
          <cell r="F715" t="str">
            <v/>
          </cell>
          <cell r="G715" t="str">
            <v/>
          </cell>
        </row>
        <row r="716">
          <cell r="A716" t="str">
            <v/>
          </cell>
          <cell r="C716" t="str">
            <v/>
          </cell>
          <cell r="F716" t="str">
            <v/>
          </cell>
          <cell r="G716" t="str">
            <v/>
          </cell>
        </row>
        <row r="717">
          <cell r="A717" t="str">
            <v/>
          </cell>
          <cell r="C717" t="str">
            <v/>
          </cell>
          <cell r="F717" t="str">
            <v/>
          </cell>
          <cell r="G717" t="str">
            <v/>
          </cell>
        </row>
        <row r="718">
          <cell r="A718" t="str">
            <v/>
          </cell>
          <cell r="C718" t="str">
            <v/>
          </cell>
          <cell r="F718" t="str">
            <v/>
          </cell>
          <cell r="G718" t="str">
            <v/>
          </cell>
        </row>
        <row r="719">
          <cell r="A719" t="str">
            <v/>
          </cell>
          <cell r="C719" t="str">
            <v/>
          </cell>
          <cell r="F719" t="str">
            <v/>
          </cell>
          <cell r="G719" t="str">
            <v/>
          </cell>
        </row>
        <row r="720">
          <cell r="F720" t="str">
            <v>SUBTOTAL</v>
          </cell>
          <cell r="G720" t="str">
            <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
          </cell>
          <cell r="E724" t="str">
            <v/>
          </cell>
          <cell r="F724" t="str">
            <v/>
          </cell>
          <cell r="G724" t="str">
            <v/>
          </cell>
        </row>
        <row r="725">
          <cell r="A725" t="str">
            <v/>
          </cell>
          <cell r="E725" t="str">
            <v/>
          </cell>
          <cell r="F725" t="str">
            <v/>
          </cell>
          <cell r="G725" t="str">
            <v/>
          </cell>
        </row>
        <row r="726">
          <cell r="A726" t="str">
            <v/>
          </cell>
          <cell r="E726" t="str">
            <v/>
          </cell>
          <cell r="F726" t="str">
            <v/>
          </cell>
          <cell r="G726" t="str">
            <v/>
          </cell>
        </row>
        <row r="727">
          <cell r="F727" t="str">
            <v>SUBTOTAL</v>
          </cell>
          <cell r="G727" t="str">
            <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MO032</v>
          </cell>
          <cell r="B731" t="str">
            <v>AYUDANTE RASO</v>
          </cell>
          <cell r="D731">
            <v>2</v>
          </cell>
          <cell r="E731">
            <v>77280</v>
          </cell>
          <cell r="F731">
            <v>160</v>
          </cell>
          <cell r="G731">
            <v>966</v>
          </cell>
        </row>
        <row r="732">
          <cell r="A732" t="str">
            <v/>
          </cell>
          <cell r="E732" t="str">
            <v/>
          </cell>
          <cell r="F732" t="str">
            <v/>
          </cell>
          <cell r="G732" t="str">
            <v/>
          </cell>
        </row>
        <row r="733">
          <cell r="A733" t="str">
            <v/>
          </cell>
          <cell r="E733" t="str">
            <v/>
          </cell>
          <cell r="F733" t="str">
            <v/>
          </cell>
          <cell r="G733" t="str">
            <v/>
          </cell>
        </row>
        <row r="734">
          <cell r="A734" t="str">
            <v/>
          </cell>
          <cell r="E734" t="str">
            <v/>
          </cell>
          <cell r="F734" t="str">
            <v/>
          </cell>
          <cell r="G734" t="str">
            <v/>
          </cell>
        </row>
        <row r="735">
          <cell r="F735" t="str">
            <v>SUBTOTAL</v>
          </cell>
          <cell r="G735">
            <v>966</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t="str">
            <v/>
          </cell>
          <cell r="D739" t="str">
            <v/>
          </cell>
          <cell r="F739" t="str">
            <v/>
          </cell>
          <cell r="G739" t="str">
            <v/>
          </cell>
        </row>
        <row r="740">
          <cell r="A740" t="str">
            <v/>
          </cell>
          <cell r="D740" t="str">
            <v/>
          </cell>
          <cell r="F740" t="str">
            <v/>
          </cell>
          <cell r="G740" t="str">
            <v/>
          </cell>
        </row>
        <row r="741">
          <cell r="A741" t="str">
            <v/>
          </cell>
          <cell r="D741" t="str">
            <v/>
          </cell>
          <cell r="F741" t="str">
            <v/>
          </cell>
          <cell r="G741" t="str">
            <v/>
          </cell>
        </row>
        <row r="742">
          <cell r="F742" t="str">
            <v>SUBTOTAL</v>
          </cell>
          <cell r="G742" t="str">
            <v/>
          </cell>
        </row>
        <row r="744">
          <cell r="A744" t="str">
            <v>TOTAL COSTO DIRECTO</v>
          </cell>
          <cell r="G744">
            <v>7514</v>
          </cell>
        </row>
        <row r="746">
          <cell r="A746" t="str">
            <v>2. COSTOS INDIRECTOS</v>
          </cell>
        </row>
        <row r="748">
          <cell r="A748" t="str">
            <v>DESCRIPCIÓN</v>
          </cell>
          <cell r="F748" t="str">
            <v>PORCENTAJE</v>
          </cell>
          <cell r="G748" t="str">
            <v>VALOR TOTAL</v>
          </cell>
        </row>
        <row r="749">
          <cell r="A749" t="str">
            <v>ADMINISTRACION</v>
          </cell>
          <cell r="F749">
            <v>0.2364</v>
          </cell>
          <cell r="G749">
            <v>1776.3096</v>
          </cell>
        </row>
        <row r="750">
          <cell r="A750" t="str">
            <v>IMPREVISTOS</v>
          </cell>
          <cell r="F750">
            <v>0.01</v>
          </cell>
          <cell r="G750">
            <v>75.14</v>
          </cell>
        </row>
        <row r="751">
          <cell r="A751" t="str">
            <v>UTILIDADES</v>
          </cell>
          <cell r="F751">
            <v>0.05</v>
          </cell>
          <cell r="G751">
            <v>375.70000000000005</v>
          </cell>
        </row>
        <row r="752">
          <cell r="A752" t="str">
            <v>TOTAL COSTO INDIRECTO</v>
          </cell>
          <cell r="F752">
            <v>0.2964</v>
          </cell>
          <cell r="G752">
            <v>2227</v>
          </cell>
        </row>
        <row r="754">
          <cell r="A754" t="str">
            <v>PRECIO UNITARIO TOTAL APROXIMADO AL PESO</v>
          </cell>
          <cell r="G754">
            <v>9741</v>
          </cell>
        </row>
        <row r="756">
          <cell r="B756" t="str">
            <v/>
          </cell>
        </row>
        <row r="757">
          <cell r="B757" t="str">
            <v/>
          </cell>
        </row>
        <row r="758">
          <cell r="B758" t="str">
            <v/>
          </cell>
        </row>
        <row r="759">
          <cell r="B759" t="str">
            <v/>
          </cell>
          <cell r="D759" t="str">
            <v>FIRMA RESPONSABLE</v>
          </cell>
        </row>
        <row r="760">
          <cell r="A760" t="str">
            <v>DEPARTAMENTO DE ANTIOQUIA</v>
          </cell>
          <cell r="F760" t="str">
            <v/>
          </cell>
        </row>
        <row r="761">
          <cell r="A761" t="str">
            <v>MUNICIPIO DE BURITICÁ</v>
          </cell>
        </row>
        <row r="762">
          <cell r="A762" t="str">
            <v>PROYECTO: MEJORAMIENTO DE VIAS TERCIARIAS EN EL MUNICIPIO DE BURITICA EN EL 
MARCO DEL PROGRAMA REGIONAL MEJORAMIENTO DE VIAS 
TERCIARIAS EN EL OCCIDENTE ANTIOQUEÑO</v>
          </cell>
        </row>
        <row r="764">
          <cell r="A764" t="str">
            <v>ANÁLISIS DE PRECIOS UNITARIOS  VEREDA TABACAL</v>
          </cell>
        </row>
        <row r="765">
          <cell r="A765" t="str">
            <v>ITEM DE PAGO</v>
          </cell>
          <cell r="B765" t="str">
            <v>DESCRIPCIÓN</v>
          </cell>
          <cell r="E765" t="str">
            <v>UNIDAD</v>
          </cell>
          <cell r="F765" t="str">
            <v>CANTIDAD</v>
          </cell>
          <cell r="G765" t="str">
            <v>COSTO DIRECTO</v>
          </cell>
        </row>
        <row r="766">
          <cell r="A766">
            <v>2.2000000000000002</v>
          </cell>
          <cell r="B766" t="str">
            <v>Concreto Clase D (21 MPa).  pocetas, alcantarillas y muros.ncluye el suministro y el
transporte de todos los materiales, la formaleta en madera o similar. El acero de
refuerzo se pagara en su item respectivo. Incluye todo lo necesario para su correcta
construcción.</v>
          </cell>
          <cell r="E766" t="str">
            <v>m3</v>
          </cell>
          <cell r="G766">
            <v>655129</v>
          </cell>
        </row>
        <row r="768">
          <cell r="A768" t="str">
            <v>1. COSTOS DIRECTOS</v>
          </cell>
        </row>
        <row r="770">
          <cell r="A770" t="str">
            <v>I. EQUIPO</v>
          </cell>
        </row>
        <row r="771">
          <cell r="A771" t="str">
            <v>CÓDIGO</v>
          </cell>
          <cell r="B771" t="str">
            <v>DESCRIPCIÓN</v>
          </cell>
          <cell r="D771" t="str">
            <v>UNIDAD</v>
          </cell>
          <cell r="E771" t="str">
            <v>TARIFA</v>
          </cell>
          <cell r="F771" t="str">
            <v>RENDIMIENTO</v>
          </cell>
          <cell r="G771" t="str">
            <v>VR. UNITARIO</v>
          </cell>
        </row>
        <row r="772">
          <cell r="A772" t="str">
            <v>HEQ013</v>
          </cell>
          <cell r="B772" t="str">
            <v>VIBRADOR DE CONCRETO A GASOLINA (ALQUILER)</v>
          </cell>
          <cell r="D772" t="str">
            <v>hora</v>
          </cell>
          <cell r="E772">
            <v>6275.9444444444443</v>
          </cell>
          <cell r="F772">
            <v>1.5</v>
          </cell>
          <cell r="G772">
            <v>4183.9629629629626</v>
          </cell>
        </row>
        <row r="773">
          <cell r="A773" t="str">
            <v/>
          </cell>
          <cell r="D773" t="str">
            <v/>
          </cell>
          <cell r="E773" t="str">
            <v/>
          </cell>
          <cell r="G773" t="str">
            <v/>
          </cell>
        </row>
        <row r="774">
          <cell r="A774" t="str">
            <v/>
          </cell>
          <cell r="D774" t="str">
            <v/>
          </cell>
          <cell r="E774" t="str">
            <v/>
          </cell>
          <cell r="G774" t="str">
            <v/>
          </cell>
        </row>
        <row r="775">
          <cell r="A775" t="str">
            <v/>
          </cell>
          <cell r="D775" t="str">
            <v/>
          </cell>
          <cell r="E775" t="str">
            <v/>
          </cell>
          <cell r="G775" t="str">
            <v/>
          </cell>
        </row>
        <row r="776">
          <cell r="A776" t="str">
            <v/>
          </cell>
          <cell r="D776" t="str">
            <v/>
          </cell>
          <cell r="E776" t="str">
            <v/>
          </cell>
          <cell r="G776" t="str">
            <v/>
          </cell>
        </row>
        <row r="777">
          <cell r="A777" t="str">
            <v/>
          </cell>
          <cell r="D777" t="str">
            <v/>
          </cell>
          <cell r="E777" t="str">
            <v/>
          </cell>
          <cell r="G777" t="str">
            <v/>
          </cell>
        </row>
        <row r="778">
          <cell r="A778" t="str">
            <v>HEQ001</v>
          </cell>
          <cell r="B778" t="str">
            <v>HERRAMIENTA MENOR (5% DE LA MANO DE OBRA)</v>
          </cell>
          <cell r="D778" t="str">
            <v>%</v>
          </cell>
          <cell r="E778">
            <v>0.05</v>
          </cell>
          <cell r="F778">
            <v>115606.75</v>
          </cell>
          <cell r="G778">
            <v>5780.3375000000005</v>
          </cell>
        </row>
        <row r="779">
          <cell r="F779" t="str">
            <v>SUBTOTAL</v>
          </cell>
          <cell r="G779">
            <v>9964.3004629629631</v>
          </cell>
        </row>
        <row r="781">
          <cell r="A781" t="str">
            <v>II. MATERIALES</v>
          </cell>
        </row>
        <row r="782">
          <cell r="A782" t="str">
            <v>CÓDIGO</v>
          </cell>
          <cell r="B782" t="str">
            <v>DESCRIPCIÓN</v>
          </cell>
          <cell r="C782" t="str">
            <v>UNIDAD</v>
          </cell>
          <cell r="D782" t="str">
            <v>CANTIDAD</v>
          </cell>
          <cell r="E782" t="str">
            <v>DESP.</v>
          </cell>
          <cell r="F782" t="str">
            <v>PRECIO UNIT.</v>
          </cell>
          <cell r="G782" t="str">
            <v>VR. UNITARIO</v>
          </cell>
        </row>
        <row r="783">
          <cell r="A783" t="str">
            <v>MA024</v>
          </cell>
          <cell r="B783" t="str">
            <v>CONCRETO 3000 PSI (210 MPA) EN OBRA VEREDA TABACAL</v>
          </cell>
          <cell r="C783" t="str">
            <v>m3</v>
          </cell>
          <cell r="D783">
            <v>1</v>
          </cell>
          <cell r="E783">
            <v>0.05</v>
          </cell>
          <cell r="F783">
            <v>484736</v>
          </cell>
          <cell r="G783">
            <v>508972.80000000005</v>
          </cell>
        </row>
        <row r="784">
          <cell r="A784" t="str">
            <v>MA020</v>
          </cell>
          <cell r="B784" t="str">
            <v>LISTON 2 X 4</v>
          </cell>
          <cell r="C784" t="str">
            <v>UN</v>
          </cell>
          <cell r="D784">
            <v>6</v>
          </cell>
          <cell r="F784">
            <v>3400</v>
          </cell>
          <cell r="G784">
            <v>20400</v>
          </cell>
        </row>
        <row r="785">
          <cell r="A785" t="str">
            <v>MA021</v>
          </cell>
          <cell r="B785" t="str">
            <v>PUNTILLA CON CABEZA 2"</v>
          </cell>
          <cell r="C785" t="str">
            <v>LB</v>
          </cell>
          <cell r="D785">
            <v>0.05</v>
          </cell>
          <cell r="F785">
            <v>3700</v>
          </cell>
          <cell r="G785">
            <v>185</v>
          </cell>
        </row>
        <row r="786">
          <cell r="A786" t="str">
            <v/>
          </cell>
          <cell r="C786" t="str">
            <v/>
          </cell>
          <cell r="F786" t="str">
            <v/>
          </cell>
          <cell r="G786" t="str">
            <v/>
          </cell>
        </row>
        <row r="787">
          <cell r="A787" t="str">
            <v/>
          </cell>
          <cell r="C787" t="str">
            <v/>
          </cell>
          <cell r="F787" t="str">
            <v/>
          </cell>
          <cell r="G787" t="str">
            <v/>
          </cell>
        </row>
        <row r="788">
          <cell r="A788" t="str">
            <v/>
          </cell>
          <cell r="C788" t="str">
            <v/>
          </cell>
          <cell r="F788" t="str">
            <v/>
          </cell>
          <cell r="G788" t="str">
            <v/>
          </cell>
        </row>
        <row r="789">
          <cell r="A789" t="str">
            <v/>
          </cell>
          <cell r="C789" t="str">
            <v/>
          </cell>
          <cell r="F789" t="str">
            <v/>
          </cell>
          <cell r="G789" t="str">
            <v/>
          </cell>
        </row>
        <row r="790">
          <cell r="A790" t="str">
            <v/>
          </cell>
          <cell r="C790" t="str">
            <v/>
          </cell>
          <cell r="F790" t="str">
            <v/>
          </cell>
          <cell r="G790" t="str">
            <v/>
          </cell>
        </row>
        <row r="791">
          <cell r="A791" t="str">
            <v/>
          </cell>
          <cell r="C791" t="str">
            <v/>
          </cell>
          <cell r="F791" t="str">
            <v/>
          </cell>
          <cell r="G791" t="str">
            <v/>
          </cell>
        </row>
        <row r="792">
          <cell r="A792" t="str">
            <v/>
          </cell>
          <cell r="C792" t="str">
            <v/>
          </cell>
          <cell r="F792" t="str">
            <v/>
          </cell>
          <cell r="G792" t="str">
            <v/>
          </cell>
        </row>
        <row r="793">
          <cell r="A793" t="str">
            <v/>
          </cell>
          <cell r="C793" t="str">
            <v/>
          </cell>
          <cell r="F793" t="str">
            <v/>
          </cell>
          <cell r="G793" t="str">
            <v/>
          </cell>
        </row>
        <row r="794">
          <cell r="A794" t="str">
            <v/>
          </cell>
          <cell r="C794" t="str">
            <v/>
          </cell>
          <cell r="F794" t="str">
            <v/>
          </cell>
          <cell r="G794" t="str">
            <v/>
          </cell>
        </row>
        <row r="795">
          <cell r="A795" t="str">
            <v/>
          </cell>
          <cell r="C795" t="str">
            <v/>
          </cell>
          <cell r="F795" t="str">
            <v/>
          </cell>
          <cell r="G795" t="str">
            <v/>
          </cell>
        </row>
        <row r="796">
          <cell r="A796" t="str">
            <v/>
          </cell>
          <cell r="C796" t="str">
            <v/>
          </cell>
          <cell r="F796" t="str">
            <v/>
          </cell>
          <cell r="G796" t="str">
            <v/>
          </cell>
        </row>
        <row r="797">
          <cell r="F797" t="str">
            <v>SUBTOTAL</v>
          </cell>
          <cell r="G797">
            <v>529557.80000000005</v>
          </cell>
        </row>
        <row r="799">
          <cell r="A799" t="str">
            <v>III. TRANSPORTES</v>
          </cell>
        </row>
        <row r="800">
          <cell r="A800" t="str">
            <v>CÓDIGO</v>
          </cell>
          <cell r="B800" t="str">
            <v>DESCRIPCIÓN</v>
          </cell>
          <cell r="C800" t="str">
            <v>TIPO</v>
          </cell>
          <cell r="D800" t="str">
            <v>VOLUMEN/PESO</v>
          </cell>
          <cell r="E800" t="str">
            <v>DISTANCIA</v>
          </cell>
          <cell r="F800" t="str">
            <v>TARIFA</v>
          </cell>
          <cell r="G800" t="str">
            <v>VR. UNITARIO</v>
          </cell>
        </row>
        <row r="801">
          <cell r="A801" t="str">
            <v/>
          </cell>
          <cell r="E801" t="str">
            <v/>
          </cell>
          <cell r="F801" t="str">
            <v/>
          </cell>
          <cell r="G801" t="str">
            <v/>
          </cell>
        </row>
        <row r="802">
          <cell r="A802" t="str">
            <v/>
          </cell>
          <cell r="E802" t="str">
            <v/>
          </cell>
          <cell r="F802" t="str">
            <v/>
          </cell>
          <cell r="G802" t="str">
            <v/>
          </cell>
        </row>
        <row r="803">
          <cell r="A803" t="str">
            <v/>
          </cell>
          <cell r="E803" t="str">
            <v/>
          </cell>
          <cell r="F803" t="str">
            <v/>
          </cell>
          <cell r="G803" t="str">
            <v/>
          </cell>
        </row>
        <row r="804">
          <cell r="F804" t="str">
            <v>SUBTOTAL</v>
          </cell>
          <cell r="G804" t="str">
            <v/>
          </cell>
        </row>
        <row r="806">
          <cell r="A806" t="str">
            <v>IV. MANO DE OBRA</v>
          </cell>
        </row>
        <row r="807">
          <cell r="A807" t="str">
            <v>CÓDIGO</v>
          </cell>
          <cell r="B807" t="str">
            <v>CARGOS PERSONAL</v>
          </cell>
          <cell r="D807" t="str">
            <v>CANTIDAD</v>
          </cell>
          <cell r="E807" t="str">
            <v>JORNAL TOTAL</v>
          </cell>
          <cell r="F807" t="str">
            <v>RENDIMIENTO</v>
          </cell>
          <cell r="G807" t="str">
            <v>VR. UNITARIO</v>
          </cell>
        </row>
        <row r="808">
          <cell r="A808" t="str">
            <v>MO029</v>
          </cell>
          <cell r="B808" t="str">
            <v>OFICIAL DE OBRA CIVIL</v>
          </cell>
          <cell r="D808">
            <v>1</v>
          </cell>
          <cell r="E808">
            <v>153307</v>
          </cell>
          <cell r="F808">
            <v>4</v>
          </cell>
          <cell r="G808">
            <v>38326.75</v>
          </cell>
        </row>
        <row r="809">
          <cell r="A809" t="str">
            <v>MO032</v>
          </cell>
          <cell r="B809" t="str">
            <v>AYUDANTE RASO</v>
          </cell>
          <cell r="D809">
            <v>4</v>
          </cell>
          <cell r="E809">
            <v>77280</v>
          </cell>
          <cell r="F809">
            <v>4</v>
          </cell>
          <cell r="G809">
            <v>77280</v>
          </cell>
        </row>
        <row r="810">
          <cell r="A810" t="str">
            <v/>
          </cell>
          <cell r="E810" t="str">
            <v/>
          </cell>
          <cell r="F810" t="str">
            <v/>
          </cell>
          <cell r="G810" t="str">
            <v/>
          </cell>
        </row>
        <row r="811">
          <cell r="A811" t="str">
            <v/>
          </cell>
          <cell r="E811" t="str">
            <v/>
          </cell>
          <cell r="F811" t="str">
            <v/>
          </cell>
          <cell r="G811" t="str">
            <v/>
          </cell>
        </row>
        <row r="812">
          <cell r="F812" t="str">
            <v>SUBTOTAL</v>
          </cell>
          <cell r="G812">
            <v>115606.75</v>
          </cell>
        </row>
        <row r="814">
          <cell r="A814" t="str">
            <v>V. SERVICIOS</v>
          </cell>
        </row>
        <row r="815">
          <cell r="A815" t="str">
            <v>CÓDIGO</v>
          </cell>
          <cell r="B815" t="str">
            <v>DESCRIPCIÓN</v>
          </cell>
          <cell r="D815" t="str">
            <v>UNIDAD</v>
          </cell>
          <cell r="E815" t="str">
            <v>CANTIDAD</v>
          </cell>
          <cell r="F815" t="str">
            <v>PRECIO UNIT.</v>
          </cell>
          <cell r="G815" t="str">
            <v>VR. UNITARIO</v>
          </cell>
        </row>
        <row r="816">
          <cell r="A816" t="str">
            <v/>
          </cell>
          <cell r="D816" t="str">
            <v/>
          </cell>
          <cell r="F816" t="str">
            <v/>
          </cell>
          <cell r="G816" t="str">
            <v/>
          </cell>
        </row>
        <row r="817">
          <cell r="A817" t="str">
            <v/>
          </cell>
          <cell r="D817" t="str">
            <v/>
          </cell>
          <cell r="F817" t="str">
            <v/>
          </cell>
          <cell r="G817" t="str">
            <v/>
          </cell>
        </row>
        <row r="818">
          <cell r="A818" t="str">
            <v/>
          </cell>
          <cell r="D818" t="str">
            <v/>
          </cell>
          <cell r="F818" t="str">
            <v/>
          </cell>
          <cell r="G818" t="str">
            <v/>
          </cell>
        </row>
        <row r="819">
          <cell r="F819" t="str">
            <v>SUBTOTAL</v>
          </cell>
          <cell r="G819" t="str">
            <v/>
          </cell>
        </row>
        <row r="821">
          <cell r="A821" t="str">
            <v>TOTAL COSTO DIRECTO</v>
          </cell>
          <cell r="G821">
            <v>655129</v>
          </cell>
        </row>
        <row r="823">
          <cell r="A823" t="str">
            <v>2. COSTOS INDIRECTOS</v>
          </cell>
        </row>
        <row r="825">
          <cell r="A825" t="str">
            <v>DESCRIPCIÓN</v>
          </cell>
          <cell r="F825" t="str">
            <v>PORCENTAJE</v>
          </cell>
          <cell r="G825" t="str">
            <v>VALOR TOTAL</v>
          </cell>
        </row>
        <row r="826">
          <cell r="A826" t="str">
            <v>ADMINISTRACION</v>
          </cell>
          <cell r="F826">
            <v>0.2364</v>
          </cell>
          <cell r="G826">
            <v>154872.49559999999</v>
          </cell>
        </row>
        <row r="827">
          <cell r="A827" t="str">
            <v>IMPREVISTOS</v>
          </cell>
          <cell r="F827">
            <v>0.01</v>
          </cell>
          <cell r="G827">
            <v>6551.29</v>
          </cell>
        </row>
        <row r="828">
          <cell r="A828" t="str">
            <v>UTILIDADES</v>
          </cell>
          <cell r="F828">
            <v>0.05</v>
          </cell>
          <cell r="G828">
            <v>32756.45</v>
          </cell>
        </row>
        <row r="829">
          <cell r="A829" t="str">
            <v>TOTAL COSTO INDIRECTO</v>
          </cell>
          <cell r="F829">
            <v>0.2964</v>
          </cell>
          <cell r="G829">
            <v>194180</v>
          </cell>
        </row>
        <row r="831">
          <cell r="A831" t="str">
            <v>PRECIO UNITARIO TOTAL APROXIMADO AL PESO</v>
          </cell>
          <cell r="G831">
            <v>849309</v>
          </cell>
        </row>
        <row r="833">
          <cell r="B833" t="str">
            <v/>
          </cell>
        </row>
        <row r="834">
          <cell r="B834" t="str">
            <v/>
          </cell>
        </row>
        <row r="835">
          <cell r="B835" t="str">
            <v/>
          </cell>
        </row>
        <row r="836">
          <cell r="B836" t="str">
            <v/>
          </cell>
          <cell r="D836" t="str">
            <v>FIRMA RESPONSABLE</v>
          </cell>
        </row>
        <row r="837">
          <cell r="A837" t="str">
            <v>DEPARTAMENTO DE ANTIOQUIA</v>
          </cell>
          <cell r="F837" t="str">
            <v/>
          </cell>
        </row>
        <row r="838">
          <cell r="A838" t="str">
            <v>MUNICIPIO DE BURITICÁ</v>
          </cell>
        </row>
        <row r="839">
          <cell r="A839" t="str">
            <v>PROYECTO: MEJORAMIENTO DE VIAS TERCIARIAS EN EL MUNICIPIO DE BURITICA EN EL 
MARCO DEL PROGRAMA REGIONAL MEJORAMIENTO DE VIAS 
TERCIARIAS EN EL OCCIDENTE ANTIOQUEÑO</v>
          </cell>
        </row>
        <row r="841">
          <cell r="A841" t="str">
            <v>ANÁLISIS DE PRECIOS UNITARIOS  VEREDA TABACAL</v>
          </cell>
        </row>
        <row r="842">
          <cell r="A842" t="str">
            <v>ITEM DE PAGO</v>
          </cell>
          <cell r="B842" t="str">
            <v>DESCRIPCIÓN</v>
          </cell>
          <cell r="E842" t="str">
            <v>UNIDAD</v>
          </cell>
          <cell r="F842" t="str">
            <v>CANTIDAD</v>
          </cell>
          <cell r="G842" t="str">
            <v>COSTO DIRECTO</v>
          </cell>
        </row>
        <row r="843">
          <cell r="A843">
            <v>2.2999999999999998</v>
          </cell>
          <cell r="B843" t="str">
            <v>Concreto Clase F (14 MPa). Solados de E=0.1 mncluye el suministro y el
transporte de todos los materiales, la formaleta en madera o similar. El acero de
refuerzo se pagara en su item respectivo. Incluye todo lo necesario para su correcta
construcción.</v>
          </cell>
          <cell r="E843" t="str">
            <v>m3</v>
          </cell>
          <cell r="G843">
            <v>494875</v>
          </cell>
        </row>
        <row r="845">
          <cell r="A845" t="str">
            <v>1. COSTOS DIRECTOS</v>
          </cell>
        </row>
        <row r="847">
          <cell r="A847" t="str">
            <v>I. EQUIPO</v>
          </cell>
        </row>
        <row r="848">
          <cell r="A848" t="str">
            <v>CÓDIGO</v>
          </cell>
          <cell r="B848" t="str">
            <v>DESCRIPCIÓN</v>
          </cell>
          <cell r="D848" t="str">
            <v>UNIDAD</v>
          </cell>
          <cell r="E848" t="str">
            <v>TARIFA</v>
          </cell>
          <cell r="F848" t="str">
            <v>RENDIMIENTO</v>
          </cell>
          <cell r="G848" t="str">
            <v>VR. UNITARIO</v>
          </cell>
        </row>
        <row r="849">
          <cell r="A849" t="str">
            <v/>
          </cell>
          <cell r="D849" t="str">
            <v/>
          </cell>
          <cell r="E849" t="str">
            <v/>
          </cell>
          <cell r="G849" t="str">
            <v/>
          </cell>
        </row>
        <row r="850">
          <cell r="A850" t="str">
            <v/>
          </cell>
          <cell r="D850" t="str">
            <v/>
          </cell>
          <cell r="E850" t="str">
            <v/>
          </cell>
          <cell r="G850" t="str">
            <v/>
          </cell>
        </row>
        <row r="851">
          <cell r="A851" t="str">
            <v/>
          </cell>
          <cell r="D851" t="str">
            <v/>
          </cell>
          <cell r="E851" t="str">
            <v/>
          </cell>
          <cell r="G851" t="str">
            <v/>
          </cell>
        </row>
        <row r="852">
          <cell r="A852" t="str">
            <v/>
          </cell>
          <cell r="D852" t="str">
            <v/>
          </cell>
          <cell r="E852" t="str">
            <v/>
          </cell>
          <cell r="G852" t="str">
            <v/>
          </cell>
        </row>
        <row r="853">
          <cell r="A853" t="str">
            <v/>
          </cell>
          <cell r="D853" t="str">
            <v/>
          </cell>
          <cell r="E853" t="str">
            <v/>
          </cell>
          <cell r="G853" t="str">
            <v/>
          </cell>
        </row>
        <row r="854">
          <cell r="A854" t="str">
            <v/>
          </cell>
          <cell r="D854" t="str">
            <v/>
          </cell>
          <cell r="E854" t="str">
            <v/>
          </cell>
          <cell r="G854" t="str">
            <v/>
          </cell>
        </row>
        <row r="855">
          <cell r="A855" t="str">
            <v>HEQ001</v>
          </cell>
          <cell r="B855" t="str">
            <v>HERRAMIENTA MENOR (5% DE LA MANO DE OBRA)</v>
          </cell>
          <cell r="D855" t="str">
            <v>%</v>
          </cell>
          <cell r="E855">
            <v>0.05</v>
          </cell>
          <cell r="F855">
            <v>61573.4</v>
          </cell>
          <cell r="G855">
            <v>3078.67</v>
          </cell>
        </row>
        <row r="856">
          <cell r="F856" t="str">
            <v>SUBTOTAL</v>
          </cell>
          <cell r="G856">
            <v>3078.67</v>
          </cell>
        </row>
        <row r="858">
          <cell r="A858" t="str">
            <v>II. MATERIALES</v>
          </cell>
        </row>
        <row r="859">
          <cell r="A859" t="str">
            <v>CÓDIGO</v>
          </cell>
          <cell r="B859" t="str">
            <v>DESCRIPCIÓN</v>
          </cell>
          <cell r="C859" t="str">
            <v>UNIDAD</v>
          </cell>
          <cell r="D859" t="str">
            <v>CANTIDAD</v>
          </cell>
          <cell r="E859" t="str">
            <v>DESP.</v>
          </cell>
          <cell r="F859" t="str">
            <v>PRECIO UNIT.</v>
          </cell>
          <cell r="G859" t="str">
            <v>VR. UNITARIO</v>
          </cell>
        </row>
        <row r="860">
          <cell r="A860" t="str">
            <v>SA001</v>
          </cell>
          <cell r="B860" t="str">
            <v>CONCRETO 2000 PSI (140 MPA) EN OBRA TABACAL</v>
          </cell>
          <cell r="C860" t="str">
            <v>M3</v>
          </cell>
          <cell r="D860">
            <v>1</v>
          </cell>
          <cell r="E860">
            <v>0.05</v>
          </cell>
          <cell r="F860">
            <v>409736</v>
          </cell>
          <cell r="G860">
            <v>430222.80000000005</v>
          </cell>
        </row>
        <row r="861">
          <cell r="A861" t="str">
            <v/>
          </cell>
          <cell r="C861" t="str">
            <v/>
          </cell>
          <cell r="F861" t="str">
            <v/>
          </cell>
          <cell r="G861" t="str">
            <v/>
          </cell>
        </row>
        <row r="862">
          <cell r="A862" t="str">
            <v/>
          </cell>
          <cell r="C862" t="str">
            <v/>
          </cell>
          <cell r="F862" t="str">
            <v/>
          </cell>
          <cell r="G862" t="str">
            <v/>
          </cell>
        </row>
        <row r="863">
          <cell r="A863" t="str">
            <v/>
          </cell>
          <cell r="C863" t="str">
            <v/>
          </cell>
          <cell r="F863" t="str">
            <v/>
          </cell>
          <cell r="G863" t="str">
            <v/>
          </cell>
        </row>
        <row r="864">
          <cell r="A864" t="str">
            <v/>
          </cell>
          <cell r="C864" t="str">
            <v/>
          </cell>
          <cell r="F864" t="str">
            <v/>
          </cell>
          <cell r="G864" t="str">
            <v/>
          </cell>
        </row>
        <row r="865">
          <cell r="A865" t="str">
            <v/>
          </cell>
          <cell r="C865" t="str">
            <v/>
          </cell>
          <cell r="F865" t="str">
            <v/>
          </cell>
          <cell r="G865" t="str">
            <v/>
          </cell>
        </row>
        <row r="866">
          <cell r="A866" t="str">
            <v/>
          </cell>
          <cell r="C866" t="str">
            <v/>
          </cell>
          <cell r="F866" t="str">
            <v/>
          </cell>
          <cell r="G866" t="str">
            <v/>
          </cell>
        </row>
        <row r="867">
          <cell r="A867" t="str">
            <v/>
          </cell>
          <cell r="C867" t="str">
            <v/>
          </cell>
          <cell r="F867" t="str">
            <v/>
          </cell>
          <cell r="G867" t="str">
            <v/>
          </cell>
        </row>
        <row r="868">
          <cell r="A868" t="str">
            <v/>
          </cell>
          <cell r="C868" t="str">
            <v/>
          </cell>
          <cell r="F868" t="str">
            <v/>
          </cell>
          <cell r="G868" t="str">
            <v/>
          </cell>
        </row>
        <row r="869">
          <cell r="A869" t="str">
            <v/>
          </cell>
          <cell r="C869" t="str">
            <v/>
          </cell>
          <cell r="F869" t="str">
            <v/>
          </cell>
          <cell r="G869" t="str">
            <v/>
          </cell>
        </row>
        <row r="870">
          <cell r="A870" t="str">
            <v/>
          </cell>
          <cell r="C870" t="str">
            <v/>
          </cell>
          <cell r="F870" t="str">
            <v/>
          </cell>
          <cell r="G870" t="str">
            <v/>
          </cell>
        </row>
        <row r="871">
          <cell r="A871" t="str">
            <v/>
          </cell>
          <cell r="C871" t="str">
            <v/>
          </cell>
          <cell r="F871" t="str">
            <v/>
          </cell>
          <cell r="G871" t="str">
            <v/>
          </cell>
        </row>
        <row r="872">
          <cell r="A872" t="str">
            <v/>
          </cell>
          <cell r="C872" t="str">
            <v/>
          </cell>
          <cell r="F872" t="str">
            <v/>
          </cell>
          <cell r="G872" t="str">
            <v/>
          </cell>
        </row>
        <row r="873">
          <cell r="A873" t="str">
            <v/>
          </cell>
          <cell r="C873" t="str">
            <v/>
          </cell>
          <cell r="F873" t="str">
            <v/>
          </cell>
          <cell r="G873" t="str">
            <v/>
          </cell>
        </row>
        <row r="874">
          <cell r="F874" t="str">
            <v>SUBTOTAL</v>
          </cell>
          <cell r="G874">
            <v>430222.80000000005</v>
          </cell>
        </row>
        <row r="876">
          <cell r="A876" t="str">
            <v>III. TRANSPORTES</v>
          </cell>
        </row>
        <row r="877">
          <cell r="A877" t="str">
            <v>CÓDIGO</v>
          </cell>
          <cell r="B877" t="str">
            <v>DESCRIPCIÓN</v>
          </cell>
          <cell r="C877" t="str">
            <v>TIPO</v>
          </cell>
          <cell r="D877" t="str">
            <v>VOLUMEN/PESO</v>
          </cell>
          <cell r="E877" t="str">
            <v>DISTANCIA</v>
          </cell>
          <cell r="F877" t="str">
            <v>TARIFA</v>
          </cell>
          <cell r="G877" t="str">
            <v>VR. UNITARIO</v>
          </cell>
        </row>
        <row r="878">
          <cell r="A878" t="str">
            <v/>
          </cell>
          <cell r="E878" t="str">
            <v/>
          </cell>
          <cell r="F878" t="str">
            <v/>
          </cell>
          <cell r="G878" t="str">
            <v/>
          </cell>
        </row>
        <row r="879">
          <cell r="A879" t="str">
            <v/>
          </cell>
          <cell r="E879" t="str">
            <v/>
          </cell>
          <cell r="F879" t="str">
            <v/>
          </cell>
          <cell r="G879" t="str">
            <v/>
          </cell>
        </row>
        <row r="880">
          <cell r="A880" t="str">
            <v/>
          </cell>
          <cell r="E880" t="str">
            <v/>
          </cell>
          <cell r="F880" t="str">
            <v/>
          </cell>
          <cell r="G880" t="str">
            <v/>
          </cell>
        </row>
        <row r="881">
          <cell r="F881" t="str">
            <v>SUBTOTAL</v>
          </cell>
          <cell r="G881" t="str">
            <v/>
          </cell>
        </row>
        <row r="883">
          <cell r="A883" t="str">
            <v>IV. MANO DE OBRA</v>
          </cell>
        </row>
        <row r="884">
          <cell r="A884" t="str">
            <v>CÓDIGO</v>
          </cell>
          <cell r="B884" t="str">
            <v>CARGOS PERSONAL</v>
          </cell>
          <cell r="D884" t="str">
            <v>CANTIDAD</v>
          </cell>
          <cell r="E884" t="str">
            <v>JORNAL TOTAL</v>
          </cell>
          <cell r="F884" t="str">
            <v>RENDIMIENTO</v>
          </cell>
          <cell r="G884" t="str">
            <v>VR. UNITARIO</v>
          </cell>
        </row>
        <row r="885">
          <cell r="A885" t="str">
            <v>MO029</v>
          </cell>
          <cell r="B885" t="str">
            <v>OFICIAL DE OBRA CIVIL</v>
          </cell>
          <cell r="D885">
            <v>1</v>
          </cell>
          <cell r="E885">
            <v>153307</v>
          </cell>
          <cell r="F885">
            <v>5</v>
          </cell>
          <cell r="G885">
            <v>30661.4</v>
          </cell>
        </row>
        <row r="886">
          <cell r="A886" t="str">
            <v>MO032</v>
          </cell>
          <cell r="B886" t="str">
            <v>AYUDANTE RASO</v>
          </cell>
          <cell r="D886">
            <v>2</v>
          </cell>
          <cell r="E886">
            <v>77280</v>
          </cell>
          <cell r="F886">
            <v>5</v>
          </cell>
          <cell r="G886">
            <v>30912</v>
          </cell>
        </row>
        <row r="887">
          <cell r="A887" t="str">
            <v/>
          </cell>
          <cell r="E887" t="str">
            <v/>
          </cell>
          <cell r="F887" t="str">
            <v/>
          </cell>
          <cell r="G887" t="str">
            <v/>
          </cell>
        </row>
        <row r="888">
          <cell r="A888" t="str">
            <v/>
          </cell>
          <cell r="E888" t="str">
            <v/>
          </cell>
          <cell r="F888" t="str">
            <v/>
          </cell>
          <cell r="G888" t="str">
            <v/>
          </cell>
        </row>
        <row r="889">
          <cell r="F889" t="str">
            <v>SUBTOTAL</v>
          </cell>
          <cell r="G889">
            <v>61573.4</v>
          </cell>
        </row>
        <row r="891">
          <cell r="A891" t="str">
            <v>V. SERVICIOS</v>
          </cell>
        </row>
        <row r="892">
          <cell r="A892" t="str">
            <v>CÓDIGO</v>
          </cell>
          <cell r="B892" t="str">
            <v>DESCRIPCIÓN</v>
          </cell>
          <cell r="D892" t="str">
            <v>UNIDAD</v>
          </cell>
          <cell r="E892" t="str">
            <v>CANTIDAD</v>
          </cell>
          <cell r="F892" t="str">
            <v>PRECIO UNIT.</v>
          </cell>
          <cell r="G892" t="str">
            <v>VR. UNITARIO</v>
          </cell>
        </row>
        <row r="893">
          <cell r="A893" t="str">
            <v/>
          </cell>
          <cell r="D893" t="str">
            <v/>
          </cell>
          <cell r="F893" t="str">
            <v/>
          </cell>
          <cell r="G893" t="str">
            <v/>
          </cell>
        </row>
        <row r="894">
          <cell r="A894" t="str">
            <v/>
          </cell>
          <cell r="D894" t="str">
            <v/>
          </cell>
          <cell r="F894" t="str">
            <v/>
          </cell>
          <cell r="G894" t="str">
            <v/>
          </cell>
        </row>
        <row r="895">
          <cell r="A895" t="str">
            <v/>
          </cell>
          <cell r="D895" t="str">
            <v/>
          </cell>
          <cell r="F895" t="str">
            <v/>
          </cell>
          <cell r="G895" t="str">
            <v/>
          </cell>
        </row>
        <row r="896">
          <cell r="F896" t="str">
            <v>SUBTOTAL</v>
          </cell>
          <cell r="G896" t="str">
            <v/>
          </cell>
        </row>
        <row r="898">
          <cell r="A898" t="str">
            <v>TOTAL COSTO DIRECTO</v>
          </cell>
          <cell r="G898">
            <v>494875</v>
          </cell>
        </row>
        <row r="900">
          <cell r="A900" t="str">
            <v>2. COSTOS INDIRECTOS</v>
          </cell>
        </row>
        <row r="902">
          <cell r="A902" t="str">
            <v>DESCRIPCIÓN</v>
          </cell>
          <cell r="F902" t="str">
            <v>PORCENTAJE</v>
          </cell>
          <cell r="G902" t="str">
            <v>VALOR TOTAL</v>
          </cell>
        </row>
        <row r="903">
          <cell r="A903" t="str">
            <v>ADMINISTRACION</v>
          </cell>
          <cell r="F903">
            <v>0.2364</v>
          </cell>
          <cell r="G903">
            <v>116988.45</v>
          </cell>
        </row>
        <row r="904">
          <cell r="A904" t="str">
            <v>IMPREVISTOS</v>
          </cell>
          <cell r="F904">
            <v>0.01</v>
          </cell>
          <cell r="G904">
            <v>4948.75</v>
          </cell>
        </row>
        <row r="905">
          <cell r="A905" t="str">
            <v>UTILIDADES</v>
          </cell>
          <cell r="F905">
            <v>0.05</v>
          </cell>
          <cell r="G905">
            <v>24743.75</v>
          </cell>
        </row>
        <row r="906">
          <cell r="A906" t="str">
            <v>TOTAL COSTO INDIRECTO</v>
          </cell>
          <cell r="F906">
            <v>0.2964</v>
          </cell>
          <cell r="G906">
            <v>146681</v>
          </cell>
        </row>
        <row r="908">
          <cell r="A908" t="str">
            <v>PRECIO UNITARIO TOTAL APROXIMADO AL PESO</v>
          </cell>
          <cell r="G908">
            <v>641556</v>
          </cell>
        </row>
        <row r="910">
          <cell r="B910" t="str">
            <v/>
          </cell>
        </row>
        <row r="911">
          <cell r="B911" t="str">
            <v/>
          </cell>
        </row>
        <row r="912">
          <cell r="B912" t="str">
            <v/>
          </cell>
        </row>
        <row r="913">
          <cell r="B913" t="str">
            <v/>
          </cell>
          <cell r="D913" t="str">
            <v>FIRMA RESPONSABLE</v>
          </cell>
        </row>
        <row r="914">
          <cell r="A914" t="str">
            <v>DEPARTAMENTO DE ANTIOQUIA</v>
          </cell>
          <cell r="F914" t="str">
            <v/>
          </cell>
        </row>
        <row r="915">
          <cell r="A915" t="str">
            <v>MUNICIPIO DE BURITICÁ</v>
          </cell>
        </row>
        <row r="916">
          <cell r="A916" t="str">
            <v>PROYECTO: MEJORAMIENTO DE VIAS TERCIARIAS EN EL MUNICIPIO DE BURITICA EN EL 
MARCO DEL PROGRAMA REGIONAL MEJORAMIENTO DE VIAS 
TERCIARIAS EN EL OCCIDENTE ANTIOQUEÑO</v>
          </cell>
        </row>
        <row r="918">
          <cell r="A918" t="str">
            <v>ANÁLISIS DE PRECIOS UNITARIOS  VEREDA TABACAL</v>
          </cell>
        </row>
        <row r="919">
          <cell r="A919" t="str">
            <v>ITEM DE PAGO</v>
          </cell>
          <cell r="B919" t="str">
            <v>DESCRIPCIÓN</v>
          </cell>
          <cell r="E919" t="str">
            <v>UNIDAD</v>
          </cell>
          <cell r="F919" t="str">
            <v>CANTIDAD</v>
          </cell>
          <cell r="G919" t="str">
            <v>COSTO DIRECTO</v>
          </cell>
        </row>
        <row r="920">
          <cell r="A920">
            <v>2.4</v>
          </cell>
          <cell r="B920" t="str">
            <v>Concreto Clase H muro cabezal (Ciclópeo con concreto clase D - 21 MPa y Piedra de 2" a 4")  ncluye el suministro y el
transporte de todos los materiales, la formaleta en madera o similar. El acero de
refuerzo se pagara en su item respectivo. Incluye todo lo necesario para su correcta
construcción.</v>
          </cell>
          <cell r="E920" t="str">
            <v>m3</v>
          </cell>
          <cell r="G920">
            <v>517919</v>
          </cell>
        </row>
        <row r="922">
          <cell r="A922" t="str">
            <v>1. COSTOS DIRECTOS</v>
          </cell>
        </row>
        <row r="924">
          <cell r="A924" t="str">
            <v>I. EQUIPO</v>
          </cell>
        </row>
        <row r="925">
          <cell r="A925" t="str">
            <v>CÓDIGO</v>
          </cell>
          <cell r="B925" t="str">
            <v>DESCRIPCIÓN</v>
          </cell>
          <cell r="D925" t="str">
            <v>UNIDAD</v>
          </cell>
          <cell r="E925" t="str">
            <v>TARIFA</v>
          </cell>
          <cell r="F925" t="str">
            <v>RENDIMIENTO</v>
          </cell>
          <cell r="G925" t="str">
            <v>VR. UNITARIO</v>
          </cell>
        </row>
        <row r="926">
          <cell r="A926" t="str">
            <v>HEQ013</v>
          </cell>
          <cell r="B926" t="str">
            <v>VIBRADOR DE CONCRETO A GASOLINA (ALQUILER)</v>
          </cell>
          <cell r="D926" t="str">
            <v>hora</v>
          </cell>
          <cell r="E926">
            <v>6275.9444444444443</v>
          </cell>
          <cell r="F926">
            <v>1.5</v>
          </cell>
          <cell r="G926">
            <v>4183.9629629629626</v>
          </cell>
        </row>
        <row r="927">
          <cell r="A927" t="str">
            <v/>
          </cell>
          <cell r="D927" t="str">
            <v/>
          </cell>
          <cell r="E927" t="str">
            <v/>
          </cell>
          <cell r="G927" t="str">
            <v/>
          </cell>
        </row>
        <row r="928">
          <cell r="A928" t="str">
            <v/>
          </cell>
          <cell r="D928" t="str">
            <v/>
          </cell>
          <cell r="E928" t="str">
            <v/>
          </cell>
          <cell r="G928" t="str">
            <v/>
          </cell>
        </row>
        <row r="929">
          <cell r="A929" t="str">
            <v/>
          </cell>
          <cell r="D929" t="str">
            <v/>
          </cell>
          <cell r="E929" t="str">
            <v/>
          </cell>
          <cell r="G929" t="str">
            <v/>
          </cell>
        </row>
        <row r="930">
          <cell r="A930" t="str">
            <v/>
          </cell>
          <cell r="D930" t="str">
            <v/>
          </cell>
          <cell r="E930" t="str">
            <v/>
          </cell>
          <cell r="G930" t="str">
            <v/>
          </cell>
        </row>
        <row r="931">
          <cell r="A931" t="str">
            <v/>
          </cell>
          <cell r="D931" t="str">
            <v/>
          </cell>
          <cell r="E931" t="str">
            <v/>
          </cell>
          <cell r="G931" t="str">
            <v/>
          </cell>
        </row>
        <row r="932">
          <cell r="A932" t="str">
            <v>HEQ001</v>
          </cell>
          <cell r="B932" t="str">
            <v>HERRAMIENTA MENOR (5% DE LA MANO DE OBRA)</v>
          </cell>
          <cell r="D932" t="str">
            <v>%</v>
          </cell>
          <cell r="E932">
            <v>0.05</v>
          </cell>
          <cell r="F932">
            <v>115606.75</v>
          </cell>
          <cell r="G932">
            <v>5780.3375000000005</v>
          </cell>
        </row>
        <row r="933">
          <cell r="F933" t="str">
            <v>SUBTOTAL</v>
          </cell>
          <cell r="G933">
            <v>9964.3004629629631</v>
          </cell>
        </row>
        <row r="935">
          <cell r="A935" t="str">
            <v>II. MATERIALES</v>
          </cell>
        </row>
        <row r="936">
          <cell r="A936" t="str">
            <v>CÓDIGO</v>
          </cell>
          <cell r="B936" t="str">
            <v>DESCRIPCIÓN</v>
          </cell>
          <cell r="C936" t="str">
            <v>UNIDAD</v>
          </cell>
          <cell r="D936" t="str">
            <v>CANTIDAD</v>
          </cell>
          <cell r="E936" t="str">
            <v>DESP.</v>
          </cell>
          <cell r="F936" t="str">
            <v>PRECIO UNIT.</v>
          </cell>
          <cell r="G936" t="str">
            <v>VR. UNITARIO</v>
          </cell>
        </row>
        <row r="937">
          <cell r="A937" t="str">
            <v>MA024</v>
          </cell>
          <cell r="B937" t="str">
            <v>CONCRETO 3000 PSI (210 MPA) EN OBRA VEREDA TABACAL</v>
          </cell>
          <cell r="C937" t="str">
            <v>m3</v>
          </cell>
          <cell r="D937">
            <v>0.6</v>
          </cell>
          <cell r="E937">
            <v>0.05</v>
          </cell>
          <cell r="F937">
            <v>484736</v>
          </cell>
          <cell r="G937">
            <v>305383.67999999999</v>
          </cell>
        </row>
        <row r="938">
          <cell r="A938" t="str">
            <v>MA022</v>
          </cell>
          <cell r="B938" t="str">
            <v xml:space="preserve">Piedra </v>
          </cell>
          <cell r="C938" t="str">
            <v>m3</v>
          </cell>
          <cell r="D938">
            <v>0.4</v>
          </cell>
          <cell r="E938">
            <v>0.05</v>
          </cell>
          <cell r="F938">
            <v>53119.200000000004</v>
          </cell>
          <cell r="G938">
            <v>22310.064000000006</v>
          </cell>
        </row>
        <row r="939">
          <cell r="A939" t="str">
            <v>MA010</v>
          </cell>
          <cell r="B939" t="str">
            <v>ALAMBRE RECOCIDO C 18</v>
          </cell>
          <cell r="C939" t="str">
            <v>KG</v>
          </cell>
          <cell r="D939">
            <v>0.5</v>
          </cell>
          <cell r="F939">
            <v>7227</v>
          </cell>
          <cell r="G939">
            <v>3613.5</v>
          </cell>
        </row>
        <row r="940">
          <cell r="A940" t="str">
            <v>MA019</v>
          </cell>
          <cell r="B940" t="str">
            <v>TABLA CHAPA ORDINARIO 30 CM X 2 CM X 3 M.</v>
          </cell>
          <cell r="C940" t="str">
            <v>UN</v>
          </cell>
          <cell r="D940">
            <v>2.5</v>
          </cell>
          <cell r="F940">
            <v>13780</v>
          </cell>
          <cell r="G940">
            <v>34450</v>
          </cell>
        </row>
        <row r="941">
          <cell r="A941" t="str">
            <v>MA021</v>
          </cell>
          <cell r="B941" t="str">
            <v>PUNTILLA CON CABEZA 2"</v>
          </cell>
          <cell r="C941" t="str">
            <v>LB</v>
          </cell>
          <cell r="D941">
            <v>1</v>
          </cell>
          <cell r="F941">
            <v>3700</v>
          </cell>
          <cell r="G941">
            <v>3700</v>
          </cell>
        </row>
        <row r="942">
          <cell r="A942" t="str">
            <v/>
          </cell>
          <cell r="C942" t="str">
            <v/>
          </cell>
          <cell r="F942" t="str">
            <v/>
          </cell>
          <cell r="G942" t="str">
            <v/>
          </cell>
        </row>
        <row r="943">
          <cell r="A943" t="str">
            <v/>
          </cell>
          <cell r="C943" t="str">
            <v/>
          </cell>
          <cell r="F943" t="str">
            <v/>
          </cell>
          <cell r="G943" t="str">
            <v/>
          </cell>
        </row>
        <row r="944">
          <cell r="A944" t="str">
            <v/>
          </cell>
          <cell r="C944" t="str">
            <v/>
          </cell>
          <cell r="F944" t="str">
            <v/>
          </cell>
          <cell r="G944" t="str">
            <v/>
          </cell>
        </row>
        <row r="945">
          <cell r="A945" t="str">
            <v/>
          </cell>
          <cell r="C945" t="str">
            <v/>
          </cell>
          <cell r="F945" t="str">
            <v/>
          </cell>
          <cell r="G945" t="str">
            <v/>
          </cell>
        </row>
        <row r="946">
          <cell r="A946" t="str">
            <v/>
          </cell>
          <cell r="C946" t="str">
            <v/>
          </cell>
          <cell r="F946" t="str">
            <v/>
          </cell>
          <cell r="G946" t="str">
            <v/>
          </cell>
        </row>
        <row r="947">
          <cell r="A947" t="str">
            <v/>
          </cell>
          <cell r="C947" t="str">
            <v/>
          </cell>
          <cell r="F947" t="str">
            <v/>
          </cell>
          <cell r="G947" t="str">
            <v/>
          </cell>
        </row>
        <row r="948">
          <cell r="A948" t="str">
            <v/>
          </cell>
          <cell r="C948" t="str">
            <v/>
          </cell>
          <cell r="F948" t="str">
            <v/>
          </cell>
          <cell r="G948" t="str">
            <v/>
          </cell>
        </row>
        <row r="949">
          <cell r="A949" t="str">
            <v/>
          </cell>
          <cell r="C949" t="str">
            <v/>
          </cell>
          <cell r="F949" t="str">
            <v/>
          </cell>
          <cell r="G949" t="str">
            <v/>
          </cell>
        </row>
        <row r="950">
          <cell r="A950" t="str">
            <v/>
          </cell>
          <cell r="C950" t="str">
            <v/>
          </cell>
          <cell r="F950" t="str">
            <v/>
          </cell>
          <cell r="G950" t="str">
            <v/>
          </cell>
        </row>
        <row r="951">
          <cell r="F951" t="str">
            <v>SUBTOTAL</v>
          </cell>
          <cell r="G951">
            <v>369457.24400000001</v>
          </cell>
        </row>
        <row r="953">
          <cell r="A953" t="str">
            <v>III. TRANSPORTES</v>
          </cell>
        </row>
        <row r="954">
          <cell r="A954" t="str">
            <v>CÓDIGO</v>
          </cell>
          <cell r="B954" t="str">
            <v>DESCRIPCIÓN</v>
          </cell>
          <cell r="C954" t="str">
            <v>TIPO</v>
          </cell>
          <cell r="D954" t="str">
            <v>VOLUMEN/PESO</v>
          </cell>
          <cell r="E954" t="str">
            <v>DISTANCIA</v>
          </cell>
          <cell r="F954" t="str">
            <v>TARIFA</v>
          </cell>
          <cell r="G954" t="str">
            <v>VR. UNITARIO</v>
          </cell>
        </row>
        <row r="955">
          <cell r="A955" t="str">
            <v>TR002</v>
          </cell>
          <cell r="B955" t="str">
            <v>TRANSPORTE DE MATERIALES DE PLAYA</v>
          </cell>
          <cell r="C955" t="str">
            <v>PLAYA</v>
          </cell>
          <cell r="D955">
            <v>0.4</v>
          </cell>
          <cell r="E955">
            <v>57</v>
          </cell>
          <cell r="F955">
            <v>1004</v>
          </cell>
          <cell r="G955">
            <v>22891.200000000001</v>
          </cell>
        </row>
        <row r="956">
          <cell r="A956" t="str">
            <v/>
          </cell>
          <cell r="E956" t="str">
            <v/>
          </cell>
          <cell r="F956" t="str">
            <v/>
          </cell>
          <cell r="G956" t="str">
            <v/>
          </cell>
        </row>
        <row r="957">
          <cell r="A957" t="str">
            <v/>
          </cell>
          <cell r="E957" t="str">
            <v/>
          </cell>
          <cell r="F957" t="str">
            <v/>
          </cell>
          <cell r="G957" t="str">
            <v/>
          </cell>
        </row>
        <row r="958">
          <cell r="F958" t="str">
            <v>SUBTOTAL</v>
          </cell>
          <cell r="G958">
            <v>22891.200000000001</v>
          </cell>
        </row>
        <row r="960">
          <cell r="A960" t="str">
            <v>IV. MANO DE OBRA</v>
          </cell>
        </row>
        <row r="961">
          <cell r="A961" t="str">
            <v>CÓDIGO</v>
          </cell>
          <cell r="B961" t="str">
            <v>CARGOS PERSONAL</v>
          </cell>
          <cell r="D961" t="str">
            <v>CANTIDAD</v>
          </cell>
          <cell r="E961" t="str">
            <v>JORNAL TOTAL</v>
          </cell>
          <cell r="F961" t="str">
            <v>RENDIMIENTO</v>
          </cell>
          <cell r="G961" t="str">
            <v>VR. UNITARIO</v>
          </cell>
        </row>
        <row r="962">
          <cell r="A962" t="str">
            <v>MO029</v>
          </cell>
          <cell r="B962" t="str">
            <v>OFICIAL DE OBRA CIVIL</v>
          </cell>
          <cell r="D962">
            <v>1</v>
          </cell>
          <cell r="E962">
            <v>153307</v>
          </cell>
          <cell r="F962">
            <v>4</v>
          </cell>
          <cell r="G962">
            <v>38326.75</v>
          </cell>
        </row>
        <row r="963">
          <cell r="A963" t="str">
            <v>MO032</v>
          </cell>
          <cell r="B963" t="str">
            <v>AYUDANTE RASO</v>
          </cell>
          <cell r="D963">
            <v>4</v>
          </cell>
          <cell r="E963">
            <v>77280</v>
          </cell>
          <cell r="F963">
            <v>4</v>
          </cell>
          <cell r="G963">
            <v>77280</v>
          </cell>
        </row>
        <row r="964">
          <cell r="A964" t="str">
            <v/>
          </cell>
          <cell r="E964" t="str">
            <v/>
          </cell>
          <cell r="F964" t="str">
            <v/>
          </cell>
          <cell r="G964" t="str">
            <v/>
          </cell>
        </row>
        <row r="965">
          <cell r="A965" t="str">
            <v/>
          </cell>
          <cell r="E965" t="str">
            <v/>
          </cell>
          <cell r="F965" t="str">
            <v/>
          </cell>
          <cell r="G965" t="str">
            <v/>
          </cell>
        </row>
        <row r="966">
          <cell r="F966" t="str">
            <v>SUBTOTAL</v>
          </cell>
          <cell r="G966">
            <v>115606.75</v>
          </cell>
        </row>
        <row r="968">
          <cell r="A968" t="str">
            <v>V. SERVICIOS</v>
          </cell>
        </row>
        <row r="969">
          <cell r="A969" t="str">
            <v>CÓDIGO</v>
          </cell>
          <cell r="B969" t="str">
            <v>DESCRIPCIÓN</v>
          </cell>
          <cell r="D969" t="str">
            <v>UNIDAD</v>
          </cell>
          <cell r="E969" t="str">
            <v>CANTIDAD</v>
          </cell>
          <cell r="F969" t="str">
            <v>PRECIO UNIT.</v>
          </cell>
          <cell r="G969" t="str">
            <v>VR. UNITARIO</v>
          </cell>
        </row>
        <row r="970">
          <cell r="A970" t="str">
            <v/>
          </cell>
          <cell r="D970" t="str">
            <v/>
          </cell>
          <cell r="F970" t="str">
            <v/>
          </cell>
          <cell r="G970" t="str">
            <v/>
          </cell>
        </row>
        <row r="971">
          <cell r="A971" t="str">
            <v/>
          </cell>
          <cell r="D971" t="str">
            <v/>
          </cell>
          <cell r="F971" t="str">
            <v/>
          </cell>
          <cell r="G971" t="str">
            <v/>
          </cell>
        </row>
        <row r="972">
          <cell r="A972" t="str">
            <v/>
          </cell>
          <cell r="D972" t="str">
            <v/>
          </cell>
          <cell r="F972" t="str">
            <v/>
          </cell>
          <cell r="G972" t="str">
            <v/>
          </cell>
        </row>
        <row r="973">
          <cell r="F973" t="str">
            <v>SUBTOTAL</v>
          </cell>
          <cell r="G973" t="str">
            <v/>
          </cell>
        </row>
        <row r="975">
          <cell r="A975" t="str">
            <v>TOTAL COSTO DIRECTO</v>
          </cell>
          <cell r="G975">
            <v>517919</v>
          </cell>
        </row>
        <row r="977">
          <cell r="A977" t="str">
            <v>2. COSTOS INDIRECTOS</v>
          </cell>
        </row>
        <row r="979">
          <cell r="A979" t="str">
            <v>DESCRIPCIÓN</v>
          </cell>
          <cell r="F979" t="str">
            <v>PORCENTAJE</v>
          </cell>
          <cell r="G979" t="str">
            <v>VALOR TOTAL</v>
          </cell>
        </row>
        <row r="980">
          <cell r="A980" t="str">
            <v>ADMINISTRACION</v>
          </cell>
          <cell r="F980">
            <v>0.2364</v>
          </cell>
          <cell r="G980">
            <v>122436.05160000001</v>
          </cell>
        </row>
        <row r="981">
          <cell r="A981" t="str">
            <v>IMPREVISTOS</v>
          </cell>
          <cell r="F981">
            <v>0.01</v>
          </cell>
          <cell r="G981">
            <v>5179.1900000000005</v>
          </cell>
        </row>
        <row r="982">
          <cell r="A982" t="str">
            <v>UTILIDADES</v>
          </cell>
          <cell r="F982">
            <v>0.05</v>
          </cell>
          <cell r="G982">
            <v>25895.95</v>
          </cell>
        </row>
        <row r="983">
          <cell r="A983" t="str">
            <v>TOTAL COSTO INDIRECTO</v>
          </cell>
          <cell r="F983">
            <v>0.2964</v>
          </cell>
          <cell r="G983">
            <v>153511</v>
          </cell>
        </row>
        <row r="985">
          <cell r="A985" t="str">
            <v>PRECIO UNITARIO TOTAL APROXIMADO AL PESO</v>
          </cell>
          <cell r="G985">
            <v>671430</v>
          </cell>
        </row>
        <row r="987">
          <cell r="B987" t="str">
            <v/>
          </cell>
        </row>
        <row r="988">
          <cell r="B988" t="str">
            <v/>
          </cell>
        </row>
        <row r="989">
          <cell r="B989" t="str">
            <v/>
          </cell>
        </row>
        <row r="990">
          <cell r="B990" t="str">
            <v/>
          </cell>
          <cell r="D990" t="str">
            <v>FIRMA RESPONSABLE</v>
          </cell>
        </row>
        <row r="991">
          <cell r="A991" t="str">
            <v>DEPARTAMENTO DE ANTIOQUIA</v>
          </cell>
          <cell r="F991" t="str">
            <v/>
          </cell>
        </row>
        <row r="992">
          <cell r="A992" t="str">
            <v>MUNICIPIO DE BURITICÁ</v>
          </cell>
        </row>
        <row r="993">
          <cell r="A993" t="str">
            <v>PROYECTO: MEJORAMIENTO DE VIAS TERCIARIAS EN EL MUNICIPIO DE BURITICA EN EL 
MARCO DEL PROGRAMA REGIONAL MEJORAMIENTO DE VIAS 
TERCIARIAS EN EL OCCIDENTE ANTIOQUEÑO</v>
          </cell>
        </row>
        <row r="995">
          <cell r="A995" t="str">
            <v>ANÁLISIS DE PRECIOS UNITARIOS  VEREDA TABACAL</v>
          </cell>
        </row>
        <row r="996">
          <cell r="A996" t="str">
            <v>ITEM DE PAGO</v>
          </cell>
          <cell r="B996" t="str">
            <v>DESCRIPCIÓN</v>
          </cell>
          <cell r="E996" t="str">
            <v>UNIDAD</v>
          </cell>
          <cell r="F996" t="str">
            <v>CANTIDAD</v>
          </cell>
          <cell r="G996" t="str">
            <v>COSTO DIRECTO</v>
          </cell>
        </row>
        <row r="997">
          <cell r="A997">
            <v>2.5</v>
          </cell>
          <cell r="B997" t="str">
            <v xml:space="preserve">Suministro, transporte y colocación de Acero de refuerzo fy=420 Mpa (Grado 60) </v>
          </cell>
          <cell r="E997" t="str">
            <v>Kg</v>
          </cell>
          <cell r="G997">
            <v>6979</v>
          </cell>
        </row>
        <row r="999">
          <cell r="A999" t="str">
            <v>1. COSTOS DIRECTOS</v>
          </cell>
        </row>
        <row r="1001">
          <cell r="A1001" t="str">
            <v>I. EQUIPO</v>
          </cell>
        </row>
        <row r="1002">
          <cell r="A1002" t="str">
            <v>CÓDIGO</v>
          </cell>
          <cell r="B1002" t="str">
            <v>DESCRIPCIÓN</v>
          </cell>
          <cell r="D1002" t="str">
            <v>UNIDAD</v>
          </cell>
          <cell r="E1002" t="str">
            <v>TARIFA</v>
          </cell>
          <cell r="F1002" t="str">
            <v>RENDIMIENTO</v>
          </cell>
          <cell r="G1002" t="str">
            <v>VR. UNITARIO</v>
          </cell>
        </row>
        <row r="1003">
          <cell r="A1003" t="str">
            <v>HEQ011</v>
          </cell>
          <cell r="B1003" t="str">
            <v>CIZALLA DE BANCO CORTA PERNO, INCLUYE DADOS</v>
          </cell>
          <cell r="D1003" t="str">
            <v>HORA</v>
          </cell>
          <cell r="E1003">
            <v>728.875</v>
          </cell>
          <cell r="F1003">
            <v>21.25</v>
          </cell>
          <cell r="G1003">
            <v>34.299999999999997</v>
          </cell>
        </row>
        <row r="1004">
          <cell r="A1004" t="str">
            <v/>
          </cell>
          <cell r="D1004" t="str">
            <v/>
          </cell>
          <cell r="E1004" t="str">
            <v/>
          </cell>
          <cell r="G1004" t="str">
            <v/>
          </cell>
        </row>
        <row r="1005">
          <cell r="A1005" t="str">
            <v/>
          </cell>
          <cell r="D1005" t="str">
            <v/>
          </cell>
          <cell r="E1005" t="str">
            <v/>
          </cell>
          <cell r="G1005" t="str">
            <v/>
          </cell>
        </row>
        <row r="1006">
          <cell r="A1006" t="str">
            <v/>
          </cell>
          <cell r="D1006" t="str">
            <v/>
          </cell>
          <cell r="E1006" t="str">
            <v/>
          </cell>
          <cell r="G1006" t="str">
            <v/>
          </cell>
        </row>
        <row r="1007">
          <cell r="A1007" t="str">
            <v/>
          </cell>
          <cell r="D1007" t="str">
            <v/>
          </cell>
          <cell r="E1007" t="str">
            <v/>
          </cell>
          <cell r="G1007" t="str">
            <v/>
          </cell>
        </row>
        <row r="1008">
          <cell r="A1008" t="str">
            <v/>
          </cell>
          <cell r="D1008" t="str">
            <v/>
          </cell>
          <cell r="E1008" t="str">
            <v/>
          </cell>
          <cell r="G1008" t="str">
            <v/>
          </cell>
        </row>
        <row r="1009">
          <cell r="A1009" t="str">
            <v>HEQ001</v>
          </cell>
          <cell r="B1009" t="str">
            <v>HERRAMIENTA MENOR (5% DE LA MANO DE OBRA)</v>
          </cell>
          <cell r="D1009" t="str">
            <v>%</v>
          </cell>
          <cell r="E1009">
            <v>0.05</v>
          </cell>
          <cell r="F1009">
            <v>1356.3941176470589</v>
          </cell>
          <cell r="G1009">
            <v>67.819705882352949</v>
          </cell>
        </row>
        <row r="1010">
          <cell r="F1010" t="str">
            <v>SUBTOTAL</v>
          </cell>
          <cell r="G1010">
            <v>102.11970588235295</v>
          </cell>
        </row>
        <row r="1012">
          <cell r="A1012" t="str">
            <v>II. MATERIALES</v>
          </cell>
        </row>
        <row r="1013">
          <cell r="A1013" t="str">
            <v>CÓDIGO</v>
          </cell>
          <cell r="B1013" t="str">
            <v>DESCRIPCIÓN</v>
          </cell>
          <cell r="C1013" t="str">
            <v>UNIDAD</v>
          </cell>
          <cell r="D1013" t="str">
            <v>CANTIDAD</v>
          </cell>
          <cell r="E1013" t="str">
            <v>DESP.</v>
          </cell>
          <cell r="F1013" t="str">
            <v>PRECIO UNIT.</v>
          </cell>
          <cell r="G1013" t="str">
            <v>VR. UNITARIO</v>
          </cell>
        </row>
        <row r="1014">
          <cell r="A1014" t="str">
            <v>MA009</v>
          </cell>
          <cell r="B1014" t="str">
            <v>ACERO REFUERZO G-60 FIGURADO</v>
          </cell>
          <cell r="C1014" t="str">
            <v>KG</v>
          </cell>
          <cell r="D1014">
            <v>1</v>
          </cell>
          <cell r="E1014">
            <v>0.05</v>
          </cell>
          <cell r="F1014">
            <v>5049</v>
          </cell>
          <cell r="G1014">
            <v>5301.45</v>
          </cell>
        </row>
        <row r="1015">
          <cell r="A1015" t="str">
            <v>MA010</v>
          </cell>
          <cell r="B1015" t="str">
            <v>ALAMBRE RECOCIDO C 18</v>
          </cell>
          <cell r="C1015" t="str">
            <v>KG</v>
          </cell>
          <cell r="D1015">
            <v>0.03</v>
          </cell>
          <cell r="E1015">
            <v>0.01</v>
          </cell>
          <cell r="F1015">
            <v>7227</v>
          </cell>
          <cell r="G1015">
            <v>218.97810000000001</v>
          </cell>
        </row>
        <row r="1016">
          <cell r="A1016" t="str">
            <v/>
          </cell>
          <cell r="C1016" t="str">
            <v/>
          </cell>
          <cell r="F1016" t="str">
            <v/>
          </cell>
          <cell r="G1016" t="str">
            <v/>
          </cell>
        </row>
        <row r="1017">
          <cell r="A1017" t="str">
            <v/>
          </cell>
          <cell r="C1017" t="str">
            <v/>
          </cell>
          <cell r="F1017" t="str">
            <v/>
          </cell>
          <cell r="G1017" t="str">
            <v/>
          </cell>
        </row>
        <row r="1018">
          <cell r="A1018" t="str">
            <v/>
          </cell>
          <cell r="C1018" t="str">
            <v/>
          </cell>
          <cell r="F1018" t="str">
            <v/>
          </cell>
          <cell r="G1018" t="str">
            <v/>
          </cell>
        </row>
        <row r="1019">
          <cell r="A1019" t="str">
            <v/>
          </cell>
          <cell r="C1019" t="str">
            <v/>
          </cell>
          <cell r="F1019" t="str">
            <v/>
          </cell>
          <cell r="G1019" t="str">
            <v/>
          </cell>
        </row>
        <row r="1020">
          <cell r="A1020" t="str">
            <v/>
          </cell>
          <cell r="C1020" t="str">
            <v/>
          </cell>
          <cell r="F1020" t="str">
            <v/>
          </cell>
          <cell r="G1020" t="str">
            <v/>
          </cell>
        </row>
        <row r="1021">
          <cell r="A1021" t="str">
            <v/>
          </cell>
          <cell r="C1021" t="str">
            <v/>
          </cell>
          <cell r="F1021" t="str">
            <v/>
          </cell>
          <cell r="G1021" t="str">
            <v/>
          </cell>
        </row>
        <row r="1022">
          <cell r="A1022" t="str">
            <v/>
          </cell>
          <cell r="C1022" t="str">
            <v/>
          </cell>
          <cell r="F1022" t="str">
            <v/>
          </cell>
          <cell r="G1022" t="str">
            <v/>
          </cell>
        </row>
        <row r="1023">
          <cell r="A1023" t="str">
            <v/>
          </cell>
          <cell r="C1023" t="str">
            <v/>
          </cell>
          <cell r="F1023" t="str">
            <v/>
          </cell>
          <cell r="G1023" t="str">
            <v/>
          </cell>
        </row>
        <row r="1024">
          <cell r="A1024" t="str">
            <v/>
          </cell>
          <cell r="C1024" t="str">
            <v/>
          </cell>
          <cell r="F1024" t="str">
            <v/>
          </cell>
          <cell r="G1024" t="str">
            <v/>
          </cell>
        </row>
        <row r="1025">
          <cell r="A1025" t="str">
            <v/>
          </cell>
          <cell r="C1025" t="str">
            <v/>
          </cell>
          <cell r="F1025" t="str">
            <v/>
          </cell>
          <cell r="G1025" t="str">
            <v/>
          </cell>
        </row>
        <row r="1026">
          <cell r="A1026" t="str">
            <v/>
          </cell>
          <cell r="C1026" t="str">
            <v/>
          </cell>
          <cell r="F1026" t="str">
            <v/>
          </cell>
          <cell r="G1026" t="str">
            <v/>
          </cell>
        </row>
        <row r="1027">
          <cell r="A1027" t="str">
            <v/>
          </cell>
          <cell r="C1027" t="str">
            <v/>
          </cell>
          <cell r="F1027" t="str">
            <v/>
          </cell>
          <cell r="G1027" t="str">
            <v/>
          </cell>
        </row>
        <row r="1028">
          <cell r="F1028" t="str">
            <v>SUBTOTAL</v>
          </cell>
          <cell r="G1028">
            <v>5520.4281000000001</v>
          </cell>
        </row>
        <row r="1030">
          <cell r="A1030" t="str">
            <v>III. TRANSPORTES</v>
          </cell>
        </row>
        <row r="1031">
          <cell r="A1031" t="str">
            <v>CÓDIGO</v>
          </cell>
          <cell r="B1031" t="str">
            <v>DESCRIPCIÓN</v>
          </cell>
          <cell r="C1031" t="str">
            <v>TIPO</v>
          </cell>
          <cell r="D1031" t="str">
            <v>VOLUMEN/PESO</v>
          </cell>
          <cell r="E1031" t="str">
            <v>DISTANCIA</v>
          </cell>
          <cell r="F1031" t="str">
            <v>TARIFA</v>
          </cell>
          <cell r="G1031" t="str">
            <v>VR. UNITARIO</v>
          </cell>
        </row>
        <row r="1032">
          <cell r="A1032" t="str">
            <v/>
          </cell>
          <cell r="F1032" t="str">
            <v/>
          </cell>
          <cell r="G1032" t="str">
            <v/>
          </cell>
        </row>
        <row r="1033">
          <cell r="A1033" t="str">
            <v/>
          </cell>
          <cell r="E1033" t="str">
            <v/>
          </cell>
          <cell r="F1033" t="str">
            <v/>
          </cell>
          <cell r="G1033" t="str">
            <v/>
          </cell>
        </row>
        <row r="1034">
          <cell r="A1034" t="str">
            <v/>
          </cell>
          <cell r="E1034" t="str">
            <v/>
          </cell>
          <cell r="F1034" t="str">
            <v/>
          </cell>
          <cell r="G1034" t="str">
            <v/>
          </cell>
        </row>
        <row r="1035">
          <cell r="F1035" t="str">
            <v>SUBTOTAL</v>
          </cell>
          <cell r="G1035" t="str">
            <v/>
          </cell>
        </row>
        <row r="1037">
          <cell r="A1037" t="str">
            <v>IV. MANO DE OBRA</v>
          </cell>
        </row>
        <row r="1038">
          <cell r="A1038" t="str">
            <v>CÓDIGO</v>
          </cell>
          <cell r="B1038" t="str">
            <v>CARGOS PERSONAL</v>
          </cell>
          <cell r="D1038" t="str">
            <v>CANTIDAD</v>
          </cell>
          <cell r="E1038" t="str">
            <v>JORNAL TOTAL</v>
          </cell>
          <cell r="F1038" t="str">
            <v>RENDIMIENTO</v>
          </cell>
          <cell r="G1038" t="str">
            <v>VR. UNITARIO</v>
          </cell>
        </row>
        <row r="1039">
          <cell r="A1039" t="str">
            <v>MO031</v>
          </cell>
          <cell r="B1039" t="str">
            <v>AYUDANTE ENTENDIDO</v>
          </cell>
          <cell r="D1039">
            <v>1</v>
          </cell>
          <cell r="E1039">
            <v>89354</v>
          </cell>
          <cell r="F1039">
            <v>170</v>
          </cell>
          <cell r="G1039">
            <v>525.61176470588236</v>
          </cell>
        </row>
        <row r="1040">
          <cell r="A1040" t="str">
            <v>MO030</v>
          </cell>
          <cell r="B1040" t="str">
            <v>OFICIAL HIERRO</v>
          </cell>
          <cell r="D1040">
            <v>1</v>
          </cell>
          <cell r="E1040">
            <v>141233</v>
          </cell>
          <cell r="F1040">
            <v>170</v>
          </cell>
          <cell r="G1040">
            <v>830.78235294117644</v>
          </cell>
        </row>
        <row r="1041">
          <cell r="A1041" t="str">
            <v/>
          </cell>
          <cell r="E1041" t="str">
            <v/>
          </cell>
          <cell r="F1041" t="str">
            <v/>
          </cell>
          <cell r="G1041" t="str">
            <v/>
          </cell>
        </row>
        <row r="1042">
          <cell r="A1042" t="str">
            <v/>
          </cell>
          <cell r="E1042" t="str">
            <v/>
          </cell>
          <cell r="F1042" t="str">
            <v/>
          </cell>
          <cell r="G1042" t="str">
            <v/>
          </cell>
        </row>
        <row r="1043">
          <cell r="F1043" t="str">
            <v>SUBTOTAL</v>
          </cell>
          <cell r="G1043">
            <v>1356.3941176470589</v>
          </cell>
        </row>
        <row r="1045">
          <cell r="A1045" t="str">
            <v>V. SERVICIOS</v>
          </cell>
        </row>
        <row r="1046">
          <cell r="A1046" t="str">
            <v>CÓDIGO</v>
          </cell>
          <cell r="B1046" t="str">
            <v>DESCRIPCIÓN</v>
          </cell>
          <cell r="D1046" t="str">
            <v>UNIDAD</v>
          </cell>
          <cell r="E1046" t="str">
            <v>CANTIDAD</v>
          </cell>
          <cell r="F1046" t="str">
            <v>PRECIO UNIT.</v>
          </cell>
          <cell r="G1046" t="str">
            <v>VR. UNITARIO</v>
          </cell>
        </row>
        <row r="1047">
          <cell r="A1047" t="str">
            <v/>
          </cell>
          <cell r="D1047" t="str">
            <v/>
          </cell>
          <cell r="F1047" t="str">
            <v/>
          </cell>
          <cell r="G1047" t="str">
            <v/>
          </cell>
        </row>
        <row r="1048">
          <cell r="A1048" t="str">
            <v/>
          </cell>
          <cell r="D1048" t="str">
            <v/>
          </cell>
          <cell r="F1048" t="str">
            <v/>
          </cell>
          <cell r="G1048" t="str">
            <v/>
          </cell>
        </row>
        <row r="1049">
          <cell r="A1049" t="str">
            <v/>
          </cell>
          <cell r="D1049" t="str">
            <v/>
          </cell>
          <cell r="F1049" t="str">
            <v/>
          </cell>
          <cell r="G1049" t="str">
            <v/>
          </cell>
        </row>
        <row r="1050">
          <cell r="F1050" t="str">
            <v>SUBTOTAL</v>
          </cell>
          <cell r="G1050" t="str">
            <v/>
          </cell>
        </row>
        <row r="1052">
          <cell r="A1052" t="str">
            <v>TOTAL COSTO DIRECTO</v>
          </cell>
          <cell r="G1052">
            <v>6979</v>
          </cell>
        </row>
        <row r="1054">
          <cell r="A1054" t="str">
            <v>2. COSTOS INDIRECTOS</v>
          </cell>
        </row>
        <row r="1056">
          <cell r="A1056" t="str">
            <v>DESCRIPCIÓN</v>
          </cell>
          <cell r="F1056" t="str">
            <v>PORCENTAJE</v>
          </cell>
          <cell r="G1056" t="str">
            <v>VALOR TOTAL</v>
          </cell>
        </row>
        <row r="1057">
          <cell r="A1057" t="str">
            <v>ADMINISTRACION</v>
          </cell>
          <cell r="F1057">
            <v>0.2364</v>
          </cell>
          <cell r="G1057">
            <v>1649.8355999999999</v>
          </cell>
        </row>
        <row r="1058">
          <cell r="A1058" t="str">
            <v>IMPREVISTOS</v>
          </cell>
          <cell r="F1058">
            <v>0.01</v>
          </cell>
          <cell r="G1058">
            <v>69.790000000000006</v>
          </cell>
        </row>
        <row r="1059">
          <cell r="A1059" t="str">
            <v>UTILIDADES</v>
          </cell>
          <cell r="F1059">
            <v>0.05</v>
          </cell>
          <cell r="G1059">
            <v>348.95000000000005</v>
          </cell>
        </row>
        <row r="1060">
          <cell r="A1060" t="str">
            <v>TOTAL COSTO INDIRECTO</v>
          </cell>
          <cell r="F1060">
            <v>0.2964</v>
          </cell>
          <cell r="G1060">
            <v>2069</v>
          </cell>
        </row>
        <row r="1062">
          <cell r="A1062" t="str">
            <v>PRECIO UNITARIO TOTAL APROXIMADO AL PESO</v>
          </cell>
          <cell r="G1062">
            <v>9048</v>
          </cell>
        </row>
        <row r="1064">
          <cell r="B1064" t="str">
            <v/>
          </cell>
        </row>
        <row r="1065">
          <cell r="B1065" t="str">
            <v/>
          </cell>
        </row>
        <row r="1066">
          <cell r="B1066" t="str">
            <v/>
          </cell>
        </row>
        <row r="1067">
          <cell r="B1067" t="str">
            <v/>
          </cell>
          <cell r="D1067" t="str">
            <v>FIRMA RESPONSABLE</v>
          </cell>
        </row>
        <row r="1071">
          <cell r="A1071" t="str">
            <v>DEPARTAMENTO DE ANTIOQUIA</v>
          </cell>
          <cell r="F1071" t="str">
            <v/>
          </cell>
        </row>
        <row r="1072">
          <cell r="A1072" t="str">
            <v>MUNICIPIO DE BURITICÁ</v>
          </cell>
        </row>
        <row r="1073">
          <cell r="A1073" t="str">
            <v>PROYECTO: MEJORAMIENTO DE VIAS TERCIARIAS EN EL MUNICIPIO DE BURITICA EN EL 
MARCO DEL PROGRAMA REGIONAL MEJORAMIENTO DE VIAS 
TERCIARIAS EN EL OCCIDENTE ANTIOQUEÑO</v>
          </cell>
        </row>
        <row r="1075">
          <cell r="A1075" t="str">
            <v>ANÁLISIS DE PRECIOS UNITARIOS  VEREDA TABACAL</v>
          </cell>
        </row>
        <row r="1076">
          <cell r="A1076" t="str">
            <v>ITEM DE PAGO</v>
          </cell>
          <cell r="B1076" t="str">
            <v>DESCRIPCIÓN</v>
          </cell>
          <cell r="E1076" t="str">
            <v>UNIDAD</v>
          </cell>
          <cell r="F1076" t="str">
            <v>CANTIDAD</v>
          </cell>
          <cell r="G1076" t="str">
            <v>COSTO DIRECTO</v>
          </cell>
        </row>
        <row r="1077">
          <cell r="A1077">
            <v>2.6</v>
          </cell>
          <cell r="B1077" t="str">
            <v>Suministro , Transporte e intalación Tubería de concreto reforzado 900 mm, Clase 2 - Prefabricada</v>
          </cell>
          <cell r="E1077" t="str">
            <v>m</v>
          </cell>
          <cell r="G1077">
            <v>732001</v>
          </cell>
        </row>
        <row r="1079">
          <cell r="A1079" t="str">
            <v>1. COSTOS DIRECTOS</v>
          </cell>
        </row>
        <row r="1081">
          <cell r="A1081" t="str">
            <v>I. EQUIPO</v>
          </cell>
        </row>
        <row r="1082">
          <cell r="A1082" t="str">
            <v>CÓDIGO</v>
          </cell>
          <cell r="B1082" t="str">
            <v>DESCRIPCIÓN</v>
          </cell>
          <cell r="D1082" t="str">
            <v>UNIDAD</v>
          </cell>
          <cell r="E1082" t="str">
            <v>TARIFA</v>
          </cell>
          <cell r="F1082" t="str">
            <v>RENDIMIENTO</v>
          </cell>
          <cell r="G1082" t="str">
            <v>VR. UNITARIO</v>
          </cell>
        </row>
        <row r="1083">
          <cell r="A1083" t="str">
            <v>HEQ009</v>
          </cell>
          <cell r="B1083" t="str">
            <v>RETROEXCAVADORA LLANTA</v>
          </cell>
          <cell r="D1083" t="str">
            <v>HORA</v>
          </cell>
          <cell r="E1083">
            <v>130000</v>
          </cell>
          <cell r="F1083">
            <v>8</v>
          </cell>
          <cell r="G1083">
            <v>16250</v>
          </cell>
        </row>
        <row r="1084">
          <cell r="A1084" t="str">
            <v/>
          </cell>
          <cell r="D1084" t="str">
            <v/>
          </cell>
          <cell r="E1084" t="str">
            <v/>
          </cell>
          <cell r="G1084" t="str">
            <v/>
          </cell>
        </row>
        <row r="1085">
          <cell r="A1085" t="str">
            <v/>
          </cell>
          <cell r="D1085" t="str">
            <v/>
          </cell>
          <cell r="E1085" t="str">
            <v/>
          </cell>
          <cell r="G1085" t="str">
            <v/>
          </cell>
        </row>
        <row r="1086">
          <cell r="A1086" t="str">
            <v/>
          </cell>
          <cell r="D1086" t="str">
            <v/>
          </cell>
          <cell r="E1086" t="str">
            <v/>
          </cell>
          <cell r="G1086" t="str">
            <v/>
          </cell>
        </row>
        <row r="1087">
          <cell r="A1087" t="str">
            <v/>
          </cell>
          <cell r="D1087" t="str">
            <v/>
          </cell>
          <cell r="E1087" t="str">
            <v/>
          </cell>
          <cell r="G1087" t="str">
            <v/>
          </cell>
        </row>
        <row r="1088">
          <cell r="A1088" t="str">
            <v/>
          </cell>
          <cell r="D1088" t="str">
            <v/>
          </cell>
          <cell r="E1088" t="str">
            <v/>
          </cell>
          <cell r="G1088" t="str">
            <v/>
          </cell>
        </row>
        <row r="1089">
          <cell r="A1089" t="str">
            <v>HEQ001</v>
          </cell>
          <cell r="B1089" t="str">
            <v>HERRAMIENTA MENOR (5% DE LA MANO DE OBRA)</v>
          </cell>
          <cell r="D1089" t="str">
            <v>%</v>
          </cell>
          <cell r="E1089">
            <v>0.05</v>
          </cell>
          <cell r="F1089">
            <v>57803.375</v>
          </cell>
          <cell r="G1089">
            <v>2890.1687500000003</v>
          </cell>
        </row>
        <row r="1090">
          <cell r="F1090" t="str">
            <v>SUBTOTAL</v>
          </cell>
          <cell r="G1090">
            <v>19140.168750000001</v>
          </cell>
        </row>
        <row r="1092">
          <cell r="A1092" t="str">
            <v>II. MATERIALES</v>
          </cell>
        </row>
        <row r="1093">
          <cell r="A1093" t="str">
            <v>CÓDIGO</v>
          </cell>
          <cell r="B1093" t="str">
            <v>DESCRIPCIÓN</v>
          </cell>
          <cell r="C1093" t="str">
            <v>UNIDAD</v>
          </cell>
          <cell r="D1093" t="str">
            <v>CANTIDAD</v>
          </cell>
          <cell r="E1093" t="str">
            <v>DESP.</v>
          </cell>
          <cell r="F1093" t="str">
            <v>PRECIO UNIT.</v>
          </cell>
          <cell r="G1093" t="str">
            <v>VR. UNITARIO</v>
          </cell>
        </row>
        <row r="1094">
          <cell r="A1094" t="str">
            <v>MA023</v>
          </cell>
          <cell r="B1094" t="str">
            <v>Tubo concreto reforzada D=36" cl2</v>
          </cell>
          <cell r="C1094" t="str">
            <v>m</v>
          </cell>
          <cell r="D1094">
            <v>1</v>
          </cell>
          <cell r="F1094">
            <v>655057.5</v>
          </cell>
          <cell r="G1094">
            <v>655057.5</v>
          </cell>
        </row>
        <row r="1095">
          <cell r="A1095" t="str">
            <v/>
          </cell>
          <cell r="C1095" t="str">
            <v/>
          </cell>
          <cell r="F1095" t="str">
            <v/>
          </cell>
          <cell r="G1095" t="str">
            <v/>
          </cell>
        </row>
        <row r="1096">
          <cell r="A1096" t="str">
            <v/>
          </cell>
          <cell r="C1096" t="str">
            <v/>
          </cell>
          <cell r="F1096" t="str">
            <v/>
          </cell>
          <cell r="G1096" t="str">
            <v/>
          </cell>
        </row>
        <row r="1097">
          <cell r="A1097" t="str">
            <v/>
          </cell>
          <cell r="C1097" t="str">
            <v/>
          </cell>
          <cell r="F1097" t="str">
            <v/>
          </cell>
          <cell r="G1097" t="str">
            <v/>
          </cell>
        </row>
        <row r="1098">
          <cell r="A1098" t="str">
            <v/>
          </cell>
          <cell r="C1098" t="str">
            <v/>
          </cell>
          <cell r="F1098" t="str">
            <v/>
          </cell>
          <cell r="G1098" t="str">
            <v/>
          </cell>
        </row>
        <row r="1099">
          <cell r="A1099" t="str">
            <v/>
          </cell>
          <cell r="C1099" t="str">
            <v/>
          </cell>
          <cell r="F1099" t="str">
            <v/>
          </cell>
          <cell r="G1099" t="str">
            <v/>
          </cell>
        </row>
        <row r="1100">
          <cell r="A1100" t="str">
            <v/>
          </cell>
          <cell r="C1100" t="str">
            <v/>
          </cell>
          <cell r="F1100" t="str">
            <v/>
          </cell>
          <cell r="G1100" t="str">
            <v/>
          </cell>
        </row>
        <row r="1101">
          <cell r="A1101" t="str">
            <v/>
          </cell>
          <cell r="C1101" t="str">
            <v/>
          </cell>
          <cell r="F1101" t="str">
            <v/>
          </cell>
          <cell r="G1101" t="str">
            <v/>
          </cell>
        </row>
        <row r="1102">
          <cell r="A1102" t="str">
            <v/>
          </cell>
          <cell r="C1102" t="str">
            <v/>
          </cell>
          <cell r="F1102" t="str">
            <v/>
          </cell>
          <cell r="G1102" t="str">
            <v/>
          </cell>
        </row>
        <row r="1103">
          <cell r="A1103" t="str">
            <v/>
          </cell>
          <cell r="C1103" t="str">
            <v/>
          </cell>
          <cell r="F1103" t="str">
            <v/>
          </cell>
          <cell r="G1103" t="str">
            <v/>
          </cell>
        </row>
        <row r="1104">
          <cell r="A1104" t="str">
            <v/>
          </cell>
          <cell r="C1104" t="str">
            <v/>
          </cell>
          <cell r="F1104" t="str">
            <v/>
          </cell>
          <cell r="G1104" t="str">
            <v/>
          </cell>
        </row>
        <row r="1105">
          <cell r="A1105" t="str">
            <v/>
          </cell>
          <cell r="C1105" t="str">
            <v/>
          </cell>
          <cell r="F1105" t="str">
            <v/>
          </cell>
          <cell r="G1105" t="str">
            <v/>
          </cell>
        </row>
        <row r="1106">
          <cell r="A1106" t="str">
            <v/>
          </cell>
          <cell r="C1106" t="str">
            <v/>
          </cell>
          <cell r="F1106" t="str">
            <v/>
          </cell>
          <cell r="G1106" t="str">
            <v/>
          </cell>
        </row>
        <row r="1107">
          <cell r="A1107" t="str">
            <v/>
          </cell>
          <cell r="C1107" t="str">
            <v/>
          </cell>
          <cell r="F1107" t="str">
            <v/>
          </cell>
          <cell r="G1107" t="str">
            <v/>
          </cell>
        </row>
        <row r="1108">
          <cell r="F1108" t="str">
            <v>SUBTOTAL</v>
          </cell>
          <cell r="G1108">
            <v>655057.5</v>
          </cell>
        </row>
        <row r="1110">
          <cell r="A1110" t="str">
            <v>III. TRANSPORTES</v>
          </cell>
        </row>
        <row r="1111">
          <cell r="A1111" t="str">
            <v>CÓDIGO</v>
          </cell>
          <cell r="B1111" t="str">
            <v>DESCRIPCIÓN</v>
          </cell>
          <cell r="C1111" t="str">
            <v>TIPO</v>
          </cell>
          <cell r="D1111" t="str">
            <v>VOLUMEN/PESO</v>
          </cell>
          <cell r="E1111" t="str">
            <v>DISTANCIA</v>
          </cell>
          <cell r="F1111" t="str">
            <v>TARIFA</v>
          </cell>
          <cell r="G1111" t="str">
            <v>VR. UNITARIO</v>
          </cell>
        </row>
        <row r="1112">
          <cell r="A1112" t="str">
            <v>TR001</v>
          </cell>
          <cell r="B1112" t="str">
            <v>TRANSPORTE DE INSUMOS GENERALES</v>
          </cell>
          <cell r="E1112" t="str">
            <v/>
          </cell>
          <cell r="F1112">
            <v>1004</v>
          </cell>
          <cell r="G1112" t="str">
            <v/>
          </cell>
        </row>
        <row r="1113">
          <cell r="A1113" t="str">
            <v/>
          </cell>
          <cell r="E1113" t="str">
            <v/>
          </cell>
          <cell r="F1113" t="str">
            <v/>
          </cell>
          <cell r="G1113" t="str">
            <v/>
          </cell>
        </row>
        <row r="1114">
          <cell r="A1114" t="str">
            <v/>
          </cell>
          <cell r="E1114" t="str">
            <v/>
          </cell>
          <cell r="F1114" t="str">
            <v/>
          </cell>
          <cell r="G1114" t="str">
            <v/>
          </cell>
        </row>
        <row r="1115">
          <cell r="F1115" t="str">
            <v>SUBTOTAL</v>
          </cell>
          <cell r="G1115" t="str">
            <v/>
          </cell>
        </row>
        <row r="1117">
          <cell r="A1117" t="str">
            <v>IV. MANO DE OBRA</v>
          </cell>
        </row>
        <row r="1118">
          <cell r="A1118" t="str">
            <v>CÓDIGO</v>
          </cell>
          <cell r="B1118" t="str">
            <v>CARGOS PERSONAL</v>
          </cell>
          <cell r="D1118" t="str">
            <v>CANTIDAD</v>
          </cell>
          <cell r="E1118" t="str">
            <v>JORNAL TOTAL</v>
          </cell>
          <cell r="F1118" t="str">
            <v>RENDIMIENTO</v>
          </cell>
          <cell r="G1118" t="str">
            <v>VR. UNITARIO</v>
          </cell>
        </row>
        <row r="1119">
          <cell r="A1119" t="str">
            <v>MO029</v>
          </cell>
          <cell r="B1119" t="str">
            <v>OFICIAL DE OBRA CIVIL</v>
          </cell>
          <cell r="D1119">
            <v>1</v>
          </cell>
          <cell r="E1119">
            <v>153307</v>
          </cell>
          <cell r="F1119">
            <v>8</v>
          </cell>
          <cell r="G1119">
            <v>19163.375</v>
          </cell>
        </row>
        <row r="1120">
          <cell r="A1120" t="str">
            <v>MO032</v>
          </cell>
          <cell r="B1120" t="str">
            <v>AYUDANTE RASO</v>
          </cell>
          <cell r="D1120">
            <v>4</v>
          </cell>
          <cell r="E1120">
            <v>77280</v>
          </cell>
          <cell r="F1120">
            <v>8</v>
          </cell>
          <cell r="G1120">
            <v>38640</v>
          </cell>
        </row>
        <row r="1121">
          <cell r="A1121" t="str">
            <v/>
          </cell>
          <cell r="E1121" t="str">
            <v/>
          </cell>
          <cell r="F1121" t="str">
            <v/>
          </cell>
          <cell r="G1121" t="str">
            <v/>
          </cell>
        </row>
        <row r="1122">
          <cell r="A1122" t="str">
            <v/>
          </cell>
          <cell r="E1122" t="str">
            <v/>
          </cell>
          <cell r="F1122" t="str">
            <v/>
          </cell>
          <cell r="G1122" t="str">
            <v/>
          </cell>
        </row>
        <row r="1123">
          <cell r="F1123" t="str">
            <v>SUBTOTAL</v>
          </cell>
          <cell r="G1123">
            <v>57803.375</v>
          </cell>
        </row>
        <row r="1125">
          <cell r="A1125" t="str">
            <v>V. SERVICIOS</v>
          </cell>
        </row>
        <row r="1126">
          <cell r="A1126" t="str">
            <v>CÓDIGO</v>
          </cell>
          <cell r="B1126" t="str">
            <v>DESCRIPCIÓN</v>
          </cell>
          <cell r="D1126" t="str">
            <v>UNIDAD</v>
          </cell>
          <cell r="E1126" t="str">
            <v>CANTIDAD</v>
          </cell>
          <cell r="F1126" t="str">
            <v>PRECIO UNIT.</v>
          </cell>
          <cell r="G1126" t="str">
            <v>VR. UNITARIO</v>
          </cell>
        </row>
        <row r="1127">
          <cell r="A1127" t="str">
            <v/>
          </cell>
          <cell r="D1127" t="str">
            <v/>
          </cell>
          <cell r="F1127" t="str">
            <v/>
          </cell>
          <cell r="G1127" t="str">
            <v/>
          </cell>
        </row>
        <row r="1128">
          <cell r="A1128" t="str">
            <v/>
          </cell>
          <cell r="D1128" t="str">
            <v/>
          </cell>
          <cell r="F1128" t="str">
            <v/>
          </cell>
          <cell r="G1128" t="str">
            <v/>
          </cell>
        </row>
        <row r="1129">
          <cell r="A1129" t="str">
            <v/>
          </cell>
          <cell r="D1129" t="str">
            <v/>
          </cell>
          <cell r="F1129" t="str">
            <v/>
          </cell>
          <cell r="G1129" t="str">
            <v/>
          </cell>
        </row>
        <row r="1130">
          <cell r="F1130" t="str">
            <v>SUBTOTAL</v>
          </cell>
          <cell r="G1130" t="str">
            <v/>
          </cell>
        </row>
        <row r="1132">
          <cell r="A1132" t="str">
            <v>TOTAL COSTO DIRECTO</v>
          </cell>
          <cell r="G1132">
            <v>732001</v>
          </cell>
        </row>
        <row r="1134">
          <cell r="A1134" t="str">
            <v>2. COSTOS INDIRECTOS</v>
          </cell>
        </row>
        <row r="1136">
          <cell r="A1136" t="str">
            <v>DESCRIPCIÓN</v>
          </cell>
          <cell r="F1136" t="str">
            <v>PORCENTAJE</v>
          </cell>
          <cell r="G1136" t="str">
            <v>VALOR TOTAL</v>
          </cell>
        </row>
        <row r="1137">
          <cell r="A1137" t="str">
            <v>ADMINISTRACION</v>
          </cell>
          <cell r="F1137">
            <v>0.2364</v>
          </cell>
          <cell r="G1137">
            <v>173045.03640000001</v>
          </cell>
        </row>
        <row r="1138">
          <cell r="A1138" t="str">
            <v>IMPREVISTOS</v>
          </cell>
          <cell r="F1138">
            <v>0.01</v>
          </cell>
          <cell r="G1138">
            <v>7320.01</v>
          </cell>
        </row>
        <row r="1139">
          <cell r="A1139" t="str">
            <v>UTILIDADES</v>
          </cell>
          <cell r="F1139">
            <v>0.05</v>
          </cell>
          <cell r="G1139">
            <v>36600.050000000003</v>
          </cell>
        </row>
        <row r="1140">
          <cell r="A1140" t="str">
            <v>TOTAL COSTO INDIRECTO</v>
          </cell>
          <cell r="F1140">
            <v>0.2964</v>
          </cell>
          <cell r="G1140">
            <v>216965</v>
          </cell>
        </row>
        <row r="1142">
          <cell r="A1142" t="str">
            <v>PRECIO UNITARIO TOTAL APROXIMADO AL PESO</v>
          </cell>
          <cell r="G1142">
            <v>948966</v>
          </cell>
        </row>
        <row r="1144">
          <cell r="B1144" t="str">
            <v/>
          </cell>
        </row>
        <row r="1145">
          <cell r="B1145" t="str">
            <v/>
          </cell>
        </row>
        <row r="1146">
          <cell r="B1146" t="str">
            <v/>
          </cell>
        </row>
        <row r="1147">
          <cell r="B1147" t="str">
            <v/>
          </cell>
          <cell r="D1147" t="str">
            <v>FIRMA RESPONSABLE</v>
          </cell>
        </row>
        <row r="1149">
          <cell r="A1149" t="str">
            <v>DEPARTAMENTO DE ANTIOQUIA</v>
          </cell>
          <cell r="F1149" t="str">
            <v/>
          </cell>
        </row>
        <row r="1150">
          <cell r="A1150" t="str">
            <v>MUNICIPIO DE BURITICÁ</v>
          </cell>
        </row>
        <row r="1151">
          <cell r="A1151" t="str">
            <v>PROYECTO: MEJORAMIENTO DE VIAS TERCIARIAS EN EL MUNICIPIO DE BURITICA EN EL 
MARCO DEL PROGRAMA REGIONAL MEJORAMIENTO DE VIAS 
TERCIARIAS EN EL OCCIDENTE ANTIOQUEÑO</v>
          </cell>
        </row>
        <row r="1153">
          <cell r="A1153" t="str">
            <v xml:space="preserve">ANÁLISIS DE PRECIOS UNITARIOS  VEREDA PAJARITO </v>
          </cell>
        </row>
        <row r="1155">
          <cell r="A1155" t="str">
            <v>ITEM DE PAGO</v>
          </cell>
          <cell r="B1155" t="str">
            <v>DESCRIPCIÓN</v>
          </cell>
          <cell r="E1155" t="str">
            <v>UNIDAD</v>
          </cell>
          <cell r="F1155" t="str">
            <v>CANTIDAD</v>
          </cell>
          <cell r="G1155" t="str">
            <v>COSTO DIRECTO</v>
          </cell>
        </row>
        <row r="1156">
          <cell r="A1156">
            <v>3.1</v>
          </cell>
          <cell r="B1156" t="str">
            <v>Excavaciones para estructuras varias en material común en seco sin entibado. No Incluye
transporte y disposición final de los materiales.</v>
          </cell>
          <cell r="E1156" t="str">
            <v>m3</v>
          </cell>
          <cell r="F1156">
            <v>325</v>
          </cell>
          <cell r="G1156">
            <v>7514</v>
          </cell>
        </row>
        <row r="1158">
          <cell r="A1158" t="str">
            <v>1. COSTOS DIRECTOS</v>
          </cell>
        </row>
        <row r="1160">
          <cell r="A1160" t="str">
            <v>I. EQUIPO</v>
          </cell>
        </row>
        <row r="1161">
          <cell r="A1161" t="str">
            <v>CÓDIGO</v>
          </cell>
          <cell r="B1161" t="str">
            <v>DESCRIPCIÓN</v>
          </cell>
          <cell r="D1161" t="str">
            <v>UNIDAD</v>
          </cell>
          <cell r="E1161" t="str">
            <v>TARIFA</v>
          </cell>
          <cell r="F1161" t="str">
            <v>RENDIMIENTO</v>
          </cell>
          <cell r="G1161" t="str">
            <v>VR. UNITARIO</v>
          </cell>
        </row>
        <row r="1162">
          <cell r="A1162" t="str">
            <v>HEQ009</v>
          </cell>
          <cell r="B1162" t="str">
            <v>RETROEXCAVADORA LLANTA</v>
          </cell>
          <cell r="D1162" t="str">
            <v>HORA</v>
          </cell>
          <cell r="E1162">
            <v>130000</v>
          </cell>
          <cell r="F1162">
            <v>20</v>
          </cell>
          <cell r="G1162">
            <v>6500</v>
          </cell>
        </row>
        <row r="1163">
          <cell r="D1163" t="str">
            <v/>
          </cell>
          <cell r="E1163" t="str">
            <v/>
          </cell>
          <cell r="G1163" t="str">
            <v/>
          </cell>
        </row>
        <row r="1164">
          <cell r="A1164" t="str">
            <v/>
          </cell>
          <cell r="D1164" t="str">
            <v/>
          </cell>
          <cell r="E1164" t="str">
            <v/>
          </cell>
          <cell r="G1164" t="str">
            <v/>
          </cell>
        </row>
        <row r="1165">
          <cell r="A1165" t="str">
            <v/>
          </cell>
          <cell r="D1165" t="str">
            <v/>
          </cell>
          <cell r="E1165" t="str">
            <v/>
          </cell>
          <cell r="G1165" t="str">
            <v/>
          </cell>
        </row>
        <row r="1166">
          <cell r="A1166" t="str">
            <v/>
          </cell>
          <cell r="D1166" t="str">
            <v/>
          </cell>
          <cell r="E1166" t="str">
            <v/>
          </cell>
          <cell r="G1166" t="str">
            <v/>
          </cell>
        </row>
        <row r="1167">
          <cell r="A1167" t="str">
            <v/>
          </cell>
          <cell r="D1167" t="str">
            <v/>
          </cell>
          <cell r="E1167" t="str">
            <v/>
          </cell>
          <cell r="G1167" t="str">
            <v/>
          </cell>
        </row>
        <row r="1168">
          <cell r="A1168" t="str">
            <v>HEQ001</v>
          </cell>
          <cell r="B1168" t="str">
            <v>HERRAMIENTA MENOR (5% DE LA MANO DE OBRA)</v>
          </cell>
          <cell r="D1168" t="str">
            <v>%</v>
          </cell>
          <cell r="E1168">
            <v>0.05</v>
          </cell>
          <cell r="F1168">
            <v>966</v>
          </cell>
          <cell r="G1168">
            <v>48.300000000000004</v>
          </cell>
        </row>
        <row r="1169">
          <cell r="F1169" t="str">
            <v>SUBTOTAL</v>
          </cell>
          <cell r="G1169">
            <v>6548.3</v>
          </cell>
        </row>
        <row r="1171">
          <cell r="A1171" t="str">
            <v>II. MATERIALES</v>
          </cell>
        </row>
        <row r="1172">
          <cell r="A1172" t="str">
            <v>CÓDIGO</v>
          </cell>
          <cell r="B1172" t="str">
            <v>DESCRIPCIÓN</v>
          </cell>
          <cell r="C1172" t="str">
            <v>UNIDAD</v>
          </cell>
          <cell r="D1172" t="str">
            <v>CANTIDAD</v>
          </cell>
          <cell r="E1172" t="str">
            <v>DESP.</v>
          </cell>
          <cell r="F1172" t="str">
            <v>PRECIO UNIT.</v>
          </cell>
          <cell r="G1172" t="str">
            <v>VR. UNITARIO</v>
          </cell>
        </row>
        <row r="1173">
          <cell r="A1173" t="str">
            <v/>
          </cell>
          <cell r="C1173" t="str">
            <v/>
          </cell>
          <cell r="F1173" t="str">
            <v/>
          </cell>
          <cell r="G1173" t="str">
            <v/>
          </cell>
        </row>
        <row r="1174">
          <cell r="A1174" t="str">
            <v/>
          </cell>
          <cell r="C1174" t="str">
            <v/>
          </cell>
          <cell r="F1174" t="str">
            <v/>
          </cell>
          <cell r="G1174" t="str">
            <v/>
          </cell>
        </row>
        <row r="1175">
          <cell r="A1175" t="str">
            <v/>
          </cell>
          <cell r="C1175" t="str">
            <v/>
          </cell>
          <cell r="F1175" t="str">
            <v/>
          </cell>
          <cell r="G1175" t="str">
            <v/>
          </cell>
        </row>
        <row r="1176">
          <cell r="A1176" t="str">
            <v/>
          </cell>
          <cell r="C1176" t="str">
            <v/>
          </cell>
          <cell r="F1176" t="str">
            <v/>
          </cell>
          <cell r="G1176" t="str">
            <v/>
          </cell>
        </row>
        <row r="1177">
          <cell r="A1177" t="str">
            <v/>
          </cell>
          <cell r="C1177" t="str">
            <v/>
          </cell>
          <cell r="F1177" t="str">
            <v/>
          </cell>
          <cell r="G1177" t="str">
            <v/>
          </cell>
        </row>
        <row r="1178">
          <cell r="A1178" t="str">
            <v/>
          </cell>
          <cell r="C1178" t="str">
            <v/>
          </cell>
          <cell r="F1178" t="str">
            <v/>
          </cell>
          <cell r="G1178" t="str">
            <v/>
          </cell>
        </row>
        <row r="1179">
          <cell r="A1179" t="str">
            <v/>
          </cell>
          <cell r="C1179" t="str">
            <v/>
          </cell>
          <cell r="F1179" t="str">
            <v/>
          </cell>
          <cell r="G1179" t="str">
            <v/>
          </cell>
        </row>
        <row r="1180">
          <cell r="A1180" t="str">
            <v/>
          </cell>
          <cell r="C1180" t="str">
            <v/>
          </cell>
          <cell r="F1180" t="str">
            <v/>
          </cell>
          <cell r="G1180" t="str">
            <v/>
          </cell>
        </row>
        <row r="1181">
          <cell r="A1181" t="str">
            <v/>
          </cell>
          <cell r="C1181" t="str">
            <v/>
          </cell>
          <cell r="F1181" t="str">
            <v/>
          </cell>
          <cell r="G1181" t="str">
            <v/>
          </cell>
        </row>
        <row r="1182">
          <cell r="F1182" t="str">
            <v>SUBTOTAL</v>
          </cell>
          <cell r="G1182" t="str">
            <v/>
          </cell>
        </row>
        <row r="1184">
          <cell r="A1184" t="str">
            <v>III. TRANSPORTES</v>
          </cell>
        </row>
        <row r="1185">
          <cell r="A1185" t="str">
            <v>CÓDIGO</v>
          </cell>
          <cell r="B1185" t="str">
            <v>DESCRIPCIÓN</v>
          </cell>
          <cell r="C1185" t="str">
            <v>TIPO</v>
          </cell>
          <cell r="D1185" t="str">
            <v>VOLUMEN/PESO</v>
          </cell>
          <cell r="E1185" t="str">
            <v>DISTANCIA</v>
          </cell>
          <cell r="F1185" t="str">
            <v>TARIFA</v>
          </cell>
          <cell r="G1185" t="str">
            <v>VR. UNITARIO</v>
          </cell>
        </row>
        <row r="1186">
          <cell r="A1186" t="str">
            <v/>
          </cell>
          <cell r="E1186" t="str">
            <v/>
          </cell>
          <cell r="F1186" t="str">
            <v/>
          </cell>
          <cell r="G1186" t="str">
            <v/>
          </cell>
        </row>
        <row r="1187">
          <cell r="A1187" t="str">
            <v/>
          </cell>
          <cell r="E1187" t="str">
            <v/>
          </cell>
          <cell r="F1187" t="str">
            <v/>
          </cell>
          <cell r="G1187" t="str">
            <v/>
          </cell>
        </row>
        <row r="1188">
          <cell r="A1188" t="str">
            <v/>
          </cell>
          <cell r="E1188" t="str">
            <v/>
          </cell>
          <cell r="F1188" t="str">
            <v/>
          </cell>
          <cell r="G1188" t="str">
            <v/>
          </cell>
        </row>
        <row r="1189">
          <cell r="F1189" t="str">
            <v>SUBTOTAL</v>
          </cell>
          <cell r="G1189" t="str">
            <v/>
          </cell>
        </row>
        <row r="1191">
          <cell r="A1191" t="str">
            <v>IV. MANO DE OBRA</v>
          </cell>
        </row>
        <row r="1192">
          <cell r="A1192" t="str">
            <v>CÓDIGO</v>
          </cell>
          <cell r="B1192" t="str">
            <v>CARGOS PERSONAL</v>
          </cell>
          <cell r="D1192" t="str">
            <v>CANTIDAD</v>
          </cell>
          <cell r="E1192" t="str">
            <v>JORNAL TOTAL</v>
          </cell>
          <cell r="F1192" t="str">
            <v>RENDIMIENTO</v>
          </cell>
          <cell r="G1192" t="str">
            <v>VR. UNITARIO</v>
          </cell>
        </row>
        <row r="1193">
          <cell r="A1193" t="str">
            <v>MO032</v>
          </cell>
          <cell r="B1193" t="str">
            <v>AYUDANTE RASO</v>
          </cell>
          <cell r="D1193">
            <v>2</v>
          </cell>
          <cell r="E1193">
            <v>77280</v>
          </cell>
          <cell r="F1193">
            <v>160</v>
          </cell>
          <cell r="G1193">
            <v>966</v>
          </cell>
        </row>
        <row r="1194">
          <cell r="A1194" t="str">
            <v/>
          </cell>
          <cell r="E1194" t="str">
            <v/>
          </cell>
          <cell r="F1194" t="str">
            <v/>
          </cell>
          <cell r="G1194" t="str">
            <v/>
          </cell>
        </row>
        <row r="1195">
          <cell r="A1195" t="str">
            <v/>
          </cell>
          <cell r="E1195" t="str">
            <v/>
          </cell>
          <cell r="F1195" t="str">
            <v/>
          </cell>
          <cell r="G1195" t="str">
            <v/>
          </cell>
        </row>
        <row r="1196">
          <cell r="A1196" t="str">
            <v/>
          </cell>
          <cell r="E1196" t="str">
            <v/>
          </cell>
          <cell r="F1196" t="str">
            <v/>
          </cell>
          <cell r="G1196" t="str">
            <v/>
          </cell>
        </row>
        <row r="1197">
          <cell r="F1197" t="str">
            <v>SUBTOTAL</v>
          </cell>
          <cell r="G1197">
            <v>966</v>
          </cell>
        </row>
        <row r="1199">
          <cell r="A1199" t="str">
            <v>V. SERVICIOS</v>
          </cell>
        </row>
        <row r="1200">
          <cell r="A1200" t="str">
            <v>CÓDIGO</v>
          </cell>
          <cell r="B1200" t="str">
            <v>DESCRIPCIÓN</v>
          </cell>
          <cell r="D1200" t="str">
            <v>UNIDAD</v>
          </cell>
          <cell r="E1200" t="str">
            <v>CANTIDAD</v>
          </cell>
          <cell r="F1200" t="str">
            <v>PRECIO UNIT.</v>
          </cell>
          <cell r="G1200" t="str">
            <v>VR. UNITARIO</v>
          </cell>
        </row>
        <row r="1201">
          <cell r="A1201" t="str">
            <v/>
          </cell>
          <cell r="D1201" t="str">
            <v/>
          </cell>
          <cell r="F1201" t="str">
            <v/>
          </cell>
          <cell r="G1201" t="str">
            <v/>
          </cell>
        </row>
        <row r="1202">
          <cell r="A1202" t="str">
            <v/>
          </cell>
          <cell r="D1202" t="str">
            <v/>
          </cell>
          <cell r="F1202" t="str">
            <v/>
          </cell>
          <cell r="G1202" t="str">
            <v/>
          </cell>
        </row>
        <row r="1203">
          <cell r="A1203" t="str">
            <v/>
          </cell>
          <cell r="D1203" t="str">
            <v/>
          </cell>
          <cell r="F1203" t="str">
            <v/>
          </cell>
          <cell r="G1203" t="str">
            <v/>
          </cell>
        </row>
        <row r="1204">
          <cell r="F1204" t="str">
            <v>SUBTOTAL</v>
          </cell>
          <cell r="G1204" t="str">
            <v/>
          </cell>
        </row>
        <row r="1206">
          <cell r="A1206" t="str">
            <v>TOTAL COSTO DIRECTO</v>
          </cell>
          <cell r="G1206">
            <v>7514</v>
          </cell>
        </row>
        <row r="1208">
          <cell r="A1208" t="str">
            <v>2. COSTOS INDIRECTOS</v>
          </cell>
        </row>
        <row r="1210">
          <cell r="A1210" t="str">
            <v>DESCRIPCIÓN</v>
          </cell>
          <cell r="F1210" t="str">
            <v>PORCENTAJE</v>
          </cell>
          <cell r="G1210" t="str">
            <v>VALOR TOTAL</v>
          </cell>
        </row>
        <row r="1211">
          <cell r="A1211" t="str">
            <v>ADMINISTRACION</v>
          </cell>
          <cell r="F1211">
            <v>0.2364</v>
          </cell>
          <cell r="G1211">
            <v>1776.3096</v>
          </cell>
        </row>
        <row r="1212">
          <cell r="A1212" t="str">
            <v>IMPREVISTOS</v>
          </cell>
          <cell r="F1212">
            <v>0.01</v>
          </cell>
          <cell r="G1212">
            <v>75.14</v>
          </cell>
        </row>
        <row r="1213">
          <cell r="A1213" t="str">
            <v>UTILIDADES</v>
          </cell>
          <cell r="F1213">
            <v>0.05</v>
          </cell>
          <cell r="G1213">
            <v>375.70000000000005</v>
          </cell>
        </row>
        <row r="1214">
          <cell r="A1214" t="str">
            <v>TOTAL COSTO INDIRECTO</v>
          </cell>
          <cell r="F1214">
            <v>0.2964</v>
          </cell>
          <cell r="G1214">
            <v>2227</v>
          </cell>
        </row>
        <row r="1216">
          <cell r="A1216" t="str">
            <v>PRECIO UNITARIO TOTAL APROXIMADO AL PESO</v>
          </cell>
          <cell r="G1216">
            <v>9741</v>
          </cell>
        </row>
        <row r="1218">
          <cell r="B1218" t="str">
            <v/>
          </cell>
        </row>
        <row r="1219">
          <cell r="B1219" t="str">
            <v/>
          </cell>
        </row>
        <row r="1220">
          <cell r="B1220" t="str">
            <v/>
          </cell>
        </row>
        <row r="1221">
          <cell r="B1221" t="str">
            <v/>
          </cell>
          <cell r="D1221" t="str">
            <v>FIRMA RESPONSABLE</v>
          </cell>
        </row>
        <row r="1222">
          <cell r="A1222" t="str">
            <v>DEPARTAMENTO DE ANTIOQUIA</v>
          </cell>
          <cell r="F1222" t="str">
            <v/>
          </cell>
        </row>
        <row r="1223">
          <cell r="A1223" t="str">
            <v>MUNICIPIO DE BURITICÁ</v>
          </cell>
        </row>
        <row r="1224">
          <cell r="A1224" t="str">
            <v>PROYECTO: MEJORAMIENTO DE VIAS TERCIARIAS EN EL MUNICIPIO DE BURITICA EN EL 
MARCO DEL PROGRAMA REGIONAL MEJORAMIENTO DE VIAS 
TERCIARIAS EN EL OCCIDENTE ANTIOQUEÑO</v>
          </cell>
        </row>
        <row r="1226">
          <cell r="A1226" t="str">
            <v xml:space="preserve">ANÁLISIS DE PRECIOS UNITARIOS  VEREDA PAJARITO </v>
          </cell>
        </row>
        <row r="1227">
          <cell r="A1227" t="str">
            <v>ITEM DE PAGO</v>
          </cell>
          <cell r="B1227" t="str">
            <v>DESCRIPCIÓN</v>
          </cell>
          <cell r="E1227" t="str">
            <v>UNIDAD</v>
          </cell>
          <cell r="F1227" t="str">
            <v>CANTIDAD</v>
          </cell>
          <cell r="G1227" t="str">
            <v>COSTO DIRECTO</v>
          </cell>
        </row>
        <row r="1228">
          <cell r="A1228">
            <v>3.2</v>
          </cell>
          <cell r="B1228" t="str">
            <v>Lleno mecánico compactado con material proveniente de la excavación hasta obtener
una densidad mínima del 95%, de la obtenida en el ensayo del Proctor modificado.
Incluye selección, acarreo interno y compactación del material.</v>
          </cell>
          <cell r="E1228" t="str">
            <v>m3</v>
          </cell>
          <cell r="F1228">
            <v>190</v>
          </cell>
          <cell r="G1228">
            <v>6822</v>
          </cell>
        </row>
        <row r="1230">
          <cell r="A1230" t="str">
            <v>1. COSTOS DIRECTOS</v>
          </cell>
        </row>
        <row r="1232">
          <cell r="A1232" t="str">
            <v>I. EQUIPO</v>
          </cell>
        </row>
        <row r="1233">
          <cell r="A1233" t="str">
            <v>CÓDIGO</v>
          </cell>
          <cell r="B1233" t="str">
            <v>DESCRIPCIÓN</v>
          </cell>
          <cell r="D1233" t="str">
            <v>UNIDAD</v>
          </cell>
          <cell r="E1233" t="str">
            <v>TARIFA</v>
          </cell>
          <cell r="F1233" t="str">
            <v>RENDIMIENTO</v>
          </cell>
          <cell r="G1233" t="str">
            <v>VR. UNITARIO</v>
          </cell>
        </row>
        <row r="1234">
          <cell r="A1234" t="str">
            <v>HEQ009</v>
          </cell>
          <cell r="B1234" t="str">
            <v>RETROEXCAVADORA LLANTA</v>
          </cell>
          <cell r="D1234" t="str">
            <v>HORA</v>
          </cell>
          <cell r="E1234">
            <v>130000</v>
          </cell>
          <cell r="F1234">
            <v>40</v>
          </cell>
          <cell r="G1234">
            <v>3250</v>
          </cell>
        </row>
        <row r="1235">
          <cell r="A1235" t="str">
            <v>HEQ005</v>
          </cell>
          <cell r="B1235" t="str">
            <v>COMPACTADOR VIBRATORIO INGERSOLL RAND DD-110HF O EQUIVALENTE</v>
          </cell>
          <cell r="D1235" t="str">
            <v>HORA</v>
          </cell>
          <cell r="E1235">
            <v>121000</v>
          </cell>
          <cell r="F1235">
            <v>40</v>
          </cell>
          <cell r="G1235">
            <v>3025</v>
          </cell>
        </row>
        <row r="1236">
          <cell r="A1236" t="str">
            <v/>
          </cell>
          <cell r="D1236" t="str">
            <v/>
          </cell>
          <cell r="E1236" t="str">
            <v/>
          </cell>
          <cell r="G1236" t="str">
            <v/>
          </cell>
        </row>
        <row r="1237">
          <cell r="A1237" t="str">
            <v/>
          </cell>
          <cell r="D1237" t="str">
            <v/>
          </cell>
          <cell r="E1237" t="str">
            <v/>
          </cell>
          <cell r="G1237" t="str">
            <v/>
          </cell>
        </row>
        <row r="1238">
          <cell r="A1238" t="str">
            <v/>
          </cell>
          <cell r="D1238" t="str">
            <v/>
          </cell>
          <cell r="E1238" t="str">
            <v/>
          </cell>
          <cell r="G1238" t="str">
            <v/>
          </cell>
        </row>
        <row r="1239">
          <cell r="A1239" t="str">
            <v/>
          </cell>
          <cell r="D1239" t="str">
            <v/>
          </cell>
          <cell r="E1239" t="str">
            <v/>
          </cell>
          <cell r="G1239" t="str">
            <v/>
          </cell>
        </row>
        <row r="1240">
          <cell r="A1240" t="str">
            <v>HEQ001</v>
          </cell>
          <cell r="B1240" t="str">
            <v>HERRAMIENTA MENOR (5% DE LA MANO DE OBRA)</v>
          </cell>
          <cell r="D1240" t="str">
            <v>%</v>
          </cell>
          <cell r="E1240">
            <v>0.05</v>
          </cell>
          <cell r="F1240">
            <v>520.73125000000005</v>
          </cell>
          <cell r="G1240">
            <v>26.036562500000002</v>
          </cell>
        </row>
        <row r="1241">
          <cell r="F1241" t="str">
            <v>SUBTOTAL</v>
          </cell>
          <cell r="G1241">
            <v>6301.0365625000004</v>
          </cell>
        </row>
        <row r="1243">
          <cell r="A1243" t="str">
            <v>II. MATERIALES</v>
          </cell>
        </row>
        <row r="1244">
          <cell r="A1244" t="str">
            <v>CÓDIGO</v>
          </cell>
          <cell r="B1244" t="str">
            <v>DESCRIPCIÓN</v>
          </cell>
          <cell r="C1244" t="str">
            <v>UNIDAD</v>
          </cell>
          <cell r="D1244" t="str">
            <v>CANTIDAD</v>
          </cell>
          <cell r="E1244" t="str">
            <v>DESP.</v>
          </cell>
          <cell r="F1244" t="str">
            <v>PRECIO UNIT.</v>
          </cell>
          <cell r="G1244" t="str">
            <v>VR. UNITARIO</v>
          </cell>
        </row>
        <row r="1245">
          <cell r="A1245" t="str">
            <v/>
          </cell>
          <cell r="C1245" t="str">
            <v/>
          </cell>
          <cell r="F1245" t="str">
            <v/>
          </cell>
          <cell r="G1245" t="str">
            <v/>
          </cell>
        </row>
        <row r="1246">
          <cell r="A1246" t="str">
            <v/>
          </cell>
          <cell r="C1246" t="str">
            <v/>
          </cell>
          <cell r="F1246" t="str">
            <v/>
          </cell>
          <cell r="G1246" t="str">
            <v/>
          </cell>
        </row>
        <row r="1247">
          <cell r="A1247" t="str">
            <v/>
          </cell>
          <cell r="C1247" t="str">
            <v/>
          </cell>
          <cell r="F1247" t="str">
            <v/>
          </cell>
          <cell r="G1247" t="str">
            <v/>
          </cell>
        </row>
        <row r="1248">
          <cell r="A1248" t="str">
            <v/>
          </cell>
          <cell r="C1248" t="str">
            <v/>
          </cell>
          <cell r="F1248" t="str">
            <v/>
          </cell>
          <cell r="G1248" t="str">
            <v/>
          </cell>
        </row>
        <row r="1249">
          <cell r="A1249" t="str">
            <v/>
          </cell>
          <cell r="C1249" t="str">
            <v/>
          </cell>
          <cell r="F1249" t="str">
            <v/>
          </cell>
          <cell r="G1249" t="str">
            <v/>
          </cell>
        </row>
        <row r="1250">
          <cell r="A1250" t="str">
            <v/>
          </cell>
          <cell r="C1250" t="str">
            <v/>
          </cell>
          <cell r="F1250" t="str">
            <v/>
          </cell>
          <cell r="G1250" t="str">
            <v/>
          </cell>
        </row>
        <row r="1251">
          <cell r="A1251" t="str">
            <v/>
          </cell>
          <cell r="C1251" t="str">
            <v/>
          </cell>
          <cell r="F1251" t="str">
            <v/>
          </cell>
          <cell r="G1251" t="str">
            <v/>
          </cell>
        </row>
        <row r="1252">
          <cell r="A1252" t="str">
            <v/>
          </cell>
          <cell r="C1252" t="str">
            <v/>
          </cell>
          <cell r="F1252" t="str">
            <v/>
          </cell>
          <cell r="G1252" t="str">
            <v/>
          </cell>
        </row>
        <row r="1253">
          <cell r="A1253" t="str">
            <v/>
          </cell>
          <cell r="C1253" t="str">
            <v/>
          </cell>
          <cell r="F1253" t="str">
            <v/>
          </cell>
          <cell r="G1253" t="str">
            <v/>
          </cell>
        </row>
        <row r="1254">
          <cell r="F1254" t="str">
            <v>SUBTOTAL</v>
          </cell>
          <cell r="G1254" t="str">
            <v/>
          </cell>
        </row>
        <row r="1256">
          <cell r="A1256" t="str">
            <v>III. TRANSPORTES</v>
          </cell>
        </row>
        <row r="1257">
          <cell r="A1257" t="str">
            <v>CÓDIGO</v>
          </cell>
          <cell r="B1257" t="str">
            <v>DESCRIPCIÓN</v>
          </cell>
          <cell r="C1257" t="str">
            <v>TIPO</v>
          </cell>
          <cell r="D1257" t="str">
            <v>VOLUMEN/PESO</v>
          </cell>
          <cell r="E1257" t="str">
            <v>DISTANCIA</v>
          </cell>
          <cell r="F1257" t="str">
            <v>TARIFA</v>
          </cell>
          <cell r="G1257" t="str">
            <v>VR. UNITARIO</v>
          </cell>
        </row>
        <row r="1258">
          <cell r="A1258" t="str">
            <v/>
          </cell>
          <cell r="E1258" t="str">
            <v/>
          </cell>
          <cell r="F1258" t="str">
            <v/>
          </cell>
          <cell r="G1258" t="str">
            <v/>
          </cell>
        </row>
        <row r="1259">
          <cell r="A1259" t="str">
            <v/>
          </cell>
          <cell r="E1259" t="str">
            <v/>
          </cell>
          <cell r="F1259" t="str">
            <v/>
          </cell>
          <cell r="G1259" t="str">
            <v/>
          </cell>
        </row>
        <row r="1260">
          <cell r="A1260" t="str">
            <v/>
          </cell>
          <cell r="E1260" t="str">
            <v/>
          </cell>
          <cell r="F1260" t="str">
            <v/>
          </cell>
          <cell r="G1260" t="str">
            <v/>
          </cell>
        </row>
        <row r="1261">
          <cell r="F1261" t="str">
            <v>SUBTOTAL</v>
          </cell>
          <cell r="G1261" t="str">
            <v/>
          </cell>
        </row>
        <row r="1263">
          <cell r="A1263" t="str">
            <v>IV. MANO DE OBRA</v>
          </cell>
        </row>
        <row r="1264">
          <cell r="A1264" t="str">
            <v>CÓDIGO</v>
          </cell>
          <cell r="B1264" t="str">
            <v>CARGOS PERSONAL</v>
          </cell>
          <cell r="D1264" t="str">
            <v>CANTIDAD</v>
          </cell>
          <cell r="E1264" t="str">
            <v>JORNAL TOTAL</v>
          </cell>
          <cell r="F1264" t="str">
            <v>RENDIMIENTO</v>
          </cell>
          <cell r="G1264" t="str">
            <v>VR. UNITARIO</v>
          </cell>
        </row>
        <row r="1265">
          <cell r="A1265" t="str">
            <v>MO032</v>
          </cell>
          <cell r="B1265" t="str">
            <v>AYUDANTE RASO</v>
          </cell>
          <cell r="D1265">
            <v>1</v>
          </cell>
          <cell r="E1265">
            <v>77280</v>
          </cell>
          <cell r="F1265">
            <v>320</v>
          </cell>
          <cell r="G1265">
            <v>241.5</v>
          </cell>
        </row>
        <row r="1266">
          <cell r="A1266" t="str">
            <v>MO031</v>
          </cell>
          <cell r="B1266" t="str">
            <v>AYUDANTE ENTENDIDO</v>
          </cell>
          <cell r="D1266">
            <v>1</v>
          </cell>
          <cell r="E1266">
            <v>89354</v>
          </cell>
          <cell r="F1266">
            <v>320</v>
          </cell>
          <cell r="G1266">
            <v>279.23124999999999</v>
          </cell>
        </row>
        <row r="1267">
          <cell r="A1267" t="str">
            <v/>
          </cell>
          <cell r="E1267" t="str">
            <v/>
          </cell>
          <cell r="F1267" t="str">
            <v/>
          </cell>
          <cell r="G1267" t="str">
            <v/>
          </cell>
        </row>
        <row r="1268">
          <cell r="A1268" t="str">
            <v/>
          </cell>
          <cell r="E1268" t="str">
            <v/>
          </cell>
          <cell r="F1268" t="str">
            <v/>
          </cell>
          <cell r="G1268" t="str">
            <v/>
          </cell>
        </row>
        <row r="1269">
          <cell r="F1269" t="str">
            <v>SUBTOTAL</v>
          </cell>
          <cell r="G1269">
            <v>520.73125000000005</v>
          </cell>
        </row>
        <row r="1271">
          <cell r="A1271" t="str">
            <v>V. SERVICIOS</v>
          </cell>
        </row>
        <row r="1272">
          <cell r="A1272" t="str">
            <v>CÓDIGO</v>
          </cell>
          <cell r="B1272" t="str">
            <v>DESCRIPCIÓN</v>
          </cell>
          <cell r="D1272" t="str">
            <v>UNIDAD</v>
          </cell>
          <cell r="E1272" t="str">
            <v>CANTIDAD</v>
          </cell>
          <cell r="F1272" t="str">
            <v>PRECIO UNIT.</v>
          </cell>
          <cell r="G1272" t="str">
            <v>VR. UNITARIO</v>
          </cell>
        </row>
        <row r="1273">
          <cell r="A1273" t="str">
            <v/>
          </cell>
          <cell r="D1273" t="str">
            <v/>
          </cell>
          <cell r="F1273" t="str">
            <v/>
          </cell>
          <cell r="G1273" t="str">
            <v/>
          </cell>
        </row>
        <row r="1274">
          <cell r="A1274" t="str">
            <v/>
          </cell>
          <cell r="D1274" t="str">
            <v/>
          </cell>
          <cell r="F1274" t="str">
            <v/>
          </cell>
          <cell r="G1274" t="str">
            <v/>
          </cell>
        </row>
        <row r="1275">
          <cell r="A1275" t="str">
            <v/>
          </cell>
          <cell r="D1275" t="str">
            <v/>
          </cell>
          <cell r="F1275" t="str">
            <v/>
          </cell>
          <cell r="G1275" t="str">
            <v/>
          </cell>
        </row>
        <row r="1276">
          <cell r="F1276" t="str">
            <v>SUBTOTAL</v>
          </cell>
          <cell r="G1276" t="str">
            <v/>
          </cell>
        </row>
        <row r="1278">
          <cell r="A1278" t="str">
            <v>TOTAL COSTO DIRECTO</v>
          </cell>
          <cell r="G1278">
            <v>6822</v>
          </cell>
        </row>
        <row r="1280">
          <cell r="A1280" t="str">
            <v>2. COSTOS INDIRECTOS</v>
          </cell>
        </row>
        <row r="1282">
          <cell r="A1282" t="str">
            <v>DESCRIPCIÓN</v>
          </cell>
          <cell r="F1282" t="str">
            <v>PORCENTAJE</v>
          </cell>
          <cell r="G1282" t="str">
            <v>VALOR TOTAL</v>
          </cell>
        </row>
        <row r="1283">
          <cell r="A1283" t="str">
            <v>ADMINISTRACION</v>
          </cell>
          <cell r="F1283">
            <v>0.2364</v>
          </cell>
          <cell r="G1283">
            <v>1612.7208000000001</v>
          </cell>
        </row>
        <row r="1284">
          <cell r="A1284" t="str">
            <v>IMPREVISTOS</v>
          </cell>
          <cell r="F1284">
            <v>0.01</v>
          </cell>
          <cell r="G1284">
            <v>68.22</v>
          </cell>
        </row>
        <row r="1285">
          <cell r="A1285" t="str">
            <v>UTILIDADES</v>
          </cell>
          <cell r="F1285">
            <v>0.05</v>
          </cell>
          <cell r="G1285">
            <v>341.1</v>
          </cell>
        </row>
        <row r="1286">
          <cell r="A1286" t="str">
            <v>TOTAL COSTO INDIRECTO</v>
          </cell>
          <cell r="F1286">
            <v>0.2964</v>
          </cell>
          <cell r="G1286">
            <v>2022</v>
          </cell>
        </row>
        <row r="1288">
          <cell r="A1288" t="str">
            <v>PRECIO UNITARIO TOTAL APROXIMADO AL PESO</v>
          </cell>
          <cell r="G1288">
            <v>8844</v>
          </cell>
        </row>
        <row r="1290">
          <cell r="B1290" t="str">
            <v/>
          </cell>
        </row>
        <row r="1291">
          <cell r="B1291" t="str">
            <v/>
          </cell>
        </row>
        <row r="1292">
          <cell r="B1292" t="str">
            <v/>
          </cell>
        </row>
        <row r="1293">
          <cell r="B1293" t="str">
            <v/>
          </cell>
          <cell r="D1293" t="str">
            <v>FIRMA RESPONSABLE</v>
          </cell>
        </row>
        <row r="1294">
          <cell r="A1294" t="str">
            <v>DEPARTAMENTO DE ANTIOQUIA</v>
          </cell>
          <cell r="F1294" t="str">
            <v/>
          </cell>
        </row>
        <row r="1295">
          <cell r="A1295" t="str">
            <v>MUNICIPIO DE BURITICÁ</v>
          </cell>
        </row>
        <row r="1296">
          <cell r="A1296" t="str">
            <v>PROYECTO: MEJORAMIENTO DE VIAS TERCIARIAS EN EL MUNICIPIO DE BURITICA EN EL 
MARCO DEL PROGRAMA REGIONAL MEJORAMIENTO DE VIAS 
TERCIARIAS EN EL OCCIDENTE ANTIOQUEÑO</v>
          </cell>
        </row>
        <row r="1298">
          <cell r="A1298" t="str">
            <v xml:space="preserve">ANÁLISIS DE PRECIOS UNITARIOS  VEREDA PAJARITO </v>
          </cell>
        </row>
        <row r="1299">
          <cell r="A1299" t="str">
            <v>ITEM DE PAGO</v>
          </cell>
          <cell r="B1299" t="str">
            <v>DESCRIPCIÓN</v>
          </cell>
          <cell r="E1299" t="str">
            <v>UNIDAD</v>
          </cell>
          <cell r="F1299" t="str">
            <v>CANTIDAD</v>
          </cell>
          <cell r="G1299" t="str">
            <v>COSTO DIRECTO</v>
          </cell>
        </row>
        <row r="1300">
          <cell r="A1300">
            <v>3.3</v>
          </cell>
          <cell r="B1300" t="str">
            <v>Suministro, colocación, conformación y compactación de Sub-base granular, 
incluye transporte. Compactación hasta obtener una densidad mínima del 95%, de la
obtenida en el ensayo del Proctor modificado</v>
          </cell>
          <cell r="E1300" t="str">
            <v>m3</v>
          </cell>
          <cell r="G1300">
            <v>160098</v>
          </cell>
        </row>
        <row r="1302">
          <cell r="A1302" t="str">
            <v>1. COSTOS DIRECTOS</v>
          </cell>
        </row>
        <row r="1304">
          <cell r="A1304" t="str">
            <v>I. EQUIPO</v>
          </cell>
        </row>
        <row r="1305">
          <cell r="A1305" t="str">
            <v>CÓDIGO</v>
          </cell>
          <cell r="B1305" t="str">
            <v>DESCRIPCIÓN</v>
          </cell>
          <cell r="D1305" t="str">
            <v>UNIDAD</v>
          </cell>
          <cell r="E1305" t="str">
            <v>TARIFA</v>
          </cell>
          <cell r="F1305" t="str">
            <v>RENDIMIENTO</v>
          </cell>
          <cell r="G1305" t="str">
            <v>VR. UNITARIO</v>
          </cell>
        </row>
        <row r="1306">
          <cell r="A1306" t="str">
            <v>HEQ008</v>
          </cell>
          <cell r="B1306" t="str">
            <v>COMPACTADOR TIPO RANA A GASOLINA (INCLUYE COMBUSTIBLE)</v>
          </cell>
          <cell r="D1306" t="str">
            <v>DÍA</v>
          </cell>
          <cell r="E1306">
            <v>61000</v>
          </cell>
          <cell r="F1306">
            <v>40</v>
          </cell>
          <cell r="G1306">
            <v>1525</v>
          </cell>
        </row>
        <row r="1307">
          <cell r="A1307" t="str">
            <v/>
          </cell>
          <cell r="D1307" t="str">
            <v/>
          </cell>
          <cell r="E1307" t="str">
            <v/>
          </cell>
          <cell r="G1307" t="str">
            <v/>
          </cell>
        </row>
        <row r="1308">
          <cell r="A1308" t="str">
            <v/>
          </cell>
          <cell r="D1308" t="str">
            <v/>
          </cell>
          <cell r="E1308" t="str">
            <v/>
          </cell>
          <cell r="G1308" t="str">
            <v/>
          </cell>
        </row>
        <row r="1309">
          <cell r="A1309" t="str">
            <v/>
          </cell>
          <cell r="D1309" t="str">
            <v/>
          </cell>
          <cell r="E1309" t="str">
            <v/>
          </cell>
          <cell r="G1309" t="str">
            <v/>
          </cell>
        </row>
        <row r="1310">
          <cell r="A1310" t="str">
            <v/>
          </cell>
          <cell r="D1310" t="str">
            <v/>
          </cell>
          <cell r="E1310" t="str">
            <v/>
          </cell>
          <cell r="G1310" t="str">
            <v/>
          </cell>
        </row>
        <row r="1311">
          <cell r="A1311" t="str">
            <v/>
          </cell>
          <cell r="D1311" t="str">
            <v/>
          </cell>
          <cell r="E1311" t="str">
            <v/>
          </cell>
          <cell r="G1311" t="str">
            <v/>
          </cell>
        </row>
        <row r="1312">
          <cell r="A1312" t="str">
            <v>HEQ001</v>
          </cell>
          <cell r="B1312" t="str">
            <v>HERRAMIENTA MENOR (5% DE LA MANO DE OBRA)</v>
          </cell>
          <cell r="D1312" t="str">
            <v>%</v>
          </cell>
          <cell r="E1312">
            <v>0.05</v>
          </cell>
          <cell r="F1312">
            <v>23121.35</v>
          </cell>
          <cell r="G1312">
            <v>1156.0674999999999</v>
          </cell>
        </row>
        <row r="1313">
          <cell r="F1313" t="str">
            <v>SUBTOTAL</v>
          </cell>
          <cell r="G1313">
            <v>2681.0675000000001</v>
          </cell>
        </row>
        <row r="1315">
          <cell r="A1315" t="str">
            <v>II. MATERIALES</v>
          </cell>
        </row>
        <row r="1316">
          <cell r="A1316" t="str">
            <v>CÓDIGO</v>
          </cell>
          <cell r="B1316" t="str">
            <v>DESCRIPCIÓN</v>
          </cell>
          <cell r="C1316" t="str">
            <v>UNIDAD</v>
          </cell>
          <cell r="D1316" t="str">
            <v>CANTIDAD</v>
          </cell>
          <cell r="E1316" t="str">
            <v>DESP.</v>
          </cell>
          <cell r="F1316" t="str">
            <v>PRECIO UNIT.</v>
          </cell>
          <cell r="G1316" t="str">
            <v>VR. UNITARIO</v>
          </cell>
        </row>
        <row r="1317">
          <cell r="A1317" t="str">
            <v>MA007</v>
          </cell>
          <cell r="B1317" t="str">
            <v>SUBBASE GRANULAR</v>
          </cell>
          <cell r="C1317" t="str">
            <v>M3</v>
          </cell>
          <cell r="D1317">
            <v>1.3</v>
          </cell>
          <cell r="F1317">
            <v>57120</v>
          </cell>
          <cell r="G1317">
            <v>74256</v>
          </cell>
        </row>
        <row r="1318">
          <cell r="A1318" t="str">
            <v/>
          </cell>
          <cell r="C1318" t="str">
            <v/>
          </cell>
          <cell r="F1318" t="str">
            <v/>
          </cell>
          <cell r="G1318" t="str">
            <v/>
          </cell>
        </row>
        <row r="1319">
          <cell r="A1319" t="str">
            <v/>
          </cell>
          <cell r="C1319" t="str">
            <v/>
          </cell>
          <cell r="F1319" t="str">
            <v/>
          </cell>
          <cell r="G1319" t="str">
            <v/>
          </cell>
        </row>
        <row r="1320">
          <cell r="A1320" t="str">
            <v/>
          </cell>
          <cell r="C1320" t="str">
            <v/>
          </cell>
          <cell r="F1320" t="str">
            <v/>
          </cell>
          <cell r="G1320" t="str">
            <v/>
          </cell>
        </row>
        <row r="1321">
          <cell r="A1321" t="str">
            <v/>
          </cell>
          <cell r="C1321" t="str">
            <v/>
          </cell>
          <cell r="F1321" t="str">
            <v/>
          </cell>
          <cell r="G1321" t="str">
            <v/>
          </cell>
        </row>
        <row r="1322">
          <cell r="A1322" t="str">
            <v/>
          </cell>
          <cell r="C1322" t="str">
            <v/>
          </cell>
          <cell r="F1322" t="str">
            <v/>
          </cell>
          <cell r="G1322" t="str">
            <v/>
          </cell>
        </row>
        <row r="1323">
          <cell r="A1323" t="str">
            <v/>
          </cell>
          <cell r="C1323" t="str">
            <v/>
          </cell>
          <cell r="F1323" t="str">
            <v/>
          </cell>
          <cell r="G1323" t="str">
            <v/>
          </cell>
        </row>
        <row r="1324">
          <cell r="A1324" t="str">
            <v/>
          </cell>
          <cell r="C1324" t="str">
            <v/>
          </cell>
          <cell r="F1324" t="str">
            <v/>
          </cell>
          <cell r="G1324" t="str">
            <v/>
          </cell>
        </row>
        <row r="1325">
          <cell r="A1325" t="str">
            <v/>
          </cell>
          <cell r="C1325" t="str">
            <v/>
          </cell>
          <cell r="F1325" t="str">
            <v/>
          </cell>
          <cell r="G1325" t="str">
            <v/>
          </cell>
        </row>
        <row r="1326">
          <cell r="A1326" t="str">
            <v/>
          </cell>
          <cell r="C1326" t="str">
            <v/>
          </cell>
          <cell r="F1326" t="str">
            <v/>
          </cell>
          <cell r="G1326" t="str">
            <v/>
          </cell>
        </row>
        <row r="1327">
          <cell r="F1327" t="str">
            <v>SUBTOTAL</v>
          </cell>
          <cell r="G1327">
            <v>74256</v>
          </cell>
        </row>
        <row r="1329">
          <cell r="A1329" t="str">
            <v>III. TRANSPORTES</v>
          </cell>
        </row>
        <row r="1330">
          <cell r="A1330" t="str">
            <v>CÓDIGO</v>
          </cell>
          <cell r="B1330" t="str">
            <v>DESCRIPCIÓN</v>
          </cell>
          <cell r="C1330" t="str">
            <v>TIPO</v>
          </cell>
          <cell r="D1330" t="str">
            <v>VOLUMEN/PESO</v>
          </cell>
          <cell r="E1330" t="str">
            <v>DISTANCIA</v>
          </cell>
          <cell r="F1330" t="str">
            <v>TARIFA</v>
          </cell>
          <cell r="G1330" t="str">
            <v>VR. UNITARIO</v>
          </cell>
        </row>
        <row r="1331">
          <cell r="A1331" t="str">
            <v>TR002</v>
          </cell>
          <cell r="B1331" t="str">
            <v>TRANSPORTE DE MATERIALES DE PLAYA</v>
          </cell>
          <cell r="C1331" t="str">
            <v>GRANULAR</v>
          </cell>
          <cell r="D1331">
            <v>1.3</v>
          </cell>
          <cell r="E1331">
            <v>46</v>
          </cell>
          <cell r="F1331">
            <v>1004</v>
          </cell>
          <cell r="G1331">
            <v>60039.200000000004</v>
          </cell>
        </row>
        <row r="1332">
          <cell r="A1332" t="str">
            <v/>
          </cell>
          <cell r="E1332" t="str">
            <v/>
          </cell>
          <cell r="F1332" t="str">
            <v/>
          </cell>
          <cell r="G1332" t="str">
            <v/>
          </cell>
        </row>
        <row r="1333">
          <cell r="A1333" t="str">
            <v/>
          </cell>
          <cell r="E1333" t="str">
            <v/>
          </cell>
          <cell r="F1333" t="str">
            <v/>
          </cell>
          <cell r="G1333" t="str">
            <v/>
          </cell>
        </row>
        <row r="1334">
          <cell r="F1334" t="str">
            <v>SUBTOTAL</v>
          </cell>
          <cell r="G1334">
            <v>60039.200000000004</v>
          </cell>
        </row>
        <row r="1336">
          <cell r="A1336" t="str">
            <v>IV. MANO DE OBRA</v>
          </cell>
        </row>
        <row r="1337">
          <cell r="A1337" t="str">
            <v>CÓDIGO</v>
          </cell>
          <cell r="B1337" t="str">
            <v>CARGOS PERSONAL</v>
          </cell>
          <cell r="D1337" t="str">
            <v>CANTIDAD</v>
          </cell>
          <cell r="E1337" t="str">
            <v>JORNAL TOTAL</v>
          </cell>
          <cell r="F1337" t="str">
            <v>RENDIMIENTO</v>
          </cell>
          <cell r="G1337" t="str">
            <v>VR. UNITARIO</v>
          </cell>
        </row>
        <row r="1338">
          <cell r="A1338" t="str">
            <v>MO029</v>
          </cell>
          <cell r="B1338" t="str">
            <v>OFICIAL DE OBRA CIVIL</v>
          </cell>
          <cell r="D1338">
            <v>1</v>
          </cell>
          <cell r="E1338">
            <v>153307</v>
          </cell>
          <cell r="F1338">
            <v>20</v>
          </cell>
          <cell r="G1338">
            <v>7665.35</v>
          </cell>
        </row>
        <row r="1339">
          <cell r="A1339" t="str">
            <v>MO032</v>
          </cell>
          <cell r="B1339" t="str">
            <v>AYUDANTE RASO</v>
          </cell>
          <cell r="D1339">
            <v>4</v>
          </cell>
          <cell r="E1339">
            <v>77280</v>
          </cell>
          <cell r="F1339">
            <v>20</v>
          </cell>
          <cell r="G1339">
            <v>15456</v>
          </cell>
        </row>
        <row r="1340">
          <cell r="A1340" t="str">
            <v/>
          </cell>
          <cell r="E1340" t="str">
            <v/>
          </cell>
          <cell r="F1340" t="str">
            <v/>
          </cell>
          <cell r="G1340" t="str">
            <v/>
          </cell>
        </row>
        <row r="1341">
          <cell r="A1341" t="str">
            <v/>
          </cell>
          <cell r="E1341" t="str">
            <v/>
          </cell>
          <cell r="F1341" t="str">
            <v/>
          </cell>
          <cell r="G1341" t="str">
            <v/>
          </cell>
        </row>
        <row r="1342">
          <cell r="F1342" t="str">
            <v>SUBTOTAL</v>
          </cell>
          <cell r="G1342">
            <v>23121.35</v>
          </cell>
        </row>
        <row r="1344">
          <cell r="A1344" t="str">
            <v>V. SERVICIOS</v>
          </cell>
        </row>
        <row r="1345">
          <cell r="A1345" t="str">
            <v>CÓDIGO</v>
          </cell>
          <cell r="B1345" t="str">
            <v>DESCRIPCIÓN</v>
          </cell>
          <cell r="D1345" t="str">
            <v>UNIDAD</v>
          </cell>
          <cell r="E1345" t="str">
            <v>CANTIDAD</v>
          </cell>
          <cell r="F1345" t="str">
            <v>PRECIO UNIT.</v>
          </cell>
          <cell r="G1345" t="str">
            <v>VR. UNITARIO</v>
          </cell>
        </row>
        <row r="1346">
          <cell r="A1346" t="str">
            <v/>
          </cell>
          <cell r="D1346" t="str">
            <v/>
          </cell>
          <cell r="F1346" t="str">
            <v/>
          </cell>
          <cell r="G1346" t="str">
            <v/>
          </cell>
        </row>
        <row r="1347">
          <cell r="A1347" t="str">
            <v/>
          </cell>
          <cell r="D1347" t="str">
            <v/>
          </cell>
          <cell r="F1347" t="str">
            <v/>
          </cell>
          <cell r="G1347" t="str">
            <v/>
          </cell>
        </row>
        <row r="1348">
          <cell r="A1348" t="str">
            <v/>
          </cell>
          <cell r="D1348" t="str">
            <v/>
          </cell>
          <cell r="F1348" t="str">
            <v/>
          </cell>
          <cell r="G1348" t="str">
            <v/>
          </cell>
        </row>
        <row r="1349">
          <cell r="F1349" t="str">
            <v>SUBTOTAL</v>
          </cell>
          <cell r="G1349" t="str">
            <v/>
          </cell>
        </row>
        <row r="1351">
          <cell r="A1351" t="str">
            <v>TOTAL COSTO DIRECTO</v>
          </cell>
          <cell r="G1351">
            <v>160098</v>
          </cell>
        </row>
        <row r="1353">
          <cell r="A1353" t="str">
            <v>2. COSTOS INDIRECTOS</v>
          </cell>
        </row>
        <row r="1355">
          <cell r="A1355" t="str">
            <v>DESCRIPCIÓN</v>
          </cell>
          <cell r="F1355" t="str">
            <v>PORCENTAJE</v>
          </cell>
          <cell r="G1355" t="str">
            <v>VALOR TOTAL</v>
          </cell>
        </row>
        <row r="1356">
          <cell r="A1356" t="str">
            <v>ADMINISTRACION</v>
          </cell>
          <cell r="F1356">
            <v>0.2364</v>
          </cell>
          <cell r="G1356">
            <v>37847.167199999996</v>
          </cell>
        </row>
        <row r="1357">
          <cell r="A1357" t="str">
            <v>IMPREVISTOS</v>
          </cell>
          <cell r="F1357">
            <v>0.01</v>
          </cell>
          <cell r="G1357">
            <v>1600.98</v>
          </cell>
        </row>
        <row r="1358">
          <cell r="A1358" t="str">
            <v>UTILIDADES</v>
          </cell>
          <cell r="F1358">
            <v>0.05</v>
          </cell>
          <cell r="G1358">
            <v>8004.9000000000005</v>
          </cell>
        </row>
        <row r="1359">
          <cell r="A1359" t="str">
            <v>TOTAL COSTO INDIRECTO</v>
          </cell>
          <cell r="F1359">
            <v>0.2964</v>
          </cell>
          <cell r="G1359">
            <v>47453</v>
          </cell>
        </row>
        <row r="1361">
          <cell r="A1361" t="str">
            <v>PRECIO UNITARIO TOTAL APROXIMADO AL PESO</v>
          </cell>
          <cell r="G1361">
            <v>207551</v>
          </cell>
        </row>
        <row r="1363">
          <cell r="B1363" t="str">
            <v/>
          </cell>
        </row>
        <row r="1364">
          <cell r="B1364" t="str">
            <v/>
          </cell>
        </row>
        <row r="1365">
          <cell r="B1365" t="str">
            <v/>
          </cell>
        </row>
        <row r="1366">
          <cell r="B1366" t="str">
            <v/>
          </cell>
          <cell r="D1366" t="str">
            <v>FIRMA RESPONSABLE</v>
          </cell>
        </row>
        <row r="1367">
          <cell r="A1367" t="str">
            <v>DEPARTAMENTO DE ANTIOQUIA</v>
          </cell>
          <cell r="F1367" t="str">
            <v/>
          </cell>
        </row>
        <row r="1368">
          <cell r="A1368" t="str">
            <v>MUNICIPIO DE BURITICÁ</v>
          </cell>
        </row>
        <row r="1369">
          <cell r="A1369" t="str">
            <v>PROYECTO: MEJORAMIENTO DE VIAS TERCIARIAS EN EL MUNICIPIO DE BURITICA EN EL 
MARCO DEL PROGRAMA REGIONAL MEJORAMIENTO DE VIAS 
TERCIARIAS EN EL OCCIDENTE ANTIOQUEÑO</v>
          </cell>
        </row>
        <row r="1371">
          <cell r="A1371" t="str">
            <v xml:space="preserve">ANÁLISIS DE PRECIOS UNITARIOS  VEREDA PAJARITO </v>
          </cell>
        </row>
        <row r="1372">
          <cell r="A1372" t="str">
            <v>ITEM DE PAGO</v>
          </cell>
          <cell r="B1372" t="str">
            <v>DESCRIPCIÓN</v>
          </cell>
          <cell r="E1372" t="str">
            <v>UNIDAD</v>
          </cell>
          <cell r="F1372" t="str">
            <v>CANTIDAD</v>
          </cell>
          <cell r="G1372" t="str">
            <v>COSTO DIRECTO</v>
          </cell>
        </row>
        <row r="1373">
          <cell r="A1373">
            <v>3.4</v>
          </cell>
          <cell r="B1373" t="str">
            <v>Concreto Clase D (21 MPa). Placa huella en concreto. Incluye el suministro y el
transporte de todos los materiales, la formaleta en madera o similar. El acero de
refuerzo se pagara en su item respectivo. Incluye todo lo necesario para su correcta
construcción.</v>
          </cell>
          <cell r="E1373" t="str">
            <v>m3</v>
          </cell>
          <cell r="G1373">
            <v>601872</v>
          </cell>
        </row>
        <row r="1375">
          <cell r="A1375" t="str">
            <v>1. COSTOS DIRECTOS</v>
          </cell>
        </row>
        <row r="1377">
          <cell r="A1377" t="str">
            <v>I. EQUIPO</v>
          </cell>
        </row>
        <row r="1378">
          <cell r="A1378" t="str">
            <v>CÓDIGO</v>
          </cell>
          <cell r="B1378" t="str">
            <v>DESCRIPCIÓN</v>
          </cell>
          <cell r="D1378" t="str">
            <v>UNIDAD</v>
          </cell>
          <cell r="E1378" t="str">
            <v>TARIFA</v>
          </cell>
          <cell r="F1378" t="str">
            <v>RENDIMIENTO</v>
          </cell>
          <cell r="G1378" t="str">
            <v>VR. UNITARIO</v>
          </cell>
        </row>
        <row r="1379">
          <cell r="A1379" t="str">
            <v>HEQ013</v>
          </cell>
          <cell r="B1379" t="str">
            <v>VIBRADOR DE CONCRETO A GASOLINA (ALQUILER)</v>
          </cell>
          <cell r="D1379" t="str">
            <v>hora</v>
          </cell>
          <cell r="E1379">
            <v>6275.9444444444443</v>
          </cell>
          <cell r="F1379">
            <v>1.5</v>
          </cell>
          <cell r="G1379">
            <v>4183.9629629629626</v>
          </cell>
        </row>
        <row r="1380">
          <cell r="A1380" t="str">
            <v/>
          </cell>
          <cell r="D1380" t="str">
            <v/>
          </cell>
          <cell r="E1380" t="str">
            <v/>
          </cell>
          <cell r="G1380" t="str">
            <v/>
          </cell>
        </row>
        <row r="1381">
          <cell r="A1381" t="str">
            <v/>
          </cell>
          <cell r="D1381" t="str">
            <v/>
          </cell>
          <cell r="E1381" t="str">
            <v/>
          </cell>
          <cell r="G1381" t="str">
            <v/>
          </cell>
        </row>
        <row r="1382">
          <cell r="A1382" t="str">
            <v/>
          </cell>
          <cell r="D1382" t="str">
            <v/>
          </cell>
          <cell r="E1382" t="str">
            <v/>
          </cell>
          <cell r="G1382" t="str">
            <v/>
          </cell>
        </row>
        <row r="1383">
          <cell r="A1383" t="str">
            <v/>
          </cell>
          <cell r="D1383" t="str">
            <v/>
          </cell>
          <cell r="E1383" t="str">
            <v/>
          </cell>
          <cell r="G1383" t="str">
            <v/>
          </cell>
        </row>
        <row r="1384">
          <cell r="A1384" t="str">
            <v/>
          </cell>
          <cell r="D1384" t="str">
            <v/>
          </cell>
          <cell r="E1384" t="str">
            <v/>
          </cell>
          <cell r="G1384" t="str">
            <v/>
          </cell>
        </row>
        <row r="1385">
          <cell r="A1385" t="str">
            <v>HEQ001</v>
          </cell>
          <cell r="B1385" t="str">
            <v>HERRAMIENTA MENOR (5% DE LA MANO DE OBRA)</v>
          </cell>
          <cell r="D1385" t="str">
            <v>%</v>
          </cell>
          <cell r="E1385">
            <v>0.05</v>
          </cell>
          <cell r="F1385">
            <v>77071.166666666672</v>
          </cell>
          <cell r="G1385">
            <v>3853.5583333333338</v>
          </cell>
        </row>
        <row r="1386">
          <cell r="F1386" t="str">
            <v>SUBTOTAL</v>
          </cell>
          <cell r="G1386">
            <v>8037.521296296296</v>
          </cell>
        </row>
        <row r="1388">
          <cell r="A1388" t="str">
            <v>II. MATERIALES</v>
          </cell>
        </row>
        <row r="1389">
          <cell r="A1389" t="str">
            <v>CÓDIGO</v>
          </cell>
          <cell r="B1389" t="str">
            <v>DESCRIPCIÓN</v>
          </cell>
          <cell r="C1389" t="str">
            <v>UNIDAD</v>
          </cell>
          <cell r="D1389" t="str">
            <v>CANTIDAD</v>
          </cell>
          <cell r="E1389" t="str">
            <v>DESP.</v>
          </cell>
          <cell r="F1389" t="str">
            <v>PRECIO UNIT.</v>
          </cell>
          <cell r="G1389" t="str">
            <v>VR. UNITARIO</v>
          </cell>
        </row>
        <row r="1390">
          <cell r="A1390" t="str">
            <v>MA025</v>
          </cell>
          <cell r="B1390" t="str">
            <v>CONCRETO 3000 PSI (210 MPA) EN OBRA VEREDA PAJARITO</v>
          </cell>
          <cell r="C1390" t="str">
            <v>M3</v>
          </cell>
          <cell r="D1390">
            <v>1</v>
          </cell>
          <cell r="E1390">
            <v>0.05</v>
          </cell>
          <cell r="F1390">
            <v>446303</v>
          </cell>
          <cell r="G1390">
            <v>468618.15</v>
          </cell>
        </row>
        <row r="1391">
          <cell r="A1391" t="str">
            <v>MA019</v>
          </cell>
          <cell r="B1391" t="str">
            <v>TABLA CHAPA ORDINARIO 30 CM X 2 CM X 3 M.</v>
          </cell>
          <cell r="C1391" t="str">
            <v>UN</v>
          </cell>
          <cell r="D1391">
            <v>2</v>
          </cell>
          <cell r="F1391">
            <v>13780</v>
          </cell>
          <cell r="G1391">
            <v>27560</v>
          </cell>
        </row>
        <row r="1392">
          <cell r="A1392" t="str">
            <v>MA020</v>
          </cell>
          <cell r="B1392" t="str">
            <v>LISTON 2 X 4</v>
          </cell>
          <cell r="C1392" t="str">
            <v>UN</v>
          </cell>
          <cell r="D1392">
            <v>6</v>
          </cell>
          <cell r="F1392">
            <v>3400</v>
          </cell>
          <cell r="G1392">
            <v>20400</v>
          </cell>
        </row>
        <row r="1393">
          <cell r="A1393" t="str">
            <v>MA021</v>
          </cell>
          <cell r="B1393" t="str">
            <v>PUNTILLA CON CABEZA 2"</v>
          </cell>
          <cell r="C1393" t="str">
            <v>LB</v>
          </cell>
          <cell r="D1393">
            <v>0.05</v>
          </cell>
          <cell r="F1393">
            <v>3700</v>
          </cell>
          <cell r="G1393">
            <v>185</v>
          </cell>
        </row>
        <row r="1394">
          <cell r="A1394" t="str">
            <v/>
          </cell>
          <cell r="C1394" t="str">
            <v/>
          </cell>
          <cell r="F1394" t="str">
            <v/>
          </cell>
          <cell r="G1394" t="str">
            <v/>
          </cell>
        </row>
        <row r="1395">
          <cell r="A1395" t="str">
            <v/>
          </cell>
          <cell r="C1395" t="str">
            <v/>
          </cell>
          <cell r="F1395" t="str">
            <v/>
          </cell>
          <cell r="G1395" t="str">
            <v/>
          </cell>
        </row>
        <row r="1396">
          <cell r="A1396" t="str">
            <v/>
          </cell>
          <cell r="C1396" t="str">
            <v/>
          </cell>
          <cell r="F1396" t="str">
            <v/>
          </cell>
          <cell r="G1396" t="str">
            <v/>
          </cell>
        </row>
        <row r="1397">
          <cell r="A1397" t="str">
            <v/>
          </cell>
          <cell r="C1397" t="str">
            <v/>
          </cell>
          <cell r="F1397" t="str">
            <v/>
          </cell>
          <cell r="G1397" t="str">
            <v/>
          </cell>
        </row>
        <row r="1398">
          <cell r="A1398" t="str">
            <v/>
          </cell>
          <cell r="C1398" t="str">
            <v/>
          </cell>
          <cell r="F1398" t="str">
            <v/>
          </cell>
          <cell r="G1398" t="str">
            <v/>
          </cell>
        </row>
        <row r="1399">
          <cell r="A1399" t="str">
            <v/>
          </cell>
          <cell r="C1399" t="str">
            <v/>
          </cell>
          <cell r="F1399" t="str">
            <v/>
          </cell>
          <cell r="G1399" t="str">
            <v/>
          </cell>
        </row>
        <row r="1400">
          <cell r="A1400" t="str">
            <v/>
          </cell>
          <cell r="C1400" t="str">
            <v/>
          </cell>
          <cell r="F1400" t="str">
            <v/>
          </cell>
          <cell r="G1400" t="str">
            <v/>
          </cell>
        </row>
        <row r="1401">
          <cell r="A1401" t="str">
            <v/>
          </cell>
          <cell r="C1401" t="str">
            <v/>
          </cell>
          <cell r="F1401" t="str">
            <v/>
          </cell>
          <cell r="G1401" t="str">
            <v/>
          </cell>
        </row>
        <row r="1402">
          <cell r="A1402" t="str">
            <v/>
          </cell>
          <cell r="C1402" t="str">
            <v/>
          </cell>
          <cell r="F1402" t="str">
            <v/>
          </cell>
          <cell r="G1402" t="str">
            <v/>
          </cell>
        </row>
        <row r="1403">
          <cell r="A1403" t="str">
            <v/>
          </cell>
          <cell r="C1403" t="str">
            <v/>
          </cell>
          <cell r="F1403" t="str">
            <v/>
          </cell>
          <cell r="G1403" t="str">
            <v/>
          </cell>
        </row>
        <row r="1404">
          <cell r="F1404" t="str">
            <v>SUBTOTAL</v>
          </cell>
          <cell r="G1404">
            <v>516763.15</v>
          </cell>
        </row>
        <row r="1406">
          <cell r="A1406" t="str">
            <v>III. TRANSPORTES</v>
          </cell>
        </row>
        <row r="1407">
          <cell r="A1407" t="str">
            <v>CÓDIGO</v>
          </cell>
          <cell r="B1407" t="str">
            <v>DESCRIPCIÓN</v>
          </cell>
          <cell r="C1407" t="str">
            <v>TIPO</v>
          </cell>
          <cell r="D1407" t="str">
            <v>VOLUMEN/PESO</v>
          </cell>
          <cell r="E1407" t="str">
            <v>DISTANCIA</v>
          </cell>
          <cell r="F1407" t="str">
            <v>TARIFA</v>
          </cell>
          <cell r="G1407" t="str">
            <v>VR. UNITARIO</v>
          </cell>
        </row>
        <row r="1408">
          <cell r="A1408" t="str">
            <v/>
          </cell>
          <cell r="E1408" t="str">
            <v/>
          </cell>
          <cell r="F1408" t="str">
            <v/>
          </cell>
          <cell r="G1408" t="str">
            <v/>
          </cell>
        </row>
        <row r="1409">
          <cell r="A1409" t="str">
            <v/>
          </cell>
          <cell r="E1409" t="str">
            <v/>
          </cell>
          <cell r="F1409" t="str">
            <v/>
          </cell>
          <cell r="G1409" t="str">
            <v/>
          </cell>
        </row>
        <row r="1410">
          <cell r="A1410" t="str">
            <v/>
          </cell>
          <cell r="E1410" t="str">
            <v/>
          </cell>
          <cell r="F1410" t="str">
            <v/>
          </cell>
          <cell r="G1410" t="str">
            <v/>
          </cell>
        </row>
        <row r="1411">
          <cell r="F1411" t="str">
            <v>SUBTOTAL</v>
          </cell>
          <cell r="G1411" t="str">
            <v/>
          </cell>
        </row>
        <row r="1413">
          <cell r="A1413" t="str">
            <v>IV. MANO DE OBRA</v>
          </cell>
        </row>
        <row r="1414">
          <cell r="A1414" t="str">
            <v>CÓDIGO</v>
          </cell>
          <cell r="B1414" t="str">
            <v>CARGOS PERSONAL</v>
          </cell>
          <cell r="D1414" t="str">
            <v>CANTIDAD</v>
          </cell>
          <cell r="E1414" t="str">
            <v>JORNAL TOTAL</v>
          </cell>
          <cell r="F1414" t="str">
            <v>RENDIMIENTO</v>
          </cell>
          <cell r="G1414" t="str">
            <v>VR. UNITARIO</v>
          </cell>
        </row>
        <row r="1415">
          <cell r="A1415" t="str">
            <v>MO029</v>
          </cell>
          <cell r="B1415" t="str">
            <v>OFICIAL DE OBRA CIVIL</v>
          </cell>
          <cell r="D1415">
            <v>1</v>
          </cell>
          <cell r="E1415">
            <v>153307</v>
          </cell>
          <cell r="F1415">
            <v>6</v>
          </cell>
          <cell r="G1415">
            <v>25551.166666666668</v>
          </cell>
        </row>
        <row r="1416">
          <cell r="A1416" t="str">
            <v>MO032</v>
          </cell>
          <cell r="B1416" t="str">
            <v>AYUDANTE RASO</v>
          </cell>
          <cell r="D1416">
            <v>4</v>
          </cell>
          <cell r="E1416">
            <v>77280</v>
          </cell>
          <cell r="F1416">
            <v>6</v>
          </cell>
          <cell r="G1416">
            <v>51520</v>
          </cell>
        </row>
        <row r="1417">
          <cell r="A1417" t="str">
            <v/>
          </cell>
          <cell r="E1417" t="str">
            <v/>
          </cell>
          <cell r="F1417" t="str">
            <v/>
          </cell>
          <cell r="G1417" t="str">
            <v/>
          </cell>
        </row>
        <row r="1418">
          <cell r="A1418" t="str">
            <v/>
          </cell>
          <cell r="E1418" t="str">
            <v/>
          </cell>
          <cell r="F1418" t="str">
            <v/>
          </cell>
          <cell r="G1418" t="str">
            <v/>
          </cell>
        </row>
        <row r="1419">
          <cell r="F1419" t="str">
            <v>SUBTOTAL</v>
          </cell>
          <cell r="G1419">
            <v>77071.166666666672</v>
          </cell>
        </row>
        <row r="1421">
          <cell r="A1421" t="str">
            <v>V. SERVICIOS</v>
          </cell>
        </row>
        <row r="1422">
          <cell r="A1422" t="str">
            <v>CÓDIGO</v>
          </cell>
          <cell r="B1422" t="str">
            <v>DESCRIPCIÓN</v>
          </cell>
          <cell r="D1422" t="str">
            <v>UNIDAD</v>
          </cell>
          <cell r="E1422" t="str">
            <v>CANTIDAD</v>
          </cell>
          <cell r="F1422" t="str">
            <v>PRECIO UNIT.</v>
          </cell>
          <cell r="G1422" t="str">
            <v>VR. UNITARIO</v>
          </cell>
        </row>
        <row r="1423">
          <cell r="A1423" t="str">
            <v/>
          </cell>
          <cell r="D1423" t="str">
            <v/>
          </cell>
          <cell r="F1423" t="str">
            <v/>
          </cell>
          <cell r="G1423" t="str">
            <v/>
          </cell>
        </row>
        <row r="1424">
          <cell r="A1424" t="str">
            <v/>
          </cell>
          <cell r="D1424" t="str">
            <v/>
          </cell>
          <cell r="F1424" t="str">
            <v/>
          </cell>
          <cell r="G1424" t="str">
            <v/>
          </cell>
        </row>
        <row r="1425">
          <cell r="A1425" t="str">
            <v/>
          </cell>
          <cell r="D1425" t="str">
            <v/>
          </cell>
          <cell r="F1425" t="str">
            <v/>
          </cell>
          <cell r="G1425" t="str">
            <v/>
          </cell>
        </row>
        <row r="1426">
          <cell r="F1426" t="str">
            <v>SUBTOTAL</v>
          </cell>
          <cell r="G1426" t="str">
            <v/>
          </cell>
        </row>
        <row r="1428">
          <cell r="A1428" t="str">
            <v>TOTAL COSTO DIRECTO</v>
          </cell>
          <cell r="G1428">
            <v>601872</v>
          </cell>
        </row>
        <row r="1430">
          <cell r="A1430" t="str">
            <v>2. COSTOS INDIRECTOS</v>
          </cell>
        </row>
        <row r="1432">
          <cell r="A1432" t="str">
            <v>DESCRIPCIÓN</v>
          </cell>
          <cell r="F1432" t="str">
            <v>PORCENTAJE</v>
          </cell>
          <cell r="G1432" t="str">
            <v>VALOR TOTAL</v>
          </cell>
        </row>
        <row r="1433">
          <cell r="A1433" t="str">
            <v>ADMINISTRACION</v>
          </cell>
          <cell r="F1433">
            <v>0.2364</v>
          </cell>
          <cell r="G1433">
            <v>142282.54079999999</v>
          </cell>
        </row>
        <row r="1434">
          <cell r="A1434" t="str">
            <v>IMPREVISTOS</v>
          </cell>
          <cell r="F1434">
            <v>0.01</v>
          </cell>
          <cell r="G1434">
            <v>6018.72</v>
          </cell>
        </row>
        <row r="1435">
          <cell r="A1435" t="str">
            <v>UTILIDADES</v>
          </cell>
          <cell r="F1435">
            <v>0.05</v>
          </cell>
          <cell r="G1435">
            <v>30093.600000000002</v>
          </cell>
        </row>
        <row r="1436">
          <cell r="A1436" t="str">
            <v>TOTAL COSTO INDIRECTO</v>
          </cell>
          <cell r="F1436">
            <v>0.2964</v>
          </cell>
          <cell r="G1436">
            <v>178395</v>
          </cell>
        </row>
        <row r="1438">
          <cell r="A1438" t="str">
            <v>PRECIO UNITARIO TOTAL APROXIMADO AL PESO</v>
          </cell>
          <cell r="G1438">
            <v>780267</v>
          </cell>
        </row>
        <row r="1440">
          <cell r="B1440" t="str">
            <v/>
          </cell>
        </row>
        <row r="1441">
          <cell r="B1441" t="str">
            <v/>
          </cell>
        </row>
        <row r="1442">
          <cell r="B1442" t="str">
            <v/>
          </cell>
        </row>
        <row r="1443">
          <cell r="B1443" t="str">
            <v/>
          </cell>
          <cell r="D1443" t="str">
            <v>FIRMA RESPONSABLE</v>
          </cell>
        </row>
        <row r="1444">
          <cell r="A1444" t="str">
            <v>DEPARTAMENTO DE ANTIOQUIA</v>
          </cell>
          <cell r="F1444" t="str">
            <v/>
          </cell>
        </row>
        <row r="1445">
          <cell r="A1445" t="str">
            <v>MUNICIPIO DE BURITICÁ</v>
          </cell>
        </row>
        <row r="1446">
          <cell r="A1446" t="str">
            <v>PROYECTO: MEJORAMIENTO DE VIAS TERCIARIAS EN EL MUNICIPIO DE BURITICA EN EL 
MARCO DEL PROGRAMA REGIONAL MEJORAMIENTO DE VIAS 
TERCIARIAS EN EL OCCIDENTE ANTIOQUEÑO</v>
          </cell>
        </row>
        <row r="1448">
          <cell r="A1448" t="str">
            <v xml:space="preserve">ANÁLISIS DE PRECIOS UNITARIOS  VEREDA PAJARITO </v>
          </cell>
        </row>
        <row r="1450">
          <cell r="A1450" t="str">
            <v>ITEM DE PAGO</v>
          </cell>
          <cell r="B1450" t="str">
            <v>DESCRIPCIÓN</v>
          </cell>
          <cell r="E1450" t="str">
            <v>UNIDAD</v>
          </cell>
          <cell r="F1450" t="str">
            <v>CANTIDAD</v>
          </cell>
          <cell r="G1450" t="str">
            <v>COSTO DIRECTO</v>
          </cell>
        </row>
        <row r="1451">
          <cell r="A1451">
            <v>3.5</v>
          </cell>
          <cell r="B1451" t="str">
            <v>Concreto Clase D (21 MPa). Cunetas ncluye el suministro y el
transporte de todos los materiales, la formaleta en madera o similar. El acero de
refuerzo se pagara en su item respectivo. Incluye todo lo necesario para su correcta
construcción.</v>
          </cell>
          <cell r="E1451" t="str">
            <v>m3</v>
          </cell>
          <cell r="G1451">
            <v>594982</v>
          </cell>
        </row>
        <row r="1453">
          <cell r="A1453" t="str">
            <v>1. COSTOS DIRECTOS</v>
          </cell>
        </row>
        <row r="1455">
          <cell r="A1455" t="str">
            <v>I. EQUIPO</v>
          </cell>
        </row>
        <row r="1456">
          <cell r="A1456" t="str">
            <v>CÓDIGO</v>
          </cell>
          <cell r="B1456" t="str">
            <v>DESCRIPCIÓN</v>
          </cell>
          <cell r="D1456" t="str">
            <v>UNIDAD</v>
          </cell>
          <cell r="E1456" t="str">
            <v>TARIFA</v>
          </cell>
          <cell r="F1456" t="str">
            <v>RENDIMIENTO</v>
          </cell>
          <cell r="G1456" t="str">
            <v>VR. UNITARIO</v>
          </cell>
        </row>
        <row r="1457">
          <cell r="A1457" t="str">
            <v>HEQ013</v>
          </cell>
          <cell r="B1457" t="str">
            <v>VIBRADOR DE CONCRETO A GASOLINA (ALQUILER)</v>
          </cell>
          <cell r="D1457" t="str">
            <v>hora</v>
          </cell>
          <cell r="E1457">
            <v>6275.9444444444443</v>
          </cell>
          <cell r="F1457">
            <v>1.5</v>
          </cell>
          <cell r="G1457">
            <v>4183.9629629629626</v>
          </cell>
        </row>
        <row r="1458">
          <cell r="A1458" t="str">
            <v/>
          </cell>
          <cell r="D1458" t="str">
            <v/>
          </cell>
          <cell r="E1458" t="str">
            <v/>
          </cell>
          <cell r="G1458" t="str">
            <v/>
          </cell>
        </row>
        <row r="1459">
          <cell r="A1459" t="str">
            <v/>
          </cell>
          <cell r="D1459" t="str">
            <v/>
          </cell>
          <cell r="E1459" t="str">
            <v/>
          </cell>
          <cell r="G1459" t="str">
            <v/>
          </cell>
        </row>
        <row r="1460">
          <cell r="A1460" t="str">
            <v/>
          </cell>
          <cell r="D1460" t="str">
            <v/>
          </cell>
          <cell r="E1460" t="str">
            <v/>
          </cell>
          <cell r="G1460" t="str">
            <v/>
          </cell>
        </row>
        <row r="1461">
          <cell r="A1461" t="str">
            <v/>
          </cell>
          <cell r="D1461" t="str">
            <v/>
          </cell>
          <cell r="E1461" t="str">
            <v/>
          </cell>
          <cell r="G1461" t="str">
            <v/>
          </cell>
        </row>
        <row r="1462">
          <cell r="A1462" t="str">
            <v/>
          </cell>
          <cell r="D1462" t="str">
            <v/>
          </cell>
          <cell r="E1462" t="str">
            <v/>
          </cell>
          <cell r="G1462" t="str">
            <v/>
          </cell>
        </row>
        <row r="1463">
          <cell r="A1463" t="str">
            <v>HEQ001</v>
          </cell>
          <cell r="B1463" t="str">
            <v>HERRAMIENTA MENOR (5% DE LA MANO DE OBRA)</v>
          </cell>
          <cell r="D1463" t="str">
            <v>%</v>
          </cell>
          <cell r="E1463">
            <v>0.05</v>
          </cell>
          <cell r="F1463">
            <v>77071.166666666672</v>
          </cell>
          <cell r="G1463">
            <v>3853.5583333333338</v>
          </cell>
        </row>
        <row r="1464">
          <cell r="F1464" t="str">
            <v>SUBTOTAL</v>
          </cell>
          <cell r="G1464">
            <v>8037.521296296296</v>
          </cell>
        </row>
        <row r="1466">
          <cell r="A1466" t="str">
            <v>II. MATERIALES</v>
          </cell>
        </row>
        <row r="1467">
          <cell r="A1467" t="str">
            <v>CÓDIGO</v>
          </cell>
          <cell r="B1467" t="str">
            <v>DESCRIPCIÓN</v>
          </cell>
          <cell r="C1467" t="str">
            <v>UNIDAD</v>
          </cell>
          <cell r="D1467" t="str">
            <v>CANTIDAD</v>
          </cell>
          <cell r="E1467" t="str">
            <v>DESP.</v>
          </cell>
          <cell r="F1467" t="str">
            <v>PRECIO UNIT.</v>
          </cell>
          <cell r="G1467" t="str">
            <v>VR. UNITARIO</v>
          </cell>
        </row>
        <row r="1468">
          <cell r="A1468" t="str">
            <v>MA025</v>
          </cell>
          <cell r="B1468" t="str">
            <v>CONCRETO 3000 PSI (210 MPA) EN OBRA VEREDA PAJARITO</v>
          </cell>
          <cell r="C1468" t="str">
            <v>M3</v>
          </cell>
          <cell r="D1468">
            <v>1</v>
          </cell>
          <cell r="E1468">
            <v>0.05</v>
          </cell>
          <cell r="F1468">
            <v>446303</v>
          </cell>
          <cell r="G1468">
            <v>468618.15</v>
          </cell>
        </row>
        <row r="1469">
          <cell r="A1469" t="str">
            <v>MA019</v>
          </cell>
          <cell r="B1469" t="str">
            <v>TABLA CHAPA ORDINARIO 30 CM X 2 CM X 3 M.</v>
          </cell>
          <cell r="C1469" t="str">
            <v>UN</v>
          </cell>
          <cell r="D1469">
            <v>1.5</v>
          </cell>
          <cell r="F1469">
            <v>13780</v>
          </cell>
          <cell r="G1469">
            <v>20670</v>
          </cell>
        </row>
        <row r="1470">
          <cell r="A1470" t="str">
            <v>MA020</v>
          </cell>
          <cell r="B1470" t="str">
            <v>LISTON 2 X 4</v>
          </cell>
          <cell r="C1470" t="str">
            <v>UN</v>
          </cell>
          <cell r="D1470">
            <v>6</v>
          </cell>
          <cell r="F1470">
            <v>3400</v>
          </cell>
          <cell r="G1470">
            <v>20400</v>
          </cell>
        </row>
        <row r="1471">
          <cell r="A1471" t="str">
            <v>MA021</v>
          </cell>
          <cell r="B1471" t="str">
            <v>PUNTILLA CON CABEZA 2"</v>
          </cell>
          <cell r="C1471" t="str">
            <v>LB</v>
          </cell>
          <cell r="D1471">
            <v>0.05</v>
          </cell>
          <cell r="F1471">
            <v>3700</v>
          </cell>
          <cell r="G1471">
            <v>185</v>
          </cell>
        </row>
        <row r="1472">
          <cell r="A1472" t="str">
            <v/>
          </cell>
          <cell r="C1472" t="str">
            <v/>
          </cell>
          <cell r="F1472" t="str">
            <v/>
          </cell>
          <cell r="G1472" t="str">
            <v/>
          </cell>
        </row>
        <row r="1473">
          <cell r="A1473" t="str">
            <v/>
          </cell>
          <cell r="C1473" t="str">
            <v/>
          </cell>
          <cell r="F1473" t="str">
            <v/>
          </cell>
          <cell r="G1473" t="str">
            <v/>
          </cell>
        </row>
        <row r="1474">
          <cell r="A1474" t="str">
            <v/>
          </cell>
          <cell r="C1474" t="str">
            <v/>
          </cell>
          <cell r="F1474" t="str">
            <v/>
          </cell>
          <cell r="G1474" t="str">
            <v/>
          </cell>
        </row>
        <row r="1475">
          <cell r="A1475" t="str">
            <v/>
          </cell>
          <cell r="C1475" t="str">
            <v/>
          </cell>
          <cell r="F1475" t="str">
            <v/>
          </cell>
          <cell r="G1475" t="str">
            <v/>
          </cell>
        </row>
        <row r="1476">
          <cell r="A1476" t="str">
            <v/>
          </cell>
          <cell r="C1476" t="str">
            <v/>
          </cell>
          <cell r="F1476" t="str">
            <v/>
          </cell>
          <cell r="G1476" t="str">
            <v/>
          </cell>
        </row>
        <row r="1477">
          <cell r="A1477" t="str">
            <v/>
          </cell>
          <cell r="C1477" t="str">
            <v/>
          </cell>
          <cell r="F1477" t="str">
            <v/>
          </cell>
          <cell r="G1477" t="str">
            <v/>
          </cell>
        </row>
        <row r="1478">
          <cell r="A1478" t="str">
            <v/>
          </cell>
          <cell r="C1478" t="str">
            <v/>
          </cell>
          <cell r="F1478" t="str">
            <v/>
          </cell>
          <cell r="G1478" t="str">
            <v/>
          </cell>
        </row>
        <row r="1479">
          <cell r="A1479" t="str">
            <v/>
          </cell>
          <cell r="C1479" t="str">
            <v/>
          </cell>
          <cell r="F1479" t="str">
            <v/>
          </cell>
          <cell r="G1479" t="str">
            <v/>
          </cell>
        </row>
        <row r="1480">
          <cell r="A1480" t="str">
            <v/>
          </cell>
          <cell r="C1480" t="str">
            <v/>
          </cell>
          <cell r="F1480" t="str">
            <v/>
          </cell>
          <cell r="G1480" t="str">
            <v/>
          </cell>
        </row>
        <row r="1481">
          <cell r="A1481" t="str">
            <v/>
          </cell>
          <cell r="C1481" t="str">
            <v/>
          </cell>
          <cell r="F1481" t="str">
            <v/>
          </cell>
          <cell r="G1481" t="str">
            <v/>
          </cell>
        </row>
        <row r="1482">
          <cell r="F1482" t="str">
            <v>SUBTOTAL</v>
          </cell>
          <cell r="G1482">
            <v>509873.15</v>
          </cell>
        </row>
        <row r="1484">
          <cell r="A1484" t="str">
            <v>III. TRANSPORTES</v>
          </cell>
        </row>
        <row r="1485">
          <cell r="A1485" t="str">
            <v>CÓDIGO</v>
          </cell>
          <cell r="B1485" t="str">
            <v>DESCRIPCIÓN</v>
          </cell>
          <cell r="C1485" t="str">
            <v>TIPO</v>
          </cell>
          <cell r="D1485" t="str">
            <v>VOLUMEN/PESO</v>
          </cell>
          <cell r="E1485" t="str">
            <v>DISTANCIA</v>
          </cell>
          <cell r="F1485" t="str">
            <v>TARIFA</v>
          </cell>
          <cell r="G1485" t="str">
            <v>VR. UNITARIO</v>
          </cell>
        </row>
        <row r="1486">
          <cell r="A1486" t="str">
            <v/>
          </cell>
          <cell r="E1486" t="str">
            <v/>
          </cell>
          <cell r="F1486" t="str">
            <v/>
          </cell>
          <cell r="G1486" t="str">
            <v/>
          </cell>
        </row>
        <row r="1487">
          <cell r="A1487" t="str">
            <v/>
          </cell>
          <cell r="E1487" t="str">
            <v/>
          </cell>
          <cell r="F1487" t="str">
            <v/>
          </cell>
          <cell r="G1487" t="str">
            <v/>
          </cell>
        </row>
        <row r="1488">
          <cell r="A1488" t="str">
            <v/>
          </cell>
          <cell r="E1488" t="str">
            <v/>
          </cell>
          <cell r="F1488" t="str">
            <v/>
          </cell>
          <cell r="G1488" t="str">
            <v/>
          </cell>
        </row>
        <row r="1489">
          <cell r="F1489" t="str">
            <v>SUBTOTAL</v>
          </cell>
          <cell r="G1489" t="str">
            <v/>
          </cell>
        </row>
        <row r="1491">
          <cell r="A1491" t="str">
            <v>IV. MANO DE OBRA</v>
          </cell>
        </row>
        <row r="1492">
          <cell r="A1492" t="str">
            <v>CÓDIGO</v>
          </cell>
          <cell r="B1492" t="str">
            <v>CARGOS PERSONAL</v>
          </cell>
          <cell r="D1492" t="str">
            <v>CANTIDAD</v>
          </cell>
          <cell r="E1492" t="str">
            <v>JORNAL TOTAL</v>
          </cell>
          <cell r="F1492" t="str">
            <v>RENDIMIENTO</v>
          </cell>
          <cell r="G1492" t="str">
            <v>VR. UNITARIO</v>
          </cell>
        </row>
        <row r="1493">
          <cell r="A1493" t="str">
            <v>MO029</v>
          </cell>
          <cell r="B1493" t="str">
            <v>OFICIAL DE OBRA CIVIL</v>
          </cell>
          <cell r="D1493">
            <v>1</v>
          </cell>
          <cell r="E1493">
            <v>153307</v>
          </cell>
          <cell r="F1493">
            <v>6</v>
          </cell>
          <cell r="G1493">
            <v>25551.166666666668</v>
          </cell>
        </row>
        <row r="1494">
          <cell r="A1494" t="str">
            <v>MO032</v>
          </cell>
          <cell r="B1494" t="str">
            <v>AYUDANTE RASO</v>
          </cell>
          <cell r="D1494">
            <v>4</v>
          </cell>
          <cell r="E1494">
            <v>77280</v>
          </cell>
          <cell r="F1494">
            <v>6</v>
          </cell>
          <cell r="G1494">
            <v>51520</v>
          </cell>
        </row>
        <row r="1495">
          <cell r="A1495" t="str">
            <v/>
          </cell>
          <cell r="E1495" t="str">
            <v/>
          </cell>
          <cell r="F1495" t="str">
            <v/>
          </cell>
          <cell r="G1495" t="str">
            <v/>
          </cell>
        </row>
        <row r="1496">
          <cell r="A1496" t="str">
            <v/>
          </cell>
          <cell r="E1496" t="str">
            <v/>
          </cell>
          <cell r="F1496" t="str">
            <v/>
          </cell>
          <cell r="G1496" t="str">
            <v/>
          </cell>
        </row>
        <row r="1497">
          <cell r="F1497" t="str">
            <v>SUBTOTAL</v>
          </cell>
          <cell r="G1497">
            <v>77071.166666666672</v>
          </cell>
        </row>
        <row r="1499">
          <cell r="A1499" t="str">
            <v>V. SERVICIOS</v>
          </cell>
        </row>
        <row r="1500">
          <cell r="A1500" t="str">
            <v>CÓDIGO</v>
          </cell>
          <cell r="B1500" t="str">
            <v>DESCRIPCIÓN</v>
          </cell>
          <cell r="D1500" t="str">
            <v>UNIDAD</v>
          </cell>
          <cell r="E1500" t="str">
            <v>CANTIDAD</v>
          </cell>
          <cell r="F1500" t="str">
            <v>PRECIO UNIT.</v>
          </cell>
          <cell r="G1500" t="str">
            <v>VR. UNITARIO</v>
          </cell>
        </row>
        <row r="1501">
          <cell r="A1501" t="str">
            <v/>
          </cell>
          <cell r="D1501" t="str">
            <v/>
          </cell>
          <cell r="F1501" t="str">
            <v/>
          </cell>
          <cell r="G1501" t="str">
            <v/>
          </cell>
        </row>
        <row r="1502">
          <cell r="A1502" t="str">
            <v/>
          </cell>
          <cell r="D1502" t="str">
            <v/>
          </cell>
          <cell r="F1502" t="str">
            <v/>
          </cell>
          <cell r="G1502" t="str">
            <v/>
          </cell>
        </row>
        <row r="1503">
          <cell r="A1503" t="str">
            <v/>
          </cell>
          <cell r="D1503" t="str">
            <v/>
          </cell>
          <cell r="F1503" t="str">
            <v/>
          </cell>
          <cell r="G1503" t="str">
            <v/>
          </cell>
        </row>
        <row r="1504">
          <cell r="F1504" t="str">
            <v>SUBTOTAL</v>
          </cell>
          <cell r="G1504" t="str">
            <v/>
          </cell>
        </row>
        <row r="1506">
          <cell r="A1506" t="str">
            <v>TOTAL COSTO DIRECTO</v>
          </cell>
          <cell r="G1506">
            <v>594982</v>
          </cell>
        </row>
        <row r="1508">
          <cell r="A1508" t="str">
            <v>2. COSTOS INDIRECTOS</v>
          </cell>
        </row>
        <row r="1510">
          <cell r="A1510" t="str">
            <v>DESCRIPCIÓN</v>
          </cell>
          <cell r="F1510" t="str">
            <v>PORCENTAJE</v>
          </cell>
          <cell r="G1510" t="str">
            <v>VALOR TOTAL</v>
          </cell>
        </row>
        <row r="1511">
          <cell r="A1511" t="str">
            <v>ADMINISTRACION</v>
          </cell>
          <cell r="F1511">
            <v>0.2364</v>
          </cell>
          <cell r="G1511">
            <v>140653.74479999999</v>
          </cell>
        </row>
        <row r="1512">
          <cell r="A1512" t="str">
            <v>IMPREVISTOS</v>
          </cell>
          <cell r="F1512">
            <v>0.01</v>
          </cell>
          <cell r="G1512">
            <v>5949.82</v>
          </cell>
        </row>
        <row r="1513">
          <cell r="A1513" t="str">
            <v>UTILIDADES</v>
          </cell>
          <cell r="F1513">
            <v>0.05</v>
          </cell>
          <cell r="G1513">
            <v>29749.100000000002</v>
          </cell>
        </row>
        <row r="1514">
          <cell r="A1514" t="str">
            <v>TOTAL COSTO INDIRECTO</v>
          </cell>
          <cell r="F1514">
            <v>0.2964</v>
          </cell>
          <cell r="G1514">
            <v>176353</v>
          </cell>
        </row>
        <row r="1516">
          <cell r="A1516" t="str">
            <v>PRECIO UNITARIO TOTAL APROXIMADO AL PESO</v>
          </cell>
          <cell r="G1516">
            <v>771335</v>
          </cell>
        </row>
        <row r="1518">
          <cell r="B1518" t="str">
            <v/>
          </cell>
        </row>
        <row r="1519">
          <cell r="B1519" t="str">
            <v/>
          </cell>
        </row>
        <row r="1520">
          <cell r="B1520" t="str">
            <v/>
          </cell>
        </row>
        <row r="1521">
          <cell r="B1521" t="str">
            <v/>
          </cell>
          <cell r="D1521" t="str">
            <v>FIRMA RESPONSABLE</v>
          </cell>
        </row>
        <row r="1522">
          <cell r="A1522" t="str">
            <v>DEPARTAMENTO DE ANTIOQUIA</v>
          </cell>
          <cell r="F1522" t="str">
            <v/>
          </cell>
        </row>
        <row r="1523">
          <cell r="A1523" t="str">
            <v>MUNICIPIO DE BURITICÁ</v>
          </cell>
        </row>
        <row r="1524">
          <cell r="A1524" t="str">
            <v>PROYECTO: MEJORAMIENTO DE VIAS TERCIARIAS EN EL MUNICIPIO DE BURITICA EN EL 
MARCO DEL PROGRAMA REGIONAL MEJORAMIENTO DE VIAS 
TERCIARIAS EN EL OCCIDENTE ANTIOQUEÑO</v>
          </cell>
        </row>
        <row r="1526">
          <cell r="A1526" t="str">
            <v xml:space="preserve">ANÁLISIS DE PRECIOS UNITARIOS  VEREDA PAJARITO </v>
          </cell>
        </row>
        <row r="1527">
          <cell r="A1527" t="str">
            <v>ITEM DE PAGO</v>
          </cell>
          <cell r="B1527" t="str">
            <v>DESCRIPCIÓN</v>
          </cell>
          <cell r="E1527" t="str">
            <v>UNIDAD</v>
          </cell>
          <cell r="F1527" t="str">
            <v>CANTIDAD</v>
          </cell>
          <cell r="G1527" t="str">
            <v>COSTO DIRECTO</v>
          </cell>
        </row>
        <row r="1528">
          <cell r="A1528">
            <v>3.6</v>
          </cell>
          <cell r="B1528" t="str">
            <v>Concreto Clase D (21 MPa). Vigas  ncluye el suministro y el
transporte de todos los materiales, la formaleta en madera o similar. El acero de
refuerzo se pagara en su item respectivo. Incluye todo lo necesario para su correcta
construcción.</v>
          </cell>
          <cell r="E1528" t="str">
            <v>m3</v>
          </cell>
          <cell r="G1528">
            <v>601872</v>
          </cell>
        </row>
        <row r="1530">
          <cell r="A1530" t="str">
            <v>1. COSTOS DIRECTOS</v>
          </cell>
        </row>
        <row r="1532">
          <cell r="A1532" t="str">
            <v>I. EQUIPO</v>
          </cell>
        </row>
        <row r="1533">
          <cell r="A1533" t="str">
            <v>CÓDIGO</v>
          </cell>
          <cell r="B1533" t="str">
            <v>DESCRIPCIÓN</v>
          </cell>
          <cell r="D1533" t="str">
            <v>UNIDAD</v>
          </cell>
          <cell r="E1533" t="str">
            <v>TARIFA</v>
          </cell>
          <cell r="F1533" t="str">
            <v>RENDIMIENTO</v>
          </cell>
          <cell r="G1533" t="str">
            <v>VR. UNITARIO</v>
          </cell>
        </row>
        <row r="1534">
          <cell r="A1534" t="str">
            <v>HEQ013</v>
          </cell>
          <cell r="B1534" t="str">
            <v>VIBRADOR DE CONCRETO A GASOLINA (ALQUILER)</v>
          </cell>
          <cell r="D1534" t="str">
            <v>hora</v>
          </cell>
          <cell r="E1534">
            <v>6275.9444444444443</v>
          </cell>
          <cell r="F1534">
            <v>1.5</v>
          </cell>
          <cell r="G1534">
            <v>4183.9629629629626</v>
          </cell>
        </row>
        <row r="1535">
          <cell r="A1535" t="str">
            <v/>
          </cell>
          <cell r="D1535" t="str">
            <v/>
          </cell>
          <cell r="E1535" t="str">
            <v/>
          </cell>
          <cell r="G1535" t="str">
            <v/>
          </cell>
        </row>
        <row r="1536">
          <cell r="A1536" t="str">
            <v/>
          </cell>
          <cell r="D1536" t="str">
            <v/>
          </cell>
          <cell r="E1536" t="str">
            <v/>
          </cell>
          <cell r="G1536" t="str">
            <v/>
          </cell>
        </row>
        <row r="1537">
          <cell r="A1537" t="str">
            <v/>
          </cell>
          <cell r="D1537" t="str">
            <v/>
          </cell>
          <cell r="E1537" t="str">
            <v/>
          </cell>
          <cell r="G1537" t="str">
            <v/>
          </cell>
        </row>
        <row r="1538">
          <cell r="A1538" t="str">
            <v/>
          </cell>
          <cell r="D1538" t="str">
            <v/>
          </cell>
          <cell r="E1538" t="str">
            <v/>
          </cell>
          <cell r="G1538" t="str">
            <v/>
          </cell>
        </row>
        <row r="1539">
          <cell r="A1539" t="str">
            <v/>
          </cell>
          <cell r="D1539" t="str">
            <v/>
          </cell>
          <cell r="E1539" t="str">
            <v/>
          </cell>
          <cell r="G1539" t="str">
            <v/>
          </cell>
        </row>
        <row r="1540">
          <cell r="A1540" t="str">
            <v>HEQ001</v>
          </cell>
          <cell r="B1540" t="str">
            <v>HERRAMIENTA MENOR (5% DE LA MANO DE OBRA)</v>
          </cell>
          <cell r="D1540" t="str">
            <v>%</v>
          </cell>
          <cell r="E1540">
            <v>0.05</v>
          </cell>
          <cell r="F1540">
            <v>77071.166666666672</v>
          </cell>
          <cell r="G1540">
            <v>3853.5583333333338</v>
          </cell>
        </row>
        <row r="1541">
          <cell r="F1541" t="str">
            <v>SUBTOTAL</v>
          </cell>
          <cell r="G1541">
            <v>8037.521296296296</v>
          </cell>
        </row>
        <row r="1543">
          <cell r="A1543" t="str">
            <v>II. MATERIALES</v>
          </cell>
        </row>
        <row r="1544">
          <cell r="A1544" t="str">
            <v>CÓDIGO</v>
          </cell>
          <cell r="B1544" t="str">
            <v>DESCRIPCIÓN</v>
          </cell>
          <cell r="C1544" t="str">
            <v>UNIDAD</v>
          </cell>
          <cell r="D1544" t="str">
            <v>CANTIDAD</v>
          </cell>
          <cell r="E1544" t="str">
            <v>DESP.</v>
          </cell>
          <cell r="F1544" t="str">
            <v>PRECIO UNIT.</v>
          </cell>
          <cell r="G1544" t="str">
            <v>VR. UNITARIO</v>
          </cell>
        </row>
        <row r="1545">
          <cell r="A1545" t="str">
            <v>MA025</v>
          </cell>
          <cell r="B1545" t="str">
            <v>CONCRETO 3000 PSI (210 MPA) EN OBRA VEREDA PAJARITO</v>
          </cell>
          <cell r="C1545" t="str">
            <v>M3</v>
          </cell>
          <cell r="D1545">
            <v>1</v>
          </cell>
          <cell r="E1545">
            <v>0.05</v>
          </cell>
          <cell r="F1545">
            <v>446303</v>
          </cell>
          <cell r="G1545">
            <v>468618.15</v>
          </cell>
        </row>
        <row r="1546">
          <cell r="A1546" t="str">
            <v>MA019</v>
          </cell>
          <cell r="B1546" t="str">
            <v>TABLA CHAPA ORDINARIO 30 CM X 2 CM X 3 M.</v>
          </cell>
          <cell r="C1546" t="str">
            <v>UN</v>
          </cell>
          <cell r="D1546">
            <v>2</v>
          </cell>
          <cell r="F1546">
            <v>13780</v>
          </cell>
          <cell r="G1546">
            <v>27560</v>
          </cell>
        </row>
        <row r="1547">
          <cell r="A1547" t="str">
            <v>MA020</v>
          </cell>
          <cell r="B1547" t="str">
            <v>LISTON 2 X 4</v>
          </cell>
          <cell r="C1547" t="str">
            <v>UN</v>
          </cell>
          <cell r="D1547">
            <v>6</v>
          </cell>
          <cell r="F1547">
            <v>3400</v>
          </cell>
          <cell r="G1547">
            <v>20400</v>
          </cell>
        </row>
        <row r="1548">
          <cell r="A1548" t="str">
            <v>MA021</v>
          </cell>
          <cell r="B1548" t="str">
            <v>PUNTILLA CON CABEZA 2"</v>
          </cell>
          <cell r="C1548" t="str">
            <v>LB</v>
          </cell>
          <cell r="D1548">
            <v>0.05</v>
          </cell>
          <cell r="F1548">
            <v>3700</v>
          </cell>
          <cell r="G1548">
            <v>185</v>
          </cell>
        </row>
        <row r="1549">
          <cell r="A1549" t="str">
            <v/>
          </cell>
          <cell r="C1549" t="str">
            <v/>
          </cell>
          <cell r="F1549" t="str">
            <v/>
          </cell>
          <cell r="G1549" t="str">
            <v/>
          </cell>
        </row>
        <row r="1550">
          <cell r="A1550" t="str">
            <v/>
          </cell>
          <cell r="C1550" t="str">
            <v/>
          </cell>
          <cell r="F1550" t="str">
            <v/>
          </cell>
          <cell r="G1550" t="str">
            <v/>
          </cell>
        </row>
        <row r="1551">
          <cell r="A1551" t="str">
            <v/>
          </cell>
          <cell r="C1551" t="str">
            <v/>
          </cell>
          <cell r="F1551" t="str">
            <v/>
          </cell>
          <cell r="G1551" t="str">
            <v/>
          </cell>
        </row>
        <row r="1552">
          <cell r="A1552" t="str">
            <v/>
          </cell>
          <cell r="C1552" t="str">
            <v/>
          </cell>
          <cell r="F1552" t="str">
            <v/>
          </cell>
          <cell r="G1552" t="str">
            <v/>
          </cell>
        </row>
        <row r="1553">
          <cell r="A1553" t="str">
            <v/>
          </cell>
          <cell r="C1553" t="str">
            <v/>
          </cell>
          <cell r="F1553" t="str">
            <v/>
          </cell>
          <cell r="G1553" t="str">
            <v/>
          </cell>
        </row>
        <row r="1554">
          <cell r="A1554" t="str">
            <v/>
          </cell>
          <cell r="C1554" t="str">
            <v/>
          </cell>
          <cell r="F1554" t="str">
            <v/>
          </cell>
          <cell r="G1554" t="str">
            <v/>
          </cell>
        </row>
        <row r="1555">
          <cell r="A1555" t="str">
            <v/>
          </cell>
          <cell r="C1555" t="str">
            <v/>
          </cell>
          <cell r="F1555" t="str">
            <v/>
          </cell>
          <cell r="G1555" t="str">
            <v/>
          </cell>
        </row>
        <row r="1556">
          <cell r="A1556" t="str">
            <v/>
          </cell>
          <cell r="C1556" t="str">
            <v/>
          </cell>
          <cell r="F1556" t="str">
            <v/>
          </cell>
          <cell r="G1556" t="str">
            <v/>
          </cell>
        </row>
        <row r="1557">
          <cell r="A1557" t="str">
            <v/>
          </cell>
          <cell r="C1557" t="str">
            <v/>
          </cell>
          <cell r="F1557" t="str">
            <v/>
          </cell>
          <cell r="G1557" t="str">
            <v/>
          </cell>
        </row>
        <row r="1558">
          <cell r="A1558" t="str">
            <v/>
          </cell>
          <cell r="C1558" t="str">
            <v/>
          </cell>
          <cell r="F1558" t="str">
            <v/>
          </cell>
          <cell r="G1558" t="str">
            <v/>
          </cell>
        </row>
        <row r="1559">
          <cell r="F1559" t="str">
            <v>SUBTOTAL</v>
          </cell>
          <cell r="G1559">
            <v>516763.15</v>
          </cell>
        </row>
        <row r="1561">
          <cell r="A1561" t="str">
            <v>III. TRANSPORTES</v>
          </cell>
        </row>
        <row r="1562">
          <cell r="A1562" t="str">
            <v>CÓDIGO</v>
          </cell>
          <cell r="B1562" t="str">
            <v>DESCRIPCIÓN</v>
          </cell>
          <cell r="C1562" t="str">
            <v>TIPO</v>
          </cell>
          <cell r="D1562" t="str">
            <v>VOLUMEN/PESO</v>
          </cell>
          <cell r="E1562" t="str">
            <v>DISTANCIA</v>
          </cell>
          <cell r="F1562" t="str">
            <v>TARIFA</v>
          </cell>
          <cell r="G1562" t="str">
            <v>VR. UNITARIO</v>
          </cell>
        </row>
        <row r="1563">
          <cell r="A1563" t="str">
            <v/>
          </cell>
          <cell r="E1563" t="str">
            <v/>
          </cell>
          <cell r="F1563" t="str">
            <v/>
          </cell>
          <cell r="G1563" t="str">
            <v/>
          </cell>
        </row>
        <row r="1564">
          <cell r="A1564" t="str">
            <v/>
          </cell>
          <cell r="E1564" t="str">
            <v/>
          </cell>
          <cell r="F1564" t="str">
            <v/>
          </cell>
          <cell r="G1564" t="str">
            <v/>
          </cell>
        </row>
        <row r="1565">
          <cell r="A1565" t="str">
            <v/>
          </cell>
          <cell r="E1565" t="str">
            <v/>
          </cell>
          <cell r="F1565" t="str">
            <v/>
          </cell>
          <cell r="G1565" t="str">
            <v/>
          </cell>
        </row>
        <row r="1566">
          <cell r="F1566" t="str">
            <v>SUBTOTAL</v>
          </cell>
          <cell r="G1566" t="str">
            <v/>
          </cell>
        </row>
        <row r="1568">
          <cell r="A1568" t="str">
            <v>IV. MANO DE OBRA</v>
          </cell>
        </row>
        <row r="1569">
          <cell r="A1569" t="str">
            <v>CÓDIGO</v>
          </cell>
          <cell r="B1569" t="str">
            <v>CARGOS PERSONAL</v>
          </cell>
          <cell r="D1569" t="str">
            <v>CANTIDAD</v>
          </cell>
          <cell r="E1569" t="str">
            <v>JORNAL TOTAL</v>
          </cell>
          <cell r="F1569" t="str">
            <v>RENDIMIENTO</v>
          </cell>
          <cell r="G1569" t="str">
            <v>VR. UNITARIO</v>
          </cell>
        </row>
        <row r="1570">
          <cell r="A1570" t="str">
            <v>MO029</v>
          </cell>
          <cell r="B1570" t="str">
            <v>OFICIAL DE OBRA CIVIL</v>
          </cell>
          <cell r="D1570">
            <v>1</v>
          </cell>
          <cell r="E1570">
            <v>153307</v>
          </cell>
          <cell r="F1570">
            <v>6</v>
          </cell>
          <cell r="G1570">
            <v>25551.166666666668</v>
          </cell>
        </row>
        <row r="1571">
          <cell r="A1571" t="str">
            <v>MO032</v>
          </cell>
          <cell r="B1571" t="str">
            <v>AYUDANTE RASO</v>
          </cell>
          <cell r="D1571">
            <v>4</v>
          </cell>
          <cell r="E1571">
            <v>77280</v>
          </cell>
          <cell r="F1571">
            <v>6</v>
          </cell>
          <cell r="G1571">
            <v>51520</v>
          </cell>
        </row>
        <row r="1572">
          <cell r="A1572" t="str">
            <v/>
          </cell>
          <cell r="E1572" t="str">
            <v/>
          </cell>
          <cell r="F1572" t="str">
            <v/>
          </cell>
          <cell r="G1572" t="str">
            <v/>
          </cell>
        </row>
        <row r="1573">
          <cell r="A1573" t="str">
            <v/>
          </cell>
          <cell r="E1573" t="str">
            <v/>
          </cell>
          <cell r="F1573" t="str">
            <v/>
          </cell>
          <cell r="G1573" t="str">
            <v/>
          </cell>
        </row>
        <row r="1574">
          <cell r="F1574" t="str">
            <v>SUBTOTAL</v>
          </cell>
          <cell r="G1574">
            <v>77071.166666666672</v>
          </cell>
        </row>
        <row r="1576">
          <cell r="A1576" t="str">
            <v>V. SERVICIOS</v>
          </cell>
        </row>
        <row r="1577">
          <cell r="A1577" t="str">
            <v>CÓDIGO</v>
          </cell>
          <cell r="B1577" t="str">
            <v>DESCRIPCIÓN</v>
          </cell>
          <cell r="D1577" t="str">
            <v>UNIDAD</v>
          </cell>
          <cell r="E1577" t="str">
            <v>CANTIDAD</v>
          </cell>
          <cell r="F1577" t="str">
            <v>PRECIO UNIT.</v>
          </cell>
          <cell r="G1577" t="str">
            <v>VR. UNITARIO</v>
          </cell>
        </row>
        <row r="1578">
          <cell r="A1578" t="str">
            <v/>
          </cell>
          <cell r="D1578" t="str">
            <v/>
          </cell>
          <cell r="F1578" t="str">
            <v/>
          </cell>
          <cell r="G1578" t="str">
            <v/>
          </cell>
        </row>
        <row r="1579">
          <cell r="A1579" t="str">
            <v/>
          </cell>
          <cell r="D1579" t="str">
            <v/>
          </cell>
          <cell r="F1579" t="str">
            <v/>
          </cell>
          <cell r="G1579" t="str">
            <v/>
          </cell>
        </row>
        <row r="1580">
          <cell r="A1580" t="str">
            <v/>
          </cell>
          <cell r="D1580" t="str">
            <v/>
          </cell>
          <cell r="F1580" t="str">
            <v/>
          </cell>
          <cell r="G1580" t="str">
            <v/>
          </cell>
        </row>
        <row r="1581">
          <cell r="F1581" t="str">
            <v>SUBTOTAL</v>
          </cell>
          <cell r="G1581" t="str">
            <v/>
          </cell>
        </row>
        <row r="1583">
          <cell r="A1583" t="str">
            <v>TOTAL COSTO DIRECTO</v>
          </cell>
          <cell r="G1583">
            <v>601872</v>
          </cell>
        </row>
        <row r="1585">
          <cell r="A1585" t="str">
            <v>2. COSTOS INDIRECTOS</v>
          </cell>
        </row>
        <row r="1587">
          <cell r="A1587" t="str">
            <v>DESCRIPCIÓN</v>
          </cell>
          <cell r="F1587" t="str">
            <v>PORCENTAJE</v>
          </cell>
          <cell r="G1587" t="str">
            <v>VALOR TOTAL</v>
          </cell>
        </row>
        <row r="1588">
          <cell r="A1588" t="str">
            <v>ADMINISTRACION</v>
          </cell>
          <cell r="F1588">
            <v>0.2364</v>
          </cell>
          <cell r="G1588">
            <v>142282.54079999999</v>
          </cell>
        </row>
        <row r="1589">
          <cell r="A1589" t="str">
            <v>IMPREVISTOS</v>
          </cell>
          <cell r="F1589">
            <v>0.01</v>
          </cell>
          <cell r="G1589">
            <v>6018.72</v>
          </cell>
        </row>
        <row r="1590">
          <cell r="A1590" t="str">
            <v>UTILIDADES</v>
          </cell>
          <cell r="F1590">
            <v>0.05</v>
          </cell>
          <cell r="G1590">
            <v>30093.600000000002</v>
          </cell>
        </row>
        <row r="1591">
          <cell r="A1591" t="str">
            <v>TOTAL COSTO INDIRECTO</v>
          </cell>
          <cell r="F1591">
            <v>0.2964</v>
          </cell>
          <cell r="G1591">
            <v>178395</v>
          </cell>
        </row>
        <row r="1593">
          <cell r="A1593" t="str">
            <v>PRECIO UNITARIO TOTAL APROXIMADO AL PESO</v>
          </cell>
          <cell r="G1593">
            <v>780267</v>
          </cell>
        </row>
        <row r="1595">
          <cell r="B1595" t="str">
            <v/>
          </cell>
        </row>
        <row r="1596">
          <cell r="B1596" t="str">
            <v/>
          </cell>
        </row>
        <row r="1597">
          <cell r="B1597" t="str">
            <v/>
          </cell>
        </row>
        <row r="1598">
          <cell r="B1598" t="str">
            <v/>
          </cell>
          <cell r="D1598" t="str">
            <v>FIRMA RESPONSABLE</v>
          </cell>
        </row>
        <row r="1599">
          <cell r="A1599" t="str">
            <v>DEPARTAMENTO DE ANTIOQUIA</v>
          </cell>
          <cell r="F1599" t="str">
            <v/>
          </cell>
        </row>
        <row r="1600">
          <cell r="A1600" t="str">
            <v>MUNICIPIO DE BURITICÁ</v>
          </cell>
        </row>
        <row r="1601">
          <cell r="A1601" t="str">
            <v>PROYECTO: MEJORAMIENTO DE VIAS TERCIARIAS EN EL MUNICIPIO DE BURITICA EN EL 
MARCO DEL PROGRAMA REGIONAL MEJORAMIENTO DE VIAS 
TERCIARIAS EN EL OCCIDENTE ANTIOQUEÑO</v>
          </cell>
        </row>
        <row r="1603">
          <cell r="A1603" t="str">
            <v xml:space="preserve">ANÁLISIS DE PRECIOS UNITARIOS  VEREDA PAJARITO </v>
          </cell>
        </row>
        <row r="1604">
          <cell r="A1604" t="str">
            <v>ITEM DE PAGO</v>
          </cell>
          <cell r="B1604" t="str">
            <v>DESCRIPCIÓN</v>
          </cell>
          <cell r="E1604" t="str">
            <v>UNIDAD</v>
          </cell>
          <cell r="F1604" t="str">
            <v>CANTIDAD</v>
          </cell>
          <cell r="G1604" t="str">
            <v>COSTO DIRECTO</v>
          </cell>
        </row>
        <row r="1605">
          <cell r="A1605">
            <v>3.7</v>
          </cell>
          <cell r="B1605" t="str">
            <v>Concreto Clase H (Ciclópeo con concreto clase D - 21 MPa y Piedra de 2" a 4") ncluye el suministro y el
transporte de todos los materiales, la formaleta en madera o similar. . Incluye todo lo necesario para su correcta
construcción.</v>
          </cell>
          <cell r="E1605" t="str">
            <v>m3</v>
          </cell>
          <cell r="G1605">
            <v>406213</v>
          </cell>
        </row>
        <row r="1607">
          <cell r="A1607" t="str">
            <v>1. COSTOS DIRECTOS</v>
          </cell>
        </row>
        <row r="1609">
          <cell r="A1609" t="str">
            <v>I. EQUIPO</v>
          </cell>
        </row>
        <row r="1610">
          <cell r="A1610" t="str">
            <v>CÓDIGO</v>
          </cell>
          <cell r="B1610" t="str">
            <v>DESCRIPCIÓN</v>
          </cell>
          <cell r="D1610" t="str">
            <v>UNIDAD</v>
          </cell>
          <cell r="E1610" t="str">
            <v>TARIFA</v>
          </cell>
          <cell r="F1610" t="str">
            <v>RENDIMIENTO</v>
          </cell>
          <cell r="G1610" t="str">
            <v>VR. UNITARIO</v>
          </cell>
        </row>
        <row r="1611">
          <cell r="A1611" t="str">
            <v>HEQ013</v>
          </cell>
          <cell r="B1611" t="str">
            <v>VIBRADOR DE CONCRETO A GASOLINA (ALQUILER)</v>
          </cell>
          <cell r="D1611" t="str">
            <v>hora</v>
          </cell>
          <cell r="E1611">
            <v>6275.9444444444443</v>
          </cell>
          <cell r="F1611">
            <v>1.5</v>
          </cell>
          <cell r="G1611">
            <v>4183.9629629629626</v>
          </cell>
        </row>
        <row r="1612">
          <cell r="A1612" t="str">
            <v/>
          </cell>
          <cell r="D1612" t="str">
            <v/>
          </cell>
          <cell r="E1612" t="str">
            <v/>
          </cell>
          <cell r="G1612" t="str">
            <v/>
          </cell>
        </row>
        <row r="1613">
          <cell r="A1613" t="str">
            <v/>
          </cell>
          <cell r="D1613" t="str">
            <v/>
          </cell>
          <cell r="E1613" t="str">
            <v/>
          </cell>
          <cell r="G1613" t="str">
            <v/>
          </cell>
        </row>
        <row r="1614">
          <cell r="A1614" t="str">
            <v/>
          </cell>
          <cell r="D1614" t="str">
            <v/>
          </cell>
          <cell r="E1614" t="str">
            <v/>
          </cell>
          <cell r="G1614" t="str">
            <v/>
          </cell>
        </row>
        <row r="1615">
          <cell r="A1615" t="str">
            <v/>
          </cell>
          <cell r="D1615" t="str">
            <v/>
          </cell>
          <cell r="E1615" t="str">
            <v/>
          </cell>
          <cell r="G1615" t="str">
            <v/>
          </cell>
        </row>
        <row r="1616">
          <cell r="A1616" t="str">
            <v/>
          </cell>
          <cell r="D1616" t="str">
            <v/>
          </cell>
          <cell r="E1616" t="str">
            <v/>
          </cell>
          <cell r="G1616" t="str">
            <v/>
          </cell>
        </row>
        <row r="1617">
          <cell r="A1617" t="str">
            <v>HEQ001</v>
          </cell>
          <cell r="B1617" t="str">
            <v>HERRAMIENTA MENOR (5% DE LA MANO DE OBRA)</v>
          </cell>
          <cell r="D1617" t="str">
            <v>%</v>
          </cell>
          <cell r="E1617">
            <v>0.05</v>
          </cell>
          <cell r="F1617">
            <v>77071.166666666672</v>
          </cell>
          <cell r="G1617">
            <v>3853.5583333333338</v>
          </cell>
        </row>
        <row r="1618">
          <cell r="F1618" t="str">
            <v>SUBTOTAL</v>
          </cell>
          <cell r="G1618">
            <v>8037.521296296296</v>
          </cell>
        </row>
        <row r="1620">
          <cell r="A1620" t="str">
            <v>II. MATERIALES</v>
          </cell>
        </row>
        <row r="1621">
          <cell r="A1621" t="str">
            <v>CÓDIGO</v>
          </cell>
          <cell r="B1621" t="str">
            <v>DESCRIPCIÓN</v>
          </cell>
          <cell r="C1621" t="str">
            <v>UNIDAD</v>
          </cell>
          <cell r="D1621" t="str">
            <v>CANTIDAD</v>
          </cell>
          <cell r="E1621" t="str">
            <v>DESP.</v>
          </cell>
          <cell r="F1621" t="str">
            <v>PRECIO UNIT.</v>
          </cell>
          <cell r="G1621" t="str">
            <v>VR. UNITARIO</v>
          </cell>
        </row>
        <row r="1622">
          <cell r="A1622" t="str">
            <v>MA025</v>
          </cell>
          <cell r="B1622" t="str">
            <v>CONCRETO 3000 PSI (210 MPA) EN OBRA VEREDA PAJARITO</v>
          </cell>
          <cell r="C1622" t="str">
            <v>M3</v>
          </cell>
          <cell r="D1622">
            <v>0.6</v>
          </cell>
          <cell r="E1622">
            <v>0.05</v>
          </cell>
          <cell r="F1622">
            <v>446303</v>
          </cell>
          <cell r="G1622">
            <v>281170.89</v>
          </cell>
        </row>
        <row r="1623">
          <cell r="A1623" t="str">
            <v>MA022</v>
          </cell>
          <cell r="B1623" t="str">
            <v xml:space="preserve">Piedra </v>
          </cell>
          <cell r="C1623" t="str">
            <v>m3</v>
          </cell>
          <cell r="D1623">
            <v>0.4</v>
          </cell>
          <cell r="E1623">
            <v>0.01</v>
          </cell>
          <cell r="F1623">
            <v>53119.200000000004</v>
          </cell>
          <cell r="G1623">
            <v>21460.156800000004</v>
          </cell>
        </row>
        <row r="1624">
          <cell r="A1624" t="str">
            <v/>
          </cell>
          <cell r="C1624" t="str">
            <v/>
          </cell>
          <cell r="F1624" t="str">
            <v/>
          </cell>
          <cell r="G1624" t="str">
            <v/>
          </cell>
        </row>
        <row r="1625">
          <cell r="A1625" t="str">
            <v/>
          </cell>
          <cell r="C1625" t="str">
            <v/>
          </cell>
          <cell r="F1625" t="str">
            <v/>
          </cell>
          <cell r="G1625" t="str">
            <v/>
          </cell>
        </row>
        <row r="1626">
          <cell r="A1626" t="str">
            <v/>
          </cell>
          <cell r="C1626" t="str">
            <v/>
          </cell>
          <cell r="F1626" t="str">
            <v/>
          </cell>
          <cell r="G1626" t="str">
            <v/>
          </cell>
        </row>
        <row r="1627">
          <cell r="A1627" t="str">
            <v/>
          </cell>
          <cell r="C1627" t="str">
            <v/>
          </cell>
          <cell r="F1627" t="str">
            <v/>
          </cell>
          <cell r="G1627" t="str">
            <v/>
          </cell>
        </row>
        <row r="1628">
          <cell r="A1628" t="str">
            <v/>
          </cell>
          <cell r="C1628" t="str">
            <v/>
          </cell>
          <cell r="F1628" t="str">
            <v/>
          </cell>
          <cell r="G1628" t="str">
            <v/>
          </cell>
        </row>
        <row r="1629">
          <cell r="A1629" t="str">
            <v/>
          </cell>
          <cell r="C1629" t="str">
            <v/>
          </cell>
          <cell r="F1629" t="str">
            <v/>
          </cell>
          <cell r="G1629" t="str">
            <v/>
          </cell>
        </row>
        <row r="1630">
          <cell r="A1630" t="str">
            <v/>
          </cell>
          <cell r="C1630" t="str">
            <v/>
          </cell>
          <cell r="F1630" t="str">
            <v/>
          </cell>
          <cell r="G1630" t="str">
            <v/>
          </cell>
        </row>
        <row r="1631">
          <cell r="A1631" t="str">
            <v/>
          </cell>
          <cell r="C1631" t="str">
            <v/>
          </cell>
          <cell r="F1631" t="str">
            <v/>
          </cell>
          <cell r="G1631" t="str">
            <v/>
          </cell>
        </row>
        <row r="1632">
          <cell r="A1632" t="str">
            <v/>
          </cell>
          <cell r="C1632" t="str">
            <v/>
          </cell>
          <cell r="F1632" t="str">
            <v/>
          </cell>
          <cell r="G1632" t="str">
            <v/>
          </cell>
        </row>
        <row r="1633">
          <cell r="A1633" t="str">
            <v/>
          </cell>
          <cell r="C1633" t="str">
            <v/>
          </cell>
          <cell r="F1633" t="str">
            <v/>
          </cell>
          <cell r="G1633" t="str">
            <v/>
          </cell>
        </row>
        <row r="1634">
          <cell r="A1634" t="str">
            <v/>
          </cell>
          <cell r="C1634" t="str">
            <v/>
          </cell>
          <cell r="F1634" t="str">
            <v/>
          </cell>
          <cell r="G1634" t="str">
            <v/>
          </cell>
        </row>
        <row r="1635">
          <cell r="A1635" t="str">
            <v/>
          </cell>
          <cell r="C1635" t="str">
            <v/>
          </cell>
          <cell r="F1635" t="str">
            <v/>
          </cell>
          <cell r="G1635" t="str">
            <v/>
          </cell>
        </row>
        <row r="1636">
          <cell r="F1636" t="str">
            <v>SUBTOTAL</v>
          </cell>
          <cell r="G1636">
            <v>302631.04680000001</v>
          </cell>
        </row>
        <row r="1638">
          <cell r="A1638" t="str">
            <v>III. TRANSPORTES</v>
          </cell>
        </row>
        <row r="1639">
          <cell r="A1639" t="str">
            <v>CÓDIGO</v>
          </cell>
          <cell r="B1639" t="str">
            <v>DESCRIPCIÓN</v>
          </cell>
          <cell r="C1639" t="str">
            <v>TIPO</v>
          </cell>
          <cell r="D1639" t="str">
            <v>VOLUMEN/PESO</v>
          </cell>
          <cell r="E1639" t="str">
            <v>DISTANCIA</v>
          </cell>
          <cell r="F1639" t="str">
            <v>TARIFA</v>
          </cell>
          <cell r="G1639" t="str">
            <v>VR. UNITARIO</v>
          </cell>
        </row>
        <row r="1640">
          <cell r="A1640" t="str">
            <v>TR002</v>
          </cell>
          <cell r="B1640" t="str">
            <v>TRANSPORTE DE MATERIALES DE PLAYA</v>
          </cell>
          <cell r="C1640" t="str">
            <v>PLAYA</v>
          </cell>
          <cell r="D1640">
            <v>0.4</v>
          </cell>
          <cell r="E1640">
            <v>46</v>
          </cell>
          <cell r="F1640">
            <v>1004</v>
          </cell>
          <cell r="G1640">
            <v>18473.600000000002</v>
          </cell>
        </row>
        <row r="1641">
          <cell r="A1641" t="str">
            <v/>
          </cell>
          <cell r="E1641" t="str">
            <v/>
          </cell>
          <cell r="F1641" t="str">
            <v/>
          </cell>
          <cell r="G1641" t="str">
            <v/>
          </cell>
        </row>
        <row r="1642">
          <cell r="A1642" t="str">
            <v/>
          </cell>
          <cell r="E1642" t="str">
            <v/>
          </cell>
          <cell r="F1642" t="str">
            <v/>
          </cell>
          <cell r="G1642" t="str">
            <v/>
          </cell>
        </row>
        <row r="1643">
          <cell r="F1643" t="str">
            <v>SUBTOTAL</v>
          </cell>
          <cell r="G1643">
            <v>18473.600000000002</v>
          </cell>
        </row>
        <row r="1645">
          <cell r="A1645" t="str">
            <v>IV. MANO DE OBRA</v>
          </cell>
        </row>
        <row r="1646">
          <cell r="A1646" t="str">
            <v>CÓDIGO</v>
          </cell>
          <cell r="B1646" t="str">
            <v>CARGOS PERSONAL</v>
          </cell>
          <cell r="D1646" t="str">
            <v>CANTIDAD</v>
          </cell>
          <cell r="E1646" t="str">
            <v>JORNAL TOTAL</v>
          </cell>
          <cell r="F1646" t="str">
            <v>RENDIMIENTO</v>
          </cell>
          <cell r="G1646" t="str">
            <v>VR. UNITARIO</v>
          </cell>
        </row>
        <row r="1647">
          <cell r="A1647" t="str">
            <v>MO029</v>
          </cell>
          <cell r="B1647" t="str">
            <v>OFICIAL DE OBRA CIVIL</v>
          </cell>
          <cell r="D1647">
            <v>1</v>
          </cell>
          <cell r="E1647">
            <v>153307</v>
          </cell>
          <cell r="F1647">
            <v>6</v>
          </cell>
          <cell r="G1647">
            <v>25551.166666666668</v>
          </cell>
        </row>
        <row r="1648">
          <cell r="A1648" t="str">
            <v>MO032</v>
          </cell>
          <cell r="B1648" t="str">
            <v>AYUDANTE RASO</v>
          </cell>
          <cell r="D1648">
            <v>4</v>
          </cell>
          <cell r="E1648">
            <v>77280</v>
          </cell>
          <cell r="F1648">
            <v>6</v>
          </cell>
          <cell r="G1648">
            <v>51520</v>
          </cell>
        </row>
        <row r="1649">
          <cell r="A1649" t="str">
            <v/>
          </cell>
          <cell r="E1649" t="str">
            <v/>
          </cell>
          <cell r="F1649" t="str">
            <v/>
          </cell>
          <cell r="G1649" t="str">
            <v/>
          </cell>
        </row>
        <row r="1650">
          <cell r="A1650" t="str">
            <v/>
          </cell>
          <cell r="E1650" t="str">
            <v/>
          </cell>
          <cell r="F1650" t="str">
            <v/>
          </cell>
          <cell r="G1650" t="str">
            <v/>
          </cell>
        </row>
        <row r="1651">
          <cell r="F1651" t="str">
            <v>SUBTOTAL</v>
          </cell>
          <cell r="G1651">
            <v>77071.166666666672</v>
          </cell>
        </row>
        <row r="1653">
          <cell r="A1653" t="str">
            <v>V. SERVICIOS</v>
          </cell>
        </row>
        <row r="1654">
          <cell r="A1654" t="str">
            <v>CÓDIGO</v>
          </cell>
          <cell r="B1654" t="str">
            <v>DESCRIPCIÓN</v>
          </cell>
          <cell r="D1654" t="str">
            <v>UNIDAD</v>
          </cell>
          <cell r="E1654" t="str">
            <v>CANTIDAD</v>
          </cell>
          <cell r="F1654" t="str">
            <v>PRECIO UNIT.</v>
          </cell>
          <cell r="G1654" t="str">
            <v>VR. UNITARIO</v>
          </cell>
        </row>
        <row r="1655">
          <cell r="A1655" t="str">
            <v/>
          </cell>
          <cell r="D1655" t="str">
            <v/>
          </cell>
          <cell r="F1655" t="str">
            <v/>
          </cell>
          <cell r="G1655" t="str">
            <v/>
          </cell>
        </row>
        <row r="1656">
          <cell r="A1656" t="str">
            <v/>
          </cell>
          <cell r="D1656" t="str">
            <v/>
          </cell>
          <cell r="F1656" t="str">
            <v/>
          </cell>
          <cell r="G1656" t="str">
            <v/>
          </cell>
        </row>
        <row r="1657">
          <cell r="A1657" t="str">
            <v/>
          </cell>
          <cell r="D1657" t="str">
            <v/>
          </cell>
          <cell r="F1657" t="str">
            <v/>
          </cell>
          <cell r="G1657" t="str">
            <v/>
          </cell>
        </row>
        <row r="1658">
          <cell r="F1658" t="str">
            <v>SUBTOTAL</v>
          </cell>
          <cell r="G1658" t="str">
            <v/>
          </cell>
        </row>
        <row r="1660">
          <cell r="A1660" t="str">
            <v>TOTAL COSTO DIRECTO</v>
          </cell>
          <cell r="G1660">
            <v>406213</v>
          </cell>
        </row>
        <row r="1662">
          <cell r="A1662" t="str">
            <v>2. COSTOS INDIRECTOS</v>
          </cell>
        </row>
        <row r="1664">
          <cell r="A1664" t="str">
            <v>DESCRIPCIÓN</v>
          </cell>
          <cell r="F1664" t="str">
            <v>PORCENTAJE</v>
          </cell>
          <cell r="G1664" t="str">
            <v>VALOR TOTAL</v>
          </cell>
        </row>
        <row r="1665">
          <cell r="A1665" t="str">
            <v>ADMINISTRACION</v>
          </cell>
          <cell r="F1665">
            <v>0.2364</v>
          </cell>
          <cell r="G1665">
            <v>96028.753200000006</v>
          </cell>
        </row>
        <row r="1666">
          <cell r="A1666" t="str">
            <v>IMPREVISTOS</v>
          </cell>
          <cell r="F1666">
            <v>0.01</v>
          </cell>
          <cell r="G1666">
            <v>4062.13</v>
          </cell>
        </row>
        <row r="1667">
          <cell r="A1667" t="str">
            <v>UTILIDADES</v>
          </cell>
          <cell r="F1667">
            <v>0.05</v>
          </cell>
          <cell r="G1667">
            <v>20310.650000000001</v>
          </cell>
        </row>
        <row r="1668">
          <cell r="A1668" t="str">
            <v>TOTAL COSTO INDIRECTO</v>
          </cell>
          <cell r="F1668">
            <v>0.2964</v>
          </cell>
          <cell r="G1668">
            <v>120402</v>
          </cell>
        </row>
        <row r="1670">
          <cell r="A1670" t="str">
            <v>PRECIO UNITARIO TOTAL APROXIMADO AL PESO</v>
          </cell>
          <cell r="G1670">
            <v>526615</v>
          </cell>
        </row>
        <row r="1672">
          <cell r="B1672" t="str">
            <v/>
          </cell>
        </row>
        <row r="1673">
          <cell r="B1673" t="str">
            <v/>
          </cell>
        </row>
        <row r="1674">
          <cell r="B1674" t="str">
            <v/>
          </cell>
        </row>
        <row r="1675">
          <cell r="B1675" t="str">
            <v/>
          </cell>
          <cell r="D1675" t="str">
            <v>FIRMA RESPONSABLE</v>
          </cell>
        </row>
        <row r="1676">
          <cell r="A1676" t="str">
            <v>DEPARTAMENTO DE ANTIOQUIA</v>
          </cell>
          <cell r="F1676" t="str">
            <v/>
          </cell>
        </row>
        <row r="1677">
          <cell r="A1677" t="str">
            <v>MUNICIPIO DE BURITICÁ</v>
          </cell>
        </row>
        <row r="1678">
          <cell r="A1678" t="str">
            <v>PROYECTO: MEJORAMIENTO DE VIAS TERCIARIAS EN EL MUNICIPIO DE BURITICA EN EL 
MARCO DEL PROGRAMA REGIONAL MEJORAMIENTO DE VIAS 
TERCIARIAS EN EL OCCIDENTE ANTIOQUEÑO</v>
          </cell>
        </row>
        <row r="1680">
          <cell r="A1680" t="str">
            <v xml:space="preserve">ANÁLISIS DE PRECIOS UNITARIOS  VEREDA PAJARITO </v>
          </cell>
        </row>
        <row r="1681">
          <cell r="A1681" t="str">
            <v>ITEM DE PAGO</v>
          </cell>
          <cell r="B1681" t="str">
            <v>DESCRIPCIÓN</v>
          </cell>
          <cell r="E1681" t="str">
            <v>UNIDAD</v>
          </cell>
          <cell r="F1681" t="str">
            <v>CANTIDAD</v>
          </cell>
          <cell r="G1681" t="str">
            <v>COSTO DIRECTO</v>
          </cell>
        </row>
        <row r="1682">
          <cell r="A1682">
            <v>3.8</v>
          </cell>
          <cell r="B1682" t="str">
            <v xml:space="preserve">Suministro, transporte y colocación de Acero de refuerzo fy=420 Mpa (Grado 60) 
</v>
          </cell>
          <cell r="E1682" t="str">
            <v>Kg</v>
          </cell>
          <cell r="G1682">
            <v>6979</v>
          </cell>
        </row>
        <row r="1684">
          <cell r="A1684" t="str">
            <v>1. COSTOS DIRECTOS</v>
          </cell>
        </row>
        <row r="1686">
          <cell r="A1686" t="str">
            <v>I. EQUIPO</v>
          </cell>
        </row>
        <row r="1687">
          <cell r="A1687" t="str">
            <v>CÓDIGO</v>
          </cell>
          <cell r="B1687" t="str">
            <v>DESCRIPCIÓN</v>
          </cell>
          <cell r="D1687" t="str">
            <v>UNIDAD</v>
          </cell>
          <cell r="E1687" t="str">
            <v>TARIFA</v>
          </cell>
          <cell r="F1687" t="str">
            <v>RENDIMIENTO</v>
          </cell>
          <cell r="G1687" t="str">
            <v>VR. UNITARIO</v>
          </cell>
        </row>
        <row r="1688">
          <cell r="A1688" t="str">
            <v>HEQ011</v>
          </cell>
          <cell r="B1688" t="str">
            <v>CIZALLA DE BANCO CORTA PERNO, INCLUYE DADOS</v>
          </cell>
          <cell r="D1688" t="str">
            <v>HORA</v>
          </cell>
          <cell r="E1688">
            <v>728.875</v>
          </cell>
          <cell r="F1688">
            <v>21.25</v>
          </cell>
          <cell r="G1688">
            <v>34.299999999999997</v>
          </cell>
        </row>
        <row r="1689">
          <cell r="A1689" t="str">
            <v/>
          </cell>
          <cell r="D1689" t="str">
            <v/>
          </cell>
          <cell r="E1689" t="str">
            <v/>
          </cell>
          <cell r="G1689" t="str">
            <v/>
          </cell>
        </row>
        <row r="1690">
          <cell r="A1690" t="str">
            <v/>
          </cell>
          <cell r="D1690" t="str">
            <v/>
          </cell>
          <cell r="E1690" t="str">
            <v/>
          </cell>
          <cell r="G1690" t="str">
            <v/>
          </cell>
        </row>
        <row r="1691">
          <cell r="A1691" t="str">
            <v/>
          </cell>
          <cell r="D1691" t="str">
            <v/>
          </cell>
          <cell r="E1691" t="str">
            <v/>
          </cell>
          <cell r="G1691" t="str">
            <v/>
          </cell>
        </row>
        <row r="1692">
          <cell r="A1692" t="str">
            <v/>
          </cell>
          <cell r="D1692" t="str">
            <v/>
          </cell>
          <cell r="E1692" t="str">
            <v/>
          </cell>
          <cell r="G1692" t="str">
            <v/>
          </cell>
        </row>
        <row r="1693">
          <cell r="A1693" t="str">
            <v/>
          </cell>
          <cell r="D1693" t="str">
            <v/>
          </cell>
          <cell r="E1693" t="str">
            <v/>
          </cell>
          <cell r="G1693" t="str">
            <v/>
          </cell>
        </row>
        <row r="1694">
          <cell r="A1694" t="str">
            <v>HEQ001</v>
          </cell>
          <cell r="B1694" t="str">
            <v>HERRAMIENTA MENOR (5% DE LA MANO DE OBRA)</v>
          </cell>
          <cell r="D1694" t="str">
            <v>%</v>
          </cell>
          <cell r="E1694">
            <v>0.05</v>
          </cell>
          <cell r="F1694">
            <v>1356.3941176470589</v>
          </cell>
          <cell r="G1694">
            <v>67.819705882352949</v>
          </cell>
        </row>
        <row r="1695">
          <cell r="F1695" t="str">
            <v>SUBTOTAL</v>
          </cell>
          <cell r="G1695">
            <v>102.11970588235295</v>
          </cell>
        </row>
        <row r="1697">
          <cell r="A1697" t="str">
            <v>II. MATERIALES</v>
          </cell>
        </row>
        <row r="1698">
          <cell r="A1698" t="str">
            <v>CÓDIGO</v>
          </cell>
          <cell r="B1698" t="str">
            <v>DESCRIPCIÓN</v>
          </cell>
          <cell r="C1698" t="str">
            <v>UNIDAD</v>
          </cell>
          <cell r="D1698" t="str">
            <v>CANTIDAD</v>
          </cell>
          <cell r="E1698" t="str">
            <v>DESP.</v>
          </cell>
          <cell r="F1698" t="str">
            <v>PRECIO UNIT.</v>
          </cell>
          <cell r="G1698" t="str">
            <v>VR. UNITARIO</v>
          </cell>
        </row>
        <row r="1699">
          <cell r="A1699" t="str">
            <v>MA009</v>
          </cell>
          <cell r="B1699" t="str">
            <v>ACERO REFUERZO G-60 FIGURADO</v>
          </cell>
          <cell r="C1699" t="str">
            <v>KG</v>
          </cell>
          <cell r="D1699">
            <v>1</v>
          </cell>
          <cell r="E1699">
            <v>0.05</v>
          </cell>
          <cell r="F1699">
            <v>5049</v>
          </cell>
          <cell r="G1699">
            <v>5301.45</v>
          </cell>
        </row>
        <row r="1700">
          <cell r="A1700" t="str">
            <v>MA010</v>
          </cell>
          <cell r="B1700" t="str">
            <v>ALAMBRE RECOCIDO C 18</v>
          </cell>
          <cell r="C1700" t="str">
            <v>KG</v>
          </cell>
          <cell r="D1700">
            <v>0.03</v>
          </cell>
          <cell r="E1700">
            <v>0.01</v>
          </cell>
          <cell r="F1700">
            <v>7227</v>
          </cell>
          <cell r="G1700">
            <v>218.97810000000001</v>
          </cell>
        </row>
        <row r="1701">
          <cell r="A1701" t="str">
            <v/>
          </cell>
          <cell r="C1701" t="str">
            <v/>
          </cell>
          <cell r="F1701" t="str">
            <v/>
          </cell>
          <cell r="G1701" t="str">
            <v/>
          </cell>
        </row>
        <row r="1702">
          <cell r="A1702" t="str">
            <v/>
          </cell>
          <cell r="C1702" t="str">
            <v/>
          </cell>
          <cell r="F1702" t="str">
            <v/>
          </cell>
          <cell r="G1702" t="str">
            <v/>
          </cell>
        </row>
        <row r="1703">
          <cell r="A1703" t="str">
            <v/>
          </cell>
          <cell r="C1703" t="str">
            <v/>
          </cell>
          <cell r="F1703" t="str">
            <v/>
          </cell>
          <cell r="G1703" t="str">
            <v/>
          </cell>
        </row>
        <row r="1704">
          <cell r="A1704" t="str">
            <v/>
          </cell>
          <cell r="C1704" t="str">
            <v/>
          </cell>
          <cell r="F1704" t="str">
            <v/>
          </cell>
          <cell r="G1704" t="str">
            <v/>
          </cell>
        </row>
        <row r="1705">
          <cell r="A1705" t="str">
            <v/>
          </cell>
          <cell r="C1705" t="str">
            <v/>
          </cell>
          <cell r="F1705" t="str">
            <v/>
          </cell>
          <cell r="G1705" t="str">
            <v/>
          </cell>
        </row>
        <row r="1706">
          <cell r="A1706" t="str">
            <v/>
          </cell>
          <cell r="C1706" t="str">
            <v/>
          </cell>
          <cell r="F1706" t="str">
            <v/>
          </cell>
          <cell r="G1706" t="str">
            <v/>
          </cell>
        </row>
        <row r="1707">
          <cell r="A1707" t="str">
            <v/>
          </cell>
          <cell r="C1707" t="str">
            <v/>
          </cell>
          <cell r="F1707" t="str">
            <v/>
          </cell>
          <cell r="G1707" t="str">
            <v/>
          </cell>
        </row>
        <row r="1708">
          <cell r="A1708" t="str">
            <v/>
          </cell>
          <cell r="C1708" t="str">
            <v/>
          </cell>
          <cell r="F1708" t="str">
            <v/>
          </cell>
          <cell r="G1708" t="str">
            <v/>
          </cell>
        </row>
        <row r="1709">
          <cell r="A1709" t="str">
            <v/>
          </cell>
          <cell r="C1709" t="str">
            <v/>
          </cell>
          <cell r="F1709" t="str">
            <v/>
          </cell>
          <cell r="G1709" t="str">
            <v/>
          </cell>
        </row>
        <row r="1710">
          <cell r="A1710" t="str">
            <v/>
          </cell>
          <cell r="C1710" t="str">
            <v/>
          </cell>
          <cell r="F1710" t="str">
            <v/>
          </cell>
          <cell r="G1710" t="str">
            <v/>
          </cell>
        </row>
        <row r="1711">
          <cell r="A1711" t="str">
            <v/>
          </cell>
          <cell r="C1711" t="str">
            <v/>
          </cell>
          <cell r="F1711" t="str">
            <v/>
          </cell>
          <cell r="G1711" t="str">
            <v/>
          </cell>
        </row>
        <row r="1712">
          <cell r="A1712" t="str">
            <v/>
          </cell>
          <cell r="C1712" t="str">
            <v/>
          </cell>
          <cell r="F1712" t="str">
            <v/>
          </cell>
          <cell r="G1712" t="str">
            <v/>
          </cell>
        </row>
        <row r="1713">
          <cell r="F1713" t="str">
            <v>SUBTOTAL</v>
          </cell>
          <cell r="G1713">
            <v>5520.4281000000001</v>
          </cell>
        </row>
        <row r="1715">
          <cell r="A1715" t="str">
            <v>III. TRANSPORTES</v>
          </cell>
        </row>
        <row r="1716">
          <cell r="A1716" t="str">
            <v>CÓDIGO</v>
          </cell>
          <cell r="B1716" t="str">
            <v>DESCRIPCIÓN</v>
          </cell>
          <cell r="C1716" t="str">
            <v>TIPO</v>
          </cell>
          <cell r="D1716" t="str">
            <v>VOLUMEN/PESO</v>
          </cell>
          <cell r="E1716" t="str">
            <v>DISTANCIA</v>
          </cell>
          <cell r="F1716" t="str">
            <v>TARIFA</v>
          </cell>
          <cell r="G1716" t="str">
            <v>VR. UNITARIO</v>
          </cell>
        </row>
        <row r="1717">
          <cell r="A1717" t="str">
            <v/>
          </cell>
          <cell r="F1717" t="str">
            <v/>
          </cell>
          <cell r="G1717" t="str">
            <v/>
          </cell>
        </row>
        <row r="1718">
          <cell r="A1718" t="str">
            <v/>
          </cell>
          <cell r="E1718" t="str">
            <v/>
          </cell>
          <cell r="F1718" t="str">
            <v/>
          </cell>
          <cell r="G1718" t="str">
            <v/>
          </cell>
        </row>
        <row r="1719">
          <cell r="A1719" t="str">
            <v/>
          </cell>
          <cell r="E1719" t="str">
            <v/>
          </cell>
          <cell r="F1719" t="str">
            <v/>
          </cell>
          <cell r="G1719" t="str">
            <v/>
          </cell>
        </row>
        <row r="1720">
          <cell r="F1720" t="str">
            <v>SUBTOTAL</v>
          </cell>
          <cell r="G1720" t="str">
            <v/>
          </cell>
        </row>
        <row r="1722">
          <cell r="A1722" t="str">
            <v>IV. MANO DE OBRA</v>
          </cell>
        </row>
        <row r="1723">
          <cell r="A1723" t="str">
            <v>CÓDIGO</v>
          </cell>
          <cell r="B1723" t="str">
            <v>CARGOS PERSONAL</v>
          </cell>
          <cell r="D1723" t="str">
            <v>CANTIDAD</v>
          </cell>
          <cell r="E1723" t="str">
            <v>JORNAL TOTAL</v>
          </cell>
          <cell r="F1723" t="str">
            <v>RENDIMIENTO</v>
          </cell>
          <cell r="G1723" t="str">
            <v>VR. UNITARIO</v>
          </cell>
        </row>
        <row r="1724">
          <cell r="A1724" t="str">
            <v>MO031</v>
          </cell>
          <cell r="B1724" t="str">
            <v>AYUDANTE ENTENDIDO</v>
          </cell>
          <cell r="D1724">
            <v>1</v>
          </cell>
          <cell r="E1724">
            <v>89354</v>
          </cell>
          <cell r="F1724">
            <v>170</v>
          </cell>
          <cell r="G1724">
            <v>525.61176470588236</v>
          </cell>
        </row>
        <row r="1725">
          <cell r="A1725" t="str">
            <v>MO030</v>
          </cell>
          <cell r="B1725" t="str">
            <v>OFICIAL HIERRO</v>
          </cell>
          <cell r="D1725">
            <v>1</v>
          </cell>
          <cell r="E1725">
            <v>141233</v>
          </cell>
          <cell r="F1725">
            <v>170</v>
          </cell>
          <cell r="G1725">
            <v>830.78235294117644</v>
          </cell>
        </row>
        <row r="1726">
          <cell r="A1726" t="str">
            <v/>
          </cell>
          <cell r="E1726" t="str">
            <v/>
          </cell>
          <cell r="F1726" t="str">
            <v/>
          </cell>
          <cell r="G1726" t="str">
            <v/>
          </cell>
        </row>
        <row r="1727">
          <cell r="A1727" t="str">
            <v/>
          </cell>
          <cell r="E1727" t="str">
            <v/>
          </cell>
          <cell r="F1727" t="str">
            <v/>
          </cell>
          <cell r="G1727" t="str">
            <v/>
          </cell>
        </row>
        <row r="1728">
          <cell r="F1728" t="str">
            <v>SUBTOTAL</v>
          </cell>
          <cell r="G1728">
            <v>1356.3941176470589</v>
          </cell>
        </row>
        <row r="1730">
          <cell r="A1730" t="str">
            <v>V. SERVICIOS</v>
          </cell>
        </row>
        <row r="1731">
          <cell r="A1731" t="str">
            <v>CÓDIGO</v>
          </cell>
          <cell r="B1731" t="str">
            <v>DESCRIPCIÓN</v>
          </cell>
          <cell r="D1731" t="str">
            <v>UNIDAD</v>
          </cell>
          <cell r="E1731" t="str">
            <v>CANTIDAD</v>
          </cell>
          <cell r="F1731" t="str">
            <v>PRECIO UNIT.</v>
          </cell>
          <cell r="G1731" t="str">
            <v>VR. UNITARIO</v>
          </cell>
        </row>
        <row r="1732">
          <cell r="A1732" t="str">
            <v/>
          </cell>
          <cell r="D1732" t="str">
            <v/>
          </cell>
          <cell r="F1732" t="str">
            <v/>
          </cell>
          <cell r="G1732" t="str">
            <v/>
          </cell>
        </row>
        <row r="1733">
          <cell r="A1733" t="str">
            <v/>
          </cell>
          <cell r="D1733" t="str">
            <v/>
          </cell>
          <cell r="F1733" t="str">
            <v/>
          </cell>
          <cell r="G1733" t="str">
            <v/>
          </cell>
        </row>
        <row r="1734">
          <cell r="A1734" t="str">
            <v/>
          </cell>
          <cell r="D1734" t="str">
            <v/>
          </cell>
          <cell r="F1734" t="str">
            <v/>
          </cell>
          <cell r="G1734" t="str">
            <v/>
          </cell>
        </row>
        <row r="1735">
          <cell r="F1735" t="str">
            <v>SUBTOTAL</v>
          </cell>
          <cell r="G1735" t="str">
            <v/>
          </cell>
        </row>
        <row r="1737">
          <cell r="A1737" t="str">
            <v>TOTAL COSTO DIRECTO</v>
          </cell>
          <cell r="G1737">
            <v>6979</v>
          </cell>
        </row>
        <row r="1739">
          <cell r="A1739" t="str">
            <v>2. COSTOS INDIRECTOS</v>
          </cell>
        </row>
        <row r="1741">
          <cell r="A1741" t="str">
            <v>DESCRIPCIÓN</v>
          </cell>
          <cell r="F1741" t="str">
            <v>PORCENTAJE</v>
          </cell>
          <cell r="G1741" t="str">
            <v>VALOR TOTAL</v>
          </cell>
        </row>
        <row r="1742">
          <cell r="A1742" t="str">
            <v>ADMINISTRACION</v>
          </cell>
          <cell r="F1742">
            <v>0.2364</v>
          </cell>
          <cell r="G1742">
            <v>1649.8355999999999</v>
          </cell>
        </row>
        <row r="1743">
          <cell r="A1743" t="str">
            <v>IMPREVISTOS</v>
          </cell>
          <cell r="F1743">
            <v>0.01</v>
          </cell>
          <cell r="G1743">
            <v>69.790000000000006</v>
          </cell>
        </row>
        <row r="1744">
          <cell r="A1744" t="str">
            <v>UTILIDADES</v>
          </cell>
          <cell r="F1744">
            <v>0.05</v>
          </cell>
          <cell r="G1744">
            <v>348.95000000000005</v>
          </cell>
        </row>
        <row r="1745">
          <cell r="A1745" t="str">
            <v>TOTAL COSTO INDIRECTO</v>
          </cell>
          <cell r="F1745">
            <v>0.2964</v>
          </cell>
          <cell r="G1745">
            <v>2069</v>
          </cell>
        </row>
        <row r="1747">
          <cell r="A1747" t="str">
            <v>PRECIO UNITARIO TOTAL APROXIMADO AL PESO</v>
          </cell>
          <cell r="G1747">
            <v>9048</v>
          </cell>
        </row>
        <row r="1749">
          <cell r="B1749" t="str">
            <v/>
          </cell>
        </row>
        <row r="1750">
          <cell r="B1750" t="str">
            <v/>
          </cell>
        </row>
        <row r="1751">
          <cell r="B1751" t="str">
            <v/>
          </cell>
        </row>
        <row r="1752">
          <cell r="B1752" t="str">
            <v/>
          </cell>
          <cell r="D1752" t="str">
            <v>FIRMA RESPONSABLE</v>
          </cell>
        </row>
        <row r="1753">
          <cell r="A1753" t="str">
            <v>DEPARTAMENTO DE ANTIOQUIA</v>
          </cell>
          <cell r="F1753" t="str">
            <v/>
          </cell>
        </row>
        <row r="1754">
          <cell r="A1754" t="str">
            <v>MUNICIPIO DE BURITICÁ</v>
          </cell>
        </row>
        <row r="1755">
          <cell r="A1755" t="str">
            <v>PROYECTO: MEJORAMIENTO DE VIAS TERCIARIAS EN EL MUNICIPIO DE BURITICA EN EL 
MARCO DEL PROGRAMA REGIONAL MEJORAMIENTO DE VIAS 
TERCIARIAS EN EL OCCIDENTE ANTIOQUEÑO</v>
          </cell>
        </row>
        <row r="1757">
          <cell r="A1757" t="str">
            <v xml:space="preserve">ANÁLISIS DE PRECIOS UNITARIOS  VEREDA PAJARITO </v>
          </cell>
        </row>
        <row r="1759">
          <cell r="A1759" t="str">
            <v>ITEM DE PAGO</v>
          </cell>
          <cell r="B1759" t="str">
            <v>DESCRIPCIÓN</v>
          </cell>
          <cell r="E1759" t="str">
            <v>UNIDAD</v>
          </cell>
          <cell r="F1759" t="str">
            <v>CANTIDAD</v>
          </cell>
          <cell r="G1759" t="str">
            <v>COSTO DIRECTO</v>
          </cell>
        </row>
        <row r="1760">
          <cell r="A1760">
            <v>3.9</v>
          </cell>
          <cell r="B1760" t="str">
            <v>Transporte de sobrantes provenientes de la excavación de la explanación, canales,
préstamos para distancias superiores a 1000 m medidos a partir de 100 m. Material
compacto (Incluye 30% de expansión).</v>
          </cell>
          <cell r="E1760" t="str">
            <v>m3-km</v>
          </cell>
          <cell r="G1760">
            <v>1305</v>
          </cell>
        </row>
        <row r="1762">
          <cell r="A1762" t="str">
            <v>1. COSTOS DIRECTOS</v>
          </cell>
        </row>
        <row r="1764">
          <cell r="A1764" t="str">
            <v>I. EQUIPO</v>
          </cell>
        </row>
        <row r="1765">
          <cell r="A1765" t="str">
            <v>CÓDIGO</v>
          </cell>
          <cell r="B1765" t="str">
            <v>DESCRIPCIÓN</v>
          </cell>
          <cell r="D1765" t="str">
            <v>UNIDAD</v>
          </cell>
          <cell r="E1765" t="str">
            <v>TARIFA</v>
          </cell>
          <cell r="F1765" t="str">
            <v>RENDIMIENTO</v>
          </cell>
          <cell r="G1765" t="str">
            <v>VR. UNITARIO</v>
          </cell>
        </row>
        <row r="1766">
          <cell r="A1766" t="str">
            <v/>
          </cell>
          <cell r="D1766" t="str">
            <v/>
          </cell>
          <cell r="E1766" t="str">
            <v/>
          </cell>
          <cell r="G1766" t="str">
            <v/>
          </cell>
        </row>
        <row r="1767">
          <cell r="A1767" t="str">
            <v/>
          </cell>
          <cell r="D1767" t="str">
            <v/>
          </cell>
          <cell r="E1767" t="str">
            <v/>
          </cell>
          <cell r="G1767" t="str">
            <v/>
          </cell>
        </row>
        <row r="1768">
          <cell r="A1768" t="str">
            <v/>
          </cell>
          <cell r="D1768" t="str">
            <v/>
          </cell>
          <cell r="E1768" t="str">
            <v/>
          </cell>
          <cell r="G1768" t="str">
            <v/>
          </cell>
        </row>
        <row r="1769">
          <cell r="A1769" t="str">
            <v/>
          </cell>
          <cell r="D1769" t="str">
            <v/>
          </cell>
          <cell r="E1769" t="str">
            <v/>
          </cell>
          <cell r="G1769" t="str">
            <v/>
          </cell>
        </row>
        <row r="1770">
          <cell r="A1770" t="str">
            <v/>
          </cell>
          <cell r="D1770" t="str">
            <v/>
          </cell>
          <cell r="E1770" t="str">
            <v/>
          </cell>
          <cell r="G1770" t="str">
            <v/>
          </cell>
        </row>
        <row r="1771">
          <cell r="A1771" t="str">
            <v/>
          </cell>
          <cell r="D1771" t="str">
            <v/>
          </cell>
          <cell r="E1771" t="str">
            <v/>
          </cell>
          <cell r="G1771" t="str">
            <v/>
          </cell>
        </row>
        <row r="1772">
          <cell r="A1772" t="str">
            <v/>
          </cell>
          <cell r="B1772" t="str">
            <v/>
          </cell>
          <cell r="D1772" t="str">
            <v/>
          </cell>
          <cell r="E1772" t="str">
            <v/>
          </cell>
          <cell r="F1772" t="str">
            <v/>
          </cell>
          <cell r="G1772" t="str">
            <v/>
          </cell>
        </row>
        <row r="1773">
          <cell r="F1773" t="str">
            <v>SUBTOTAL</v>
          </cell>
          <cell r="G1773" t="str">
            <v/>
          </cell>
        </row>
        <row r="1775">
          <cell r="A1775" t="str">
            <v>II. MATERIALES</v>
          </cell>
        </row>
        <row r="1776">
          <cell r="A1776" t="str">
            <v>CÓDIGO</v>
          </cell>
          <cell r="B1776" t="str">
            <v>DESCRIPCIÓN</v>
          </cell>
          <cell r="C1776" t="str">
            <v>UNIDAD</v>
          </cell>
          <cell r="D1776" t="str">
            <v>CANTIDAD</v>
          </cell>
          <cell r="E1776" t="str">
            <v>DESP.</v>
          </cell>
          <cell r="F1776" t="str">
            <v>PRECIO UNIT.</v>
          </cell>
          <cell r="G1776" t="str">
            <v>VR. UNITARIO</v>
          </cell>
        </row>
        <row r="1777">
          <cell r="A1777" t="str">
            <v/>
          </cell>
          <cell r="C1777" t="str">
            <v/>
          </cell>
          <cell r="F1777" t="str">
            <v/>
          </cell>
          <cell r="G1777" t="str">
            <v/>
          </cell>
        </row>
        <row r="1778">
          <cell r="A1778" t="str">
            <v/>
          </cell>
          <cell r="C1778" t="str">
            <v/>
          </cell>
          <cell r="F1778" t="str">
            <v/>
          </cell>
          <cell r="G1778" t="str">
            <v/>
          </cell>
        </row>
        <row r="1779">
          <cell r="A1779" t="str">
            <v/>
          </cell>
          <cell r="C1779" t="str">
            <v/>
          </cell>
          <cell r="F1779" t="str">
            <v/>
          </cell>
          <cell r="G1779" t="str">
            <v/>
          </cell>
        </row>
        <row r="1780">
          <cell r="A1780" t="str">
            <v/>
          </cell>
          <cell r="C1780" t="str">
            <v/>
          </cell>
          <cell r="F1780" t="str">
            <v/>
          </cell>
          <cell r="G1780" t="str">
            <v/>
          </cell>
        </row>
        <row r="1781">
          <cell r="A1781" t="str">
            <v/>
          </cell>
          <cell r="C1781" t="str">
            <v/>
          </cell>
          <cell r="F1781" t="str">
            <v/>
          </cell>
          <cell r="G1781" t="str">
            <v/>
          </cell>
        </row>
        <row r="1782">
          <cell r="A1782" t="str">
            <v/>
          </cell>
          <cell r="C1782" t="str">
            <v/>
          </cell>
          <cell r="F1782" t="str">
            <v/>
          </cell>
          <cell r="G1782" t="str">
            <v/>
          </cell>
        </row>
        <row r="1783">
          <cell r="A1783" t="str">
            <v/>
          </cell>
          <cell r="C1783" t="str">
            <v/>
          </cell>
          <cell r="F1783" t="str">
            <v/>
          </cell>
          <cell r="G1783" t="str">
            <v/>
          </cell>
        </row>
        <row r="1784">
          <cell r="A1784" t="str">
            <v/>
          </cell>
          <cell r="C1784" t="str">
            <v/>
          </cell>
          <cell r="F1784" t="str">
            <v/>
          </cell>
          <cell r="G1784" t="str">
            <v/>
          </cell>
        </row>
        <row r="1785">
          <cell r="A1785" t="str">
            <v/>
          </cell>
          <cell r="C1785" t="str">
            <v/>
          </cell>
          <cell r="F1785" t="str">
            <v/>
          </cell>
          <cell r="G1785" t="str">
            <v/>
          </cell>
        </row>
        <row r="1786">
          <cell r="A1786" t="str">
            <v/>
          </cell>
          <cell r="C1786" t="str">
            <v/>
          </cell>
          <cell r="F1786" t="str">
            <v/>
          </cell>
          <cell r="G1786" t="str">
            <v/>
          </cell>
        </row>
        <row r="1787">
          <cell r="A1787" t="str">
            <v/>
          </cell>
          <cell r="C1787" t="str">
            <v/>
          </cell>
          <cell r="F1787" t="str">
            <v/>
          </cell>
          <cell r="G1787" t="str">
            <v/>
          </cell>
        </row>
        <row r="1788">
          <cell r="A1788" t="str">
            <v/>
          </cell>
          <cell r="C1788" t="str">
            <v/>
          </cell>
          <cell r="F1788" t="str">
            <v/>
          </cell>
          <cell r="G1788" t="str">
            <v/>
          </cell>
        </row>
        <row r="1789">
          <cell r="A1789" t="str">
            <v/>
          </cell>
          <cell r="C1789" t="str">
            <v/>
          </cell>
          <cell r="F1789" t="str">
            <v/>
          </cell>
          <cell r="G1789" t="str">
            <v/>
          </cell>
        </row>
        <row r="1790">
          <cell r="A1790" t="str">
            <v/>
          </cell>
          <cell r="C1790" t="str">
            <v/>
          </cell>
          <cell r="F1790" t="str">
            <v/>
          </cell>
          <cell r="G1790" t="str">
            <v/>
          </cell>
        </row>
        <row r="1791">
          <cell r="F1791" t="str">
            <v>SUBTOTAL</v>
          </cell>
          <cell r="G1791" t="str">
            <v/>
          </cell>
        </row>
        <row r="1793">
          <cell r="A1793" t="str">
            <v>III. TRANSPORTES</v>
          </cell>
        </row>
        <row r="1794">
          <cell r="A1794" t="str">
            <v>CÓDIGO</v>
          </cell>
          <cell r="B1794" t="str">
            <v>DESCRIPCIÓN</v>
          </cell>
          <cell r="C1794" t="str">
            <v>TIPO</v>
          </cell>
          <cell r="D1794" t="str">
            <v>VOLUMEN/PESO</v>
          </cell>
          <cell r="E1794" t="str">
            <v>DISTANCIA</v>
          </cell>
          <cell r="F1794" t="str">
            <v>TARIFA</v>
          </cell>
          <cell r="G1794" t="str">
            <v>VR. UNITARIO</v>
          </cell>
        </row>
        <row r="1795">
          <cell r="A1795" t="str">
            <v>TR003</v>
          </cell>
          <cell r="B1795" t="str">
            <v>TRANSPORTE DE MATERIAL DE EXCAVACIÓN</v>
          </cell>
          <cell r="C1795" t="str">
            <v>TIERRA</v>
          </cell>
          <cell r="D1795">
            <v>1.3</v>
          </cell>
          <cell r="E1795">
            <v>1</v>
          </cell>
          <cell r="F1795">
            <v>1004</v>
          </cell>
          <cell r="G1795">
            <v>1305.2</v>
          </cell>
        </row>
        <row r="1796">
          <cell r="A1796" t="str">
            <v/>
          </cell>
          <cell r="E1796" t="str">
            <v/>
          </cell>
          <cell r="F1796" t="str">
            <v/>
          </cell>
          <cell r="G1796" t="str">
            <v/>
          </cell>
        </row>
        <row r="1797">
          <cell r="A1797" t="str">
            <v/>
          </cell>
          <cell r="E1797" t="str">
            <v/>
          </cell>
          <cell r="F1797" t="str">
            <v/>
          </cell>
          <cell r="G1797" t="str">
            <v/>
          </cell>
        </row>
        <row r="1798">
          <cell r="F1798" t="str">
            <v>SUBTOTAL</v>
          </cell>
          <cell r="G1798">
            <v>1305.2</v>
          </cell>
        </row>
        <row r="1800">
          <cell r="A1800" t="str">
            <v>IV. MANO DE OBRA</v>
          </cell>
        </row>
        <row r="1801">
          <cell r="A1801" t="str">
            <v>CÓDIGO</v>
          </cell>
          <cell r="B1801" t="str">
            <v>CARGOS PERSONAL</v>
          </cell>
          <cell r="D1801" t="str">
            <v>CANTIDAD</v>
          </cell>
          <cell r="E1801" t="str">
            <v>JORNAL TOTAL</v>
          </cell>
          <cell r="F1801" t="str">
            <v>RENDIMIENTO</v>
          </cell>
          <cell r="G1801" t="str">
            <v>VR. UNITARIO</v>
          </cell>
        </row>
        <row r="1802">
          <cell r="A1802" t="str">
            <v/>
          </cell>
          <cell r="D1802">
            <v>1</v>
          </cell>
          <cell r="E1802" t="str">
            <v/>
          </cell>
          <cell r="F1802">
            <v>1</v>
          </cell>
          <cell r="G1802" t="str">
            <v/>
          </cell>
        </row>
        <row r="1803">
          <cell r="A1803" t="str">
            <v/>
          </cell>
          <cell r="E1803" t="str">
            <v/>
          </cell>
          <cell r="F1803" t="str">
            <v/>
          </cell>
          <cell r="G1803" t="str">
            <v/>
          </cell>
        </row>
        <row r="1804">
          <cell r="A1804" t="str">
            <v/>
          </cell>
          <cell r="E1804" t="str">
            <v/>
          </cell>
          <cell r="F1804" t="str">
            <v/>
          </cell>
          <cell r="G1804" t="str">
            <v/>
          </cell>
        </row>
        <row r="1805">
          <cell r="A1805" t="str">
            <v/>
          </cell>
          <cell r="E1805" t="str">
            <v/>
          </cell>
          <cell r="F1805" t="str">
            <v/>
          </cell>
          <cell r="G1805" t="str">
            <v/>
          </cell>
        </row>
        <row r="1806">
          <cell r="F1806" t="str">
            <v>SUBTOTAL</v>
          </cell>
          <cell r="G1806" t="str">
            <v/>
          </cell>
        </row>
        <row r="1808">
          <cell r="A1808" t="str">
            <v>V. SERVICIOS</v>
          </cell>
        </row>
        <row r="1809">
          <cell r="A1809" t="str">
            <v>CÓDIGO</v>
          </cell>
          <cell r="B1809" t="str">
            <v>DESCRIPCIÓN</v>
          </cell>
          <cell r="D1809" t="str">
            <v>UNIDAD</v>
          </cell>
          <cell r="E1809" t="str">
            <v>CANTIDAD</v>
          </cell>
          <cell r="F1809" t="str">
            <v>PRECIO UNIT.</v>
          </cell>
          <cell r="G1809" t="str">
            <v>VR. UNITARIO</v>
          </cell>
        </row>
        <row r="1810">
          <cell r="A1810" t="str">
            <v/>
          </cell>
          <cell r="D1810" t="str">
            <v/>
          </cell>
          <cell r="F1810" t="str">
            <v/>
          </cell>
          <cell r="G1810" t="str">
            <v/>
          </cell>
        </row>
        <row r="1811">
          <cell r="A1811" t="str">
            <v/>
          </cell>
          <cell r="D1811" t="str">
            <v/>
          </cell>
          <cell r="F1811" t="str">
            <v/>
          </cell>
          <cell r="G1811" t="str">
            <v/>
          </cell>
        </row>
        <row r="1812">
          <cell r="A1812" t="str">
            <v/>
          </cell>
          <cell r="D1812" t="str">
            <v/>
          </cell>
          <cell r="F1812" t="str">
            <v/>
          </cell>
          <cell r="G1812" t="str">
            <v/>
          </cell>
        </row>
        <row r="1813">
          <cell r="F1813" t="str">
            <v>SUBTOTAL</v>
          </cell>
          <cell r="G1813" t="str">
            <v/>
          </cell>
        </row>
        <row r="1815">
          <cell r="A1815" t="str">
            <v>TOTAL COSTO DIRECTO</v>
          </cell>
          <cell r="G1815">
            <v>1305</v>
          </cell>
        </row>
        <row r="1817">
          <cell r="A1817" t="str">
            <v>2. COSTOS INDIRECTOS</v>
          </cell>
        </row>
        <row r="1819">
          <cell r="A1819" t="str">
            <v>DESCRIPCIÓN</v>
          </cell>
          <cell r="F1819" t="str">
            <v>PORCENTAJE</v>
          </cell>
          <cell r="G1819" t="str">
            <v>VALOR TOTAL</v>
          </cell>
        </row>
        <row r="1820">
          <cell r="A1820" t="str">
            <v>ADMINISTRACION</v>
          </cell>
          <cell r="F1820">
            <v>0.2364</v>
          </cell>
          <cell r="G1820">
            <v>308.50200000000001</v>
          </cell>
        </row>
        <row r="1821">
          <cell r="A1821" t="str">
            <v>IMPREVISTOS</v>
          </cell>
          <cell r="F1821">
            <v>0.01</v>
          </cell>
          <cell r="G1821">
            <v>13.05</v>
          </cell>
        </row>
        <row r="1822">
          <cell r="A1822" t="str">
            <v>UTILIDADES</v>
          </cell>
          <cell r="F1822">
            <v>0.05</v>
          </cell>
          <cell r="G1822">
            <v>65.25</v>
          </cell>
        </row>
        <row r="1823">
          <cell r="A1823" t="str">
            <v>TOTAL COSTO INDIRECTO</v>
          </cell>
          <cell r="F1823">
            <v>0.2964</v>
          </cell>
          <cell r="G1823">
            <v>387</v>
          </cell>
        </row>
        <row r="1825">
          <cell r="A1825" t="str">
            <v>PRECIO UNITARIO TOTAL APROXIMADO AL PESO</v>
          </cell>
          <cell r="G1825">
            <v>1692</v>
          </cell>
        </row>
        <row r="1827">
          <cell r="B1827" t="str">
            <v/>
          </cell>
        </row>
        <row r="1828">
          <cell r="B1828" t="str">
            <v/>
          </cell>
        </row>
        <row r="1829">
          <cell r="B1829" t="str">
            <v/>
          </cell>
        </row>
        <row r="1830">
          <cell r="B1830" t="str">
            <v/>
          </cell>
          <cell r="D1830" t="str">
            <v>FIRMA RESPONSABLE</v>
          </cell>
        </row>
        <row r="1831">
          <cell r="A1831" t="str">
            <v>DEPARTAMENTO DE ANTIOQUIA</v>
          </cell>
          <cell r="F1831" t="str">
            <v/>
          </cell>
        </row>
        <row r="1832">
          <cell r="A1832" t="str">
            <v>MUNICIPIO DE BURITICÁ</v>
          </cell>
        </row>
        <row r="1833">
          <cell r="A1833" t="str">
            <v>PROYECTO: MEJORAMIENTO DE VIAS TERCIARIAS EN EL MUNICIPIO DE BURITICA EN EL 
MARCO DEL PROGRAMA REGIONAL MEJORAMIENTO DE VIAS 
TERCIARIAS EN EL OCCIDENTE ANTIOQUEÑO</v>
          </cell>
        </row>
        <row r="1835">
          <cell r="A1835" t="str">
            <v xml:space="preserve">ANÁLISIS DE PRECIOS UNITARIOS  VEREDA PAJARITO </v>
          </cell>
        </row>
        <row r="1836">
          <cell r="A1836" t="str">
            <v>ITEM DE PAGO</v>
          </cell>
          <cell r="B1836" t="str">
            <v>DESCRIPCIÓN</v>
          </cell>
          <cell r="E1836" t="str">
            <v>UNIDAD</v>
          </cell>
          <cell r="F1836" t="str">
            <v>CANTIDAD</v>
          </cell>
          <cell r="G1836" t="str">
            <v>COSTO DIRECTO</v>
          </cell>
        </row>
        <row r="1837">
          <cell r="A1837">
            <v>4.0999999999999996</v>
          </cell>
          <cell r="B1837" t="str">
            <v>Excavaciones para estructuras varias en material común en seco sin entibado.
Incluye transporte y disposición final de los materiales.</v>
          </cell>
          <cell r="E1837" t="str">
            <v>m3</v>
          </cell>
          <cell r="G1837">
            <v>7514</v>
          </cell>
        </row>
        <row r="1839">
          <cell r="A1839" t="str">
            <v>1. COSTOS DIRECTOS</v>
          </cell>
        </row>
        <row r="1841">
          <cell r="A1841" t="str">
            <v>I. EQUIPO</v>
          </cell>
        </row>
        <row r="1842">
          <cell r="A1842" t="str">
            <v>CÓDIGO</v>
          </cell>
          <cell r="B1842" t="str">
            <v>DESCRIPCIÓN</v>
          </cell>
          <cell r="D1842" t="str">
            <v>UNIDAD</v>
          </cell>
          <cell r="E1842" t="str">
            <v>TARIFA</v>
          </cell>
          <cell r="F1842" t="str">
            <v>RENDIMIENTO</v>
          </cell>
          <cell r="G1842" t="str">
            <v>VR. UNITARIO</v>
          </cell>
        </row>
        <row r="1843">
          <cell r="A1843" t="str">
            <v>HEQ009</v>
          </cell>
          <cell r="B1843" t="str">
            <v>RETROEXCAVADORA LLANTA</v>
          </cell>
          <cell r="D1843" t="str">
            <v>HORA</v>
          </cell>
          <cell r="E1843">
            <v>130000</v>
          </cell>
          <cell r="F1843">
            <v>20</v>
          </cell>
          <cell r="G1843">
            <v>6500</v>
          </cell>
        </row>
        <row r="1844">
          <cell r="A1844" t="str">
            <v/>
          </cell>
          <cell r="D1844" t="str">
            <v/>
          </cell>
          <cell r="E1844" t="str">
            <v/>
          </cell>
          <cell r="G1844" t="str">
            <v/>
          </cell>
        </row>
        <row r="1845">
          <cell r="A1845" t="str">
            <v/>
          </cell>
          <cell r="D1845" t="str">
            <v/>
          </cell>
          <cell r="E1845" t="str">
            <v/>
          </cell>
          <cell r="G1845" t="str">
            <v/>
          </cell>
        </row>
        <row r="1846">
          <cell r="A1846" t="str">
            <v/>
          </cell>
          <cell r="D1846" t="str">
            <v/>
          </cell>
          <cell r="E1846" t="str">
            <v/>
          </cell>
          <cell r="G1846" t="str">
            <v/>
          </cell>
        </row>
        <row r="1847">
          <cell r="A1847" t="str">
            <v/>
          </cell>
          <cell r="D1847" t="str">
            <v/>
          </cell>
          <cell r="E1847" t="str">
            <v/>
          </cell>
          <cell r="G1847" t="str">
            <v/>
          </cell>
        </row>
        <row r="1848">
          <cell r="A1848" t="str">
            <v/>
          </cell>
          <cell r="D1848" t="str">
            <v/>
          </cell>
          <cell r="E1848" t="str">
            <v/>
          </cell>
          <cell r="G1848" t="str">
            <v/>
          </cell>
        </row>
        <row r="1849">
          <cell r="A1849" t="str">
            <v>HEQ001</v>
          </cell>
          <cell r="B1849" t="str">
            <v>HERRAMIENTA MENOR (5% DE LA MANO DE OBRA)</v>
          </cell>
          <cell r="D1849" t="str">
            <v>%</v>
          </cell>
          <cell r="E1849">
            <v>0.05</v>
          </cell>
          <cell r="F1849">
            <v>966</v>
          </cell>
          <cell r="G1849">
            <v>48.300000000000004</v>
          </cell>
        </row>
        <row r="1850">
          <cell r="F1850" t="str">
            <v>SUBTOTAL</v>
          </cell>
          <cell r="G1850">
            <v>6548.3</v>
          </cell>
        </row>
        <row r="1852">
          <cell r="A1852" t="str">
            <v>II. MATERIALES</v>
          </cell>
        </row>
        <row r="1853">
          <cell r="A1853" t="str">
            <v>CÓDIGO</v>
          </cell>
          <cell r="B1853" t="str">
            <v>DESCRIPCIÓN</v>
          </cell>
          <cell r="C1853" t="str">
            <v>UNIDAD</v>
          </cell>
          <cell r="D1853" t="str">
            <v>CANTIDAD</v>
          </cell>
          <cell r="E1853" t="str">
            <v>DESP.</v>
          </cell>
          <cell r="F1853" t="str">
            <v>PRECIO UNIT.</v>
          </cell>
          <cell r="G1853" t="str">
            <v>VR. UNITARIO</v>
          </cell>
        </row>
        <row r="1854">
          <cell r="A1854" t="str">
            <v/>
          </cell>
          <cell r="C1854" t="str">
            <v/>
          </cell>
          <cell r="F1854" t="str">
            <v/>
          </cell>
          <cell r="G1854" t="str">
            <v/>
          </cell>
        </row>
        <row r="1855">
          <cell r="A1855" t="str">
            <v/>
          </cell>
          <cell r="C1855" t="str">
            <v/>
          </cell>
          <cell r="F1855" t="str">
            <v/>
          </cell>
          <cell r="G1855" t="str">
            <v/>
          </cell>
        </row>
        <row r="1856">
          <cell r="A1856" t="str">
            <v/>
          </cell>
          <cell r="C1856" t="str">
            <v/>
          </cell>
          <cell r="F1856" t="str">
            <v/>
          </cell>
          <cell r="G1856" t="str">
            <v/>
          </cell>
        </row>
        <row r="1857">
          <cell r="A1857" t="str">
            <v/>
          </cell>
          <cell r="C1857" t="str">
            <v/>
          </cell>
          <cell r="F1857" t="str">
            <v/>
          </cell>
          <cell r="G1857" t="str">
            <v/>
          </cell>
        </row>
        <row r="1858">
          <cell r="A1858" t="str">
            <v/>
          </cell>
          <cell r="C1858" t="str">
            <v/>
          </cell>
          <cell r="F1858" t="str">
            <v/>
          </cell>
          <cell r="G1858" t="str">
            <v/>
          </cell>
        </row>
        <row r="1859">
          <cell r="A1859" t="str">
            <v/>
          </cell>
          <cell r="C1859" t="str">
            <v/>
          </cell>
          <cell r="F1859" t="str">
            <v/>
          </cell>
          <cell r="G1859" t="str">
            <v/>
          </cell>
        </row>
        <row r="1860">
          <cell r="A1860" t="str">
            <v/>
          </cell>
          <cell r="C1860" t="str">
            <v/>
          </cell>
          <cell r="F1860" t="str">
            <v/>
          </cell>
          <cell r="G1860" t="str">
            <v/>
          </cell>
        </row>
        <row r="1861">
          <cell r="A1861" t="str">
            <v/>
          </cell>
          <cell r="C1861" t="str">
            <v/>
          </cell>
          <cell r="F1861" t="str">
            <v/>
          </cell>
          <cell r="G1861" t="str">
            <v/>
          </cell>
        </row>
        <row r="1862">
          <cell r="A1862" t="str">
            <v/>
          </cell>
          <cell r="C1862" t="str">
            <v/>
          </cell>
          <cell r="F1862" t="str">
            <v/>
          </cell>
          <cell r="G1862" t="str">
            <v/>
          </cell>
        </row>
        <row r="1863">
          <cell r="A1863" t="str">
            <v/>
          </cell>
          <cell r="C1863" t="str">
            <v/>
          </cell>
          <cell r="F1863" t="str">
            <v/>
          </cell>
          <cell r="G1863" t="str">
            <v/>
          </cell>
        </row>
        <row r="1864">
          <cell r="A1864" t="str">
            <v/>
          </cell>
          <cell r="C1864" t="str">
            <v/>
          </cell>
          <cell r="F1864" t="str">
            <v/>
          </cell>
          <cell r="G1864" t="str">
            <v/>
          </cell>
        </row>
        <row r="1865">
          <cell r="A1865" t="str">
            <v/>
          </cell>
          <cell r="C1865" t="str">
            <v/>
          </cell>
          <cell r="F1865" t="str">
            <v/>
          </cell>
          <cell r="G1865" t="str">
            <v/>
          </cell>
        </row>
        <row r="1866">
          <cell r="A1866" t="str">
            <v/>
          </cell>
          <cell r="C1866" t="str">
            <v/>
          </cell>
          <cell r="F1866" t="str">
            <v/>
          </cell>
          <cell r="G1866" t="str">
            <v/>
          </cell>
        </row>
        <row r="1867">
          <cell r="A1867" t="str">
            <v/>
          </cell>
          <cell r="C1867" t="str">
            <v/>
          </cell>
          <cell r="F1867" t="str">
            <v/>
          </cell>
          <cell r="G1867" t="str">
            <v/>
          </cell>
        </row>
        <row r="1868">
          <cell r="F1868" t="str">
            <v>SUBTOTAL</v>
          </cell>
          <cell r="G1868" t="str">
            <v/>
          </cell>
        </row>
        <row r="1870">
          <cell r="A1870" t="str">
            <v>III. TRANSPORTES</v>
          </cell>
        </row>
        <row r="1871">
          <cell r="A1871" t="str">
            <v>CÓDIGO</v>
          </cell>
          <cell r="B1871" t="str">
            <v>DESCRIPCIÓN</v>
          </cell>
          <cell r="C1871" t="str">
            <v>TIPO</v>
          </cell>
          <cell r="D1871" t="str">
            <v>VOLUMEN/PESO</v>
          </cell>
          <cell r="E1871" t="str">
            <v>DISTANCIA</v>
          </cell>
          <cell r="F1871" t="str">
            <v>TARIFA</v>
          </cell>
          <cell r="G1871" t="str">
            <v>VR. UNITARIO</v>
          </cell>
        </row>
        <row r="1872">
          <cell r="A1872" t="str">
            <v/>
          </cell>
          <cell r="E1872" t="str">
            <v/>
          </cell>
          <cell r="F1872" t="str">
            <v/>
          </cell>
          <cell r="G1872" t="str">
            <v/>
          </cell>
        </row>
        <row r="1873">
          <cell r="A1873" t="str">
            <v/>
          </cell>
          <cell r="E1873" t="str">
            <v/>
          </cell>
          <cell r="F1873" t="str">
            <v/>
          </cell>
          <cell r="G1873" t="str">
            <v/>
          </cell>
        </row>
        <row r="1874">
          <cell r="A1874" t="str">
            <v/>
          </cell>
          <cell r="E1874" t="str">
            <v/>
          </cell>
          <cell r="F1874" t="str">
            <v/>
          </cell>
          <cell r="G1874" t="str">
            <v/>
          </cell>
        </row>
        <row r="1875">
          <cell r="F1875" t="str">
            <v>SUBTOTAL</v>
          </cell>
          <cell r="G1875" t="str">
            <v/>
          </cell>
        </row>
        <row r="1877">
          <cell r="A1877" t="str">
            <v>IV. MANO DE OBRA</v>
          </cell>
        </row>
        <row r="1878">
          <cell r="A1878" t="str">
            <v>CÓDIGO</v>
          </cell>
          <cell r="B1878" t="str">
            <v>CARGOS PERSONAL</v>
          </cell>
          <cell r="D1878" t="str">
            <v>CANTIDAD</v>
          </cell>
          <cell r="E1878" t="str">
            <v>JORNAL TOTAL</v>
          </cell>
          <cell r="F1878" t="str">
            <v>RENDIMIENTO</v>
          </cell>
          <cell r="G1878" t="str">
            <v>VR. UNITARIO</v>
          </cell>
        </row>
        <row r="1879">
          <cell r="A1879" t="str">
            <v>MO032</v>
          </cell>
          <cell r="B1879" t="str">
            <v>AYUDANTE RASO</v>
          </cell>
          <cell r="D1879">
            <v>2</v>
          </cell>
          <cell r="E1879">
            <v>77280</v>
          </cell>
          <cell r="F1879">
            <v>160</v>
          </cell>
          <cell r="G1879">
            <v>966</v>
          </cell>
        </row>
        <row r="1880">
          <cell r="A1880" t="str">
            <v/>
          </cell>
          <cell r="E1880" t="str">
            <v/>
          </cell>
          <cell r="F1880" t="str">
            <v/>
          </cell>
          <cell r="G1880" t="str">
            <v/>
          </cell>
        </row>
        <row r="1881">
          <cell r="A1881" t="str">
            <v/>
          </cell>
          <cell r="E1881" t="str">
            <v/>
          </cell>
          <cell r="F1881" t="str">
            <v/>
          </cell>
          <cell r="G1881" t="str">
            <v/>
          </cell>
        </row>
        <row r="1882">
          <cell r="A1882" t="str">
            <v/>
          </cell>
          <cell r="E1882" t="str">
            <v/>
          </cell>
          <cell r="F1882" t="str">
            <v/>
          </cell>
          <cell r="G1882" t="str">
            <v/>
          </cell>
        </row>
        <row r="1883">
          <cell r="F1883" t="str">
            <v>SUBTOTAL</v>
          </cell>
          <cell r="G1883">
            <v>966</v>
          </cell>
        </row>
        <row r="1885">
          <cell r="A1885" t="str">
            <v>V. SERVICIOS</v>
          </cell>
        </row>
        <row r="1886">
          <cell r="A1886" t="str">
            <v>CÓDIGO</v>
          </cell>
          <cell r="B1886" t="str">
            <v>DESCRIPCIÓN</v>
          </cell>
          <cell r="D1886" t="str">
            <v>UNIDAD</v>
          </cell>
          <cell r="E1886" t="str">
            <v>CANTIDAD</v>
          </cell>
          <cell r="F1886" t="str">
            <v>PRECIO UNIT.</v>
          </cell>
          <cell r="G1886" t="str">
            <v>VR. UNITARIO</v>
          </cell>
        </row>
        <row r="1887">
          <cell r="A1887" t="str">
            <v/>
          </cell>
          <cell r="D1887" t="str">
            <v/>
          </cell>
          <cell r="F1887" t="str">
            <v/>
          </cell>
          <cell r="G1887" t="str">
            <v/>
          </cell>
        </row>
        <row r="1888">
          <cell r="A1888" t="str">
            <v/>
          </cell>
          <cell r="D1888" t="str">
            <v/>
          </cell>
          <cell r="F1888" t="str">
            <v/>
          </cell>
          <cell r="G1888" t="str">
            <v/>
          </cell>
        </row>
        <row r="1889">
          <cell r="A1889" t="str">
            <v/>
          </cell>
          <cell r="D1889" t="str">
            <v/>
          </cell>
          <cell r="F1889" t="str">
            <v/>
          </cell>
          <cell r="G1889" t="str">
            <v/>
          </cell>
        </row>
        <row r="1890">
          <cell r="F1890" t="str">
            <v>SUBTOTAL</v>
          </cell>
          <cell r="G1890" t="str">
            <v/>
          </cell>
        </row>
        <row r="1892">
          <cell r="A1892" t="str">
            <v>TOTAL COSTO DIRECTO</v>
          </cell>
          <cell r="G1892">
            <v>7514</v>
          </cell>
        </row>
        <row r="1894">
          <cell r="A1894" t="str">
            <v>2. COSTOS INDIRECTOS</v>
          </cell>
        </row>
        <row r="1896">
          <cell r="A1896" t="str">
            <v>DESCRIPCIÓN</v>
          </cell>
          <cell r="F1896" t="str">
            <v>PORCENTAJE</v>
          </cell>
          <cell r="G1896" t="str">
            <v>VALOR TOTAL</v>
          </cell>
        </row>
        <row r="1897">
          <cell r="A1897" t="str">
            <v>ADMINISTRACION</v>
          </cell>
          <cell r="F1897">
            <v>0.2364</v>
          </cell>
          <cell r="G1897">
            <v>1776.3096</v>
          </cell>
        </row>
        <row r="1898">
          <cell r="A1898" t="str">
            <v>IMPREVISTOS</v>
          </cell>
          <cell r="F1898">
            <v>0.01</v>
          </cell>
          <cell r="G1898">
            <v>75.14</v>
          </cell>
        </row>
        <row r="1899">
          <cell r="A1899" t="str">
            <v>UTILIDADES</v>
          </cell>
          <cell r="F1899">
            <v>0.05</v>
          </cell>
          <cell r="G1899">
            <v>375.70000000000005</v>
          </cell>
        </row>
        <row r="1900">
          <cell r="A1900" t="str">
            <v>TOTAL COSTO INDIRECTO</v>
          </cell>
          <cell r="F1900">
            <v>0.2964</v>
          </cell>
          <cell r="G1900">
            <v>2227</v>
          </cell>
        </row>
        <row r="1902">
          <cell r="A1902" t="str">
            <v>PRECIO UNITARIO TOTAL APROXIMADO AL PESO</v>
          </cell>
          <cell r="G1902">
            <v>9741</v>
          </cell>
        </row>
        <row r="1904">
          <cell r="B1904" t="str">
            <v/>
          </cell>
        </row>
        <row r="1905">
          <cell r="B1905" t="str">
            <v/>
          </cell>
        </row>
        <row r="1906">
          <cell r="B1906" t="str">
            <v/>
          </cell>
        </row>
        <row r="1907">
          <cell r="B1907" t="str">
            <v/>
          </cell>
          <cell r="D1907" t="str">
            <v>FIRMA RESPONSABLE</v>
          </cell>
        </row>
        <row r="1908">
          <cell r="A1908" t="str">
            <v>DEPARTAMENTO DE ANTIOQUIA</v>
          </cell>
          <cell r="F1908" t="str">
            <v/>
          </cell>
        </row>
        <row r="1909">
          <cell r="A1909" t="str">
            <v>MUNICIPIO DE BURITICÁ</v>
          </cell>
        </row>
        <row r="1910">
          <cell r="A1910" t="str">
            <v>PROYECTO: MEJORAMIENTO DE VIAS TERCIARIAS EN EL MUNICIPIO DE BURITICA EN EL 
MARCO DEL PROGRAMA REGIONAL MEJORAMIENTO DE VIAS 
TERCIARIAS EN EL OCCIDENTE ANTIOQUEÑO</v>
          </cell>
        </row>
        <row r="1912">
          <cell r="A1912" t="str">
            <v xml:space="preserve">ANÁLISIS DE PRECIOS UNITARIOS  VEREDA PAJARITO </v>
          </cell>
        </row>
        <row r="1913">
          <cell r="A1913" t="str">
            <v>ITEM DE PAGO</v>
          </cell>
          <cell r="B1913" t="str">
            <v>DESCRIPCIÓN</v>
          </cell>
          <cell r="E1913" t="str">
            <v>UNIDAD</v>
          </cell>
          <cell r="F1913" t="str">
            <v>CANTIDAD</v>
          </cell>
          <cell r="G1913" t="str">
            <v>COSTO DIRECTO</v>
          </cell>
        </row>
        <row r="1914">
          <cell r="A1914">
            <v>4.2</v>
          </cell>
          <cell r="B1914" t="str">
            <v>Concreto Clase D (21 MPa).  pocetas, alcantarillas y muros.ncluye el suministro y el
transporte de todos los materiales, la formaleta en madera o similar. El acero de
refuerzo se pagara en su item respectivo. Incluye todo lo necesario para su correcta
construcción.</v>
          </cell>
          <cell r="E1914" t="str">
            <v>m3</v>
          </cell>
          <cell r="G1914">
            <v>614774</v>
          </cell>
        </row>
        <row r="1916">
          <cell r="A1916" t="str">
            <v>1. COSTOS DIRECTOS</v>
          </cell>
        </row>
        <row r="1918">
          <cell r="A1918" t="str">
            <v>I. EQUIPO</v>
          </cell>
        </row>
        <row r="1919">
          <cell r="A1919" t="str">
            <v>CÓDIGO</v>
          </cell>
          <cell r="B1919" t="str">
            <v>DESCRIPCIÓN</v>
          </cell>
          <cell r="D1919" t="str">
            <v>UNIDAD</v>
          </cell>
          <cell r="E1919" t="str">
            <v>TARIFA</v>
          </cell>
          <cell r="F1919" t="str">
            <v>RENDIMIENTO</v>
          </cell>
          <cell r="G1919" t="str">
            <v>VR. UNITARIO</v>
          </cell>
        </row>
        <row r="1920">
          <cell r="A1920" t="str">
            <v>HEQ013</v>
          </cell>
          <cell r="B1920" t="str">
            <v>VIBRADOR DE CONCRETO A GASOLINA (ALQUILER)</v>
          </cell>
          <cell r="D1920" t="str">
            <v>hora</v>
          </cell>
          <cell r="E1920">
            <v>6275.9444444444443</v>
          </cell>
          <cell r="F1920">
            <v>1.5</v>
          </cell>
          <cell r="G1920">
            <v>4183.9629629629626</v>
          </cell>
        </row>
        <row r="1921">
          <cell r="A1921" t="str">
            <v/>
          </cell>
          <cell r="D1921" t="str">
            <v/>
          </cell>
          <cell r="E1921" t="str">
            <v/>
          </cell>
          <cell r="G1921" t="str">
            <v/>
          </cell>
        </row>
        <row r="1922">
          <cell r="A1922" t="str">
            <v/>
          </cell>
          <cell r="D1922" t="str">
            <v/>
          </cell>
          <cell r="E1922" t="str">
            <v/>
          </cell>
          <cell r="G1922" t="str">
            <v/>
          </cell>
        </row>
        <row r="1923">
          <cell r="A1923" t="str">
            <v/>
          </cell>
          <cell r="D1923" t="str">
            <v/>
          </cell>
          <cell r="E1923" t="str">
            <v/>
          </cell>
          <cell r="G1923" t="str">
            <v/>
          </cell>
        </row>
        <row r="1924">
          <cell r="A1924" t="str">
            <v/>
          </cell>
          <cell r="D1924" t="str">
            <v/>
          </cell>
          <cell r="E1924" t="str">
            <v/>
          </cell>
          <cell r="G1924" t="str">
            <v/>
          </cell>
        </row>
        <row r="1925">
          <cell r="A1925" t="str">
            <v/>
          </cell>
          <cell r="D1925" t="str">
            <v/>
          </cell>
          <cell r="E1925" t="str">
            <v/>
          </cell>
          <cell r="G1925" t="str">
            <v/>
          </cell>
        </row>
        <row r="1926">
          <cell r="A1926" t="str">
            <v>HEQ001</v>
          </cell>
          <cell r="B1926" t="str">
            <v>HERRAMIENTA MENOR (5% DE LA MANO DE OBRA)</v>
          </cell>
          <cell r="D1926" t="str">
            <v>%</v>
          </cell>
          <cell r="E1926">
            <v>0.05</v>
          </cell>
          <cell r="F1926">
            <v>115606.75</v>
          </cell>
          <cell r="G1926">
            <v>5780.3375000000005</v>
          </cell>
        </row>
        <row r="1927">
          <cell r="F1927" t="str">
            <v>SUBTOTAL</v>
          </cell>
          <cell r="G1927">
            <v>9964.3004629629631</v>
          </cell>
        </row>
        <row r="1929">
          <cell r="A1929" t="str">
            <v>II. MATERIALES</v>
          </cell>
        </row>
        <row r="1930">
          <cell r="A1930" t="str">
            <v>CÓDIGO</v>
          </cell>
          <cell r="B1930" t="str">
            <v>DESCRIPCIÓN</v>
          </cell>
          <cell r="C1930" t="str">
            <v>UNIDAD</v>
          </cell>
          <cell r="D1930" t="str">
            <v>CANTIDAD</v>
          </cell>
          <cell r="E1930" t="str">
            <v>DESP.</v>
          </cell>
          <cell r="F1930" t="str">
            <v>PRECIO UNIT.</v>
          </cell>
          <cell r="G1930" t="str">
            <v>VR. UNITARIO</v>
          </cell>
        </row>
        <row r="1931">
          <cell r="A1931" t="str">
            <v>MA025</v>
          </cell>
          <cell r="B1931" t="str">
            <v>CONCRETO 3000 PSI (210 MPA) EN OBRA VEREDA PAJARITO</v>
          </cell>
          <cell r="C1931" t="str">
            <v>M3</v>
          </cell>
          <cell r="D1931">
            <v>1</v>
          </cell>
          <cell r="E1931">
            <v>0.05</v>
          </cell>
          <cell r="F1931">
            <v>446303</v>
          </cell>
          <cell r="G1931">
            <v>468618.15</v>
          </cell>
        </row>
        <row r="1932">
          <cell r="A1932" t="str">
            <v>MA020</v>
          </cell>
          <cell r="B1932" t="str">
            <v>LISTON 2 X 4</v>
          </cell>
          <cell r="C1932" t="str">
            <v>UN</v>
          </cell>
          <cell r="D1932">
            <v>6</v>
          </cell>
          <cell r="F1932">
            <v>3400</v>
          </cell>
          <cell r="G1932">
            <v>20400</v>
          </cell>
        </row>
        <row r="1933">
          <cell r="A1933" t="str">
            <v>MA021</v>
          </cell>
          <cell r="B1933" t="str">
            <v>PUNTILLA CON CABEZA 2"</v>
          </cell>
          <cell r="C1933" t="str">
            <v>LB</v>
          </cell>
          <cell r="D1933">
            <v>0.05</v>
          </cell>
          <cell r="F1933">
            <v>3700</v>
          </cell>
          <cell r="G1933">
            <v>185</v>
          </cell>
        </row>
        <row r="1934">
          <cell r="A1934" t="str">
            <v/>
          </cell>
          <cell r="C1934" t="str">
            <v/>
          </cell>
          <cell r="F1934" t="str">
            <v/>
          </cell>
          <cell r="G1934" t="str">
            <v/>
          </cell>
        </row>
        <row r="1935">
          <cell r="A1935" t="str">
            <v/>
          </cell>
          <cell r="C1935" t="str">
            <v/>
          </cell>
          <cell r="F1935" t="str">
            <v/>
          </cell>
          <cell r="G1935" t="str">
            <v/>
          </cell>
        </row>
        <row r="1936">
          <cell r="A1936" t="str">
            <v/>
          </cell>
          <cell r="C1936" t="str">
            <v/>
          </cell>
          <cell r="F1936" t="str">
            <v/>
          </cell>
          <cell r="G1936" t="str">
            <v/>
          </cell>
        </row>
        <row r="1937">
          <cell r="A1937" t="str">
            <v/>
          </cell>
          <cell r="C1937" t="str">
            <v/>
          </cell>
          <cell r="F1937" t="str">
            <v/>
          </cell>
          <cell r="G1937" t="str">
            <v/>
          </cell>
        </row>
        <row r="1938">
          <cell r="A1938" t="str">
            <v/>
          </cell>
          <cell r="C1938" t="str">
            <v/>
          </cell>
          <cell r="F1938" t="str">
            <v/>
          </cell>
          <cell r="G1938" t="str">
            <v/>
          </cell>
        </row>
        <row r="1939">
          <cell r="A1939" t="str">
            <v/>
          </cell>
          <cell r="C1939" t="str">
            <v/>
          </cell>
          <cell r="F1939" t="str">
            <v/>
          </cell>
          <cell r="G1939" t="str">
            <v/>
          </cell>
        </row>
        <row r="1940">
          <cell r="A1940" t="str">
            <v/>
          </cell>
          <cell r="C1940" t="str">
            <v/>
          </cell>
          <cell r="F1940" t="str">
            <v/>
          </cell>
          <cell r="G1940" t="str">
            <v/>
          </cell>
        </row>
        <row r="1941">
          <cell r="A1941" t="str">
            <v/>
          </cell>
          <cell r="C1941" t="str">
            <v/>
          </cell>
          <cell r="F1941" t="str">
            <v/>
          </cell>
          <cell r="G1941" t="str">
            <v/>
          </cell>
        </row>
        <row r="1942">
          <cell r="A1942" t="str">
            <v/>
          </cell>
          <cell r="C1942" t="str">
            <v/>
          </cell>
          <cell r="F1942" t="str">
            <v/>
          </cell>
          <cell r="G1942" t="str">
            <v/>
          </cell>
        </row>
        <row r="1943">
          <cell r="A1943" t="str">
            <v/>
          </cell>
          <cell r="C1943" t="str">
            <v/>
          </cell>
          <cell r="F1943" t="str">
            <v/>
          </cell>
          <cell r="G1943" t="str">
            <v/>
          </cell>
        </row>
        <row r="1944">
          <cell r="A1944" t="str">
            <v/>
          </cell>
          <cell r="C1944" t="str">
            <v/>
          </cell>
          <cell r="F1944" t="str">
            <v/>
          </cell>
          <cell r="G1944" t="str">
            <v/>
          </cell>
        </row>
        <row r="1945">
          <cell r="F1945" t="str">
            <v>SUBTOTAL</v>
          </cell>
          <cell r="G1945">
            <v>489203.15</v>
          </cell>
        </row>
        <row r="1947">
          <cell r="A1947" t="str">
            <v>III. TRANSPORTES</v>
          </cell>
        </row>
        <row r="1948">
          <cell r="A1948" t="str">
            <v>CÓDIGO</v>
          </cell>
          <cell r="B1948" t="str">
            <v>DESCRIPCIÓN</v>
          </cell>
          <cell r="C1948" t="str">
            <v>TIPO</v>
          </cell>
          <cell r="D1948" t="str">
            <v>VOLUMEN/PESO</v>
          </cell>
          <cell r="E1948" t="str">
            <v>DISTANCIA</v>
          </cell>
          <cell r="F1948" t="str">
            <v>TARIFA</v>
          </cell>
          <cell r="G1948" t="str">
            <v>VR. UNITARIO</v>
          </cell>
        </row>
        <row r="1949">
          <cell r="A1949" t="str">
            <v/>
          </cell>
          <cell r="E1949" t="str">
            <v/>
          </cell>
          <cell r="F1949" t="str">
            <v/>
          </cell>
          <cell r="G1949" t="str">
            <v/>
          </cell>
        </row>
        <row r="1950">
          <cell r="A1950" t="str">
            <v/>
          </cell>
          <cell r="E1950" t="str">
            <v/>
          </cell>
          <cell r="F1950" t="str">
            <v/>
          </cell>
          <cell r="G1950" t="str">
            <v/>
          </cell>
        </row>
        <row r="1951">
          <cell r="A1951" t="str">
            <v/>
          </cell>
          <cell r="E1951" t="str">
            <v/>
          </cell>
          <cell r="F1951" t="str">
            <v/>
          </cell>
          <cell r="G1951" t="str">
            <v/>
          </cell>
        </row>
        <row r="1952">
          <cell r="F1952" t="str">
            <v>SUBTOTAL</v>
          </cell>
          <cell r="G1952" t="str">
            <v/>
          </cell>
        </row>
        <row r="1954">
          <cell r="A1954" t="str">
            <v>IV. MANO DE OBRA</v>
          </cell>
        </row>
        <row r="1955">
          <cell r="A1955" t="str">
            <v>CÓDIGO</v>
          </cell>
          <cell r="B1955" t="str">
            <v>CARGOS PERSONAL</v>
          </cell>
          <cell r="D1955" t="str">
            <v>CANTIDAD</v>
          </cell>
          <cell r="E1955" t="str">
            <v>JORNAL TOTAL</v>
          </cell>
          <cell r="F1955" t="str">
            <v>RENDIMIENTO</v>
          </cell>
          <cell r="G1955" t="str">
            <v>VR. UNITARIO</v>
          </cell>
        </row>
        <row r="1956">
          <cell r="A1956" t="str">
            <v>MO029</v>
          </cell>
          <cell r="B1956" t="str">
            <v>OFICIAL DE OBRA CIVIL</v>
          </cell>
          <cell r="D1956">
            <v>1</v>
          </cell>
          <cell r="E1956">
            <v>153307</v>
          </cell>
          <cell r="F1956">
            <v>4</v>
          </cell>
          <cell r="G1956">
            <v>38326.75</v>
          </cell>
        </row>
        <row r="1957">
          <cell r="A1957" t="str">
            <v>MO032</v>
          </cell>
          <cell r="B1957" t="str">
            <v>AYUDANTE RASO</v>
          </cell>
          <cell r="D1957">
            <v>4</v>
          </cell>
          <cell r="E1957">
            <v>77280</v>
          </cell>
          <cell r="F1957">
            <v>4</v>
          </cell>
          <cell r="G1957">
            <v>77280</v>
          </cell>
        </row>
        <row r="1958">
          <cell r="A1958" t="str">
            <v/>
          </cell>
          <cell r="E1958" t="str">
            <v/>
          </cell>
          <cell r="F1958" t="str">
            <v/>
          </cell>
          <cell r="G1958" t="str">
            <v/>
          </cell>
        </row>
        <row r="1959">
          <cell r="A1959" t="str">
            <v/>
          </cell>
          <cell r="E1959" t="str">
            <v/>
          </cell>
          <cell r="F1959" t="str">
            <v/>
          </cell>
          <cell r="G1959" t="str">
            <v/>
          </cell>
        </row>
        <row r="1960">
          <cell r="F1960" t="str">
            <v>SUBTOTAL</v>
          </cell>
          <cell r="G1960">
            <v>115606.75</v>
          </cell>
        </row>
        <row r="1962">
          <cell r="A1962" t="str">
            <v>V. SERVICIOS</v>
          </cell>
        </row>
        <row r="1963">
          <cell r="A1963" t="str">
            <v>CÓDIGO</v>
          </cell>
          <cell r="B1963" t="str">
            <v>DESCRIPCIÓN</v>
          </cell>
          <cell r="D1963" t="str">
            <v>UNIDAD</v>
          </cell>
          <cell r="E1963" t="str">
            <v>CANTIDAD</v>
          </cell>
          <cell r="F1963" t="str">
            <v>PRECIO UNIT.</v>
          </cell>
          <cell r="G1963" t="str">
            <v>VR. UNITARIO</v>
          </cell>
        </row>
        <row r="1964">
          <cell r="A1964" t="str">
            <v/>
          </cell>
          <cell r="D1964" t="str">
            <v/>
          </cell>
          <cell r="F1964" t="str">
            <v/>
          </cell>
          <cell r="G1964" t="str">
            <v/>
          </cell>
        </row>
        <row r="1965">
          <cell r="A1965" t="str">
            <v/>
          </cell>
          <cell r="D1965" t="str">
            <v/>
          </cell>
          <cell r="F1965" t="str">
            <v/>
          </cell>
          <cell r="G1965" t="str">
            <v/>
          </cell>
        </row>
        <row r="1966">
          <cell r="A1966" t="str">
            <v/>
          </cell>
          <cell r="D1966" t="str">
            <v/>
          </cell>
          <cell r="F1966" t="str">
            <v/>
          </cell>
          <cell r="G1966" t="str">
            <v/>
          </cell>
        </row>
        <row r="1967">
          <cell r="F1967" t="str">
            <v>SUBTOTAL</v>
          </cell>
          <cell r="G1967" t="str">
            <v/>
          </cell>
        </row>
        <row r="1969">
          <cell r="A1969" t="str">
            <v>TOTAL COSTO DIRECTO</v>
          </cell>
          <cell r="G1969">
            <v>614774</v>
          </cell>
        </row>
        <row r="1971">
          <cell r="A1971" t="str">
            <v>2. COSTOS INDIRECTOS</v>
          </cell>
        </row>
        <row r="1973">
          <cell r="A1973" t="str">
            <v>DESCRIPCIÓN</v>
          </cell>
          <cell r="F1973" t="str">
            <v>PORCENTAJE</v>
          </cell>
          <cell r="G1973" t="str">
            <v>VALOR TOTAL</v>
          </cell>
        </row>
        <row r="1974">
          <cell r="A1974" t="str">
            <v>ADMINISTRACION</v>
          </cell>
          <cell r="F1974">
            <v>0.2364</v>
          </cell>
          <cell r="G1974">
            <v>145332.5736</v>
          </cell>
        </row>
        <row r="1975">
          <cell r="A1975" t="str">
            <v>IMPREVISTOS</v>
          </cell>
          <cell r="F1975">
            <v>0.01</v>
          </cell>
          <cell r="G1975">
            <v>6147.74</v>
          </cell>
        </row>
        <row r="1976">
          <cell r="A1976" t="str">
            <v>UTILIDADES</v>
          </cell>
          <cell r="F1976">
            <v>0.05</v>
          </cell>
          <cell r="G1976">
            <v>30738.7</v>
          </cell>
        </row>
        <row r="1977">
          <cell r="A1977" t="str">
            <v>TOTAL COSTO INDIRECTO</v>
          </cell>
          <cell r="F1977">
            <v>0.2964</v>
          </cell>
          <cell r="G1977">
            <v>182219</v>
          </cell>
        </row>
        <row r="1979">
          <cell r="A1979" t="str">
            <v>PRECIO UNITARIO TOTAL APROXIMADO AL PESO</v>
          </cell>
          <cell r="G1979">
            <v>796993</v>
          </cell>
        </row>
        <row r="1981">
          <cell r="B1981" t="str">
            <v/>
          </cell>
        </row>
        <row r="1982">
          <cell r="B1982" t="str">
            <v/>
          </cell>
        </row>
        <row r="1983">
          <cell r="B1983" t="str">
            <v/>
          </cell>
        </row>
        <row r="1984">
          <cell r="B1984" t="str">
            <v/>
          </cell>
          <cell r="D1984" t="str">
            <v>FIRMA RESPONSABLE</v>
          </cell>
        </row>
        <row r="1985">
          <cell r="A1985" t="str">
            <v>DEPARTAMENTO DE ANTIOQUIA</v>
          </cell>
          <cell r="F1985" t="str">
            <v/>
          </cell>
        </row>
        <row r="1986">
          <cell r="A1986" t="str">
            <v>MUNICIPIO DE BURITICÁ</v>
          </cell>
        </row>
        <row r="1987">
          <cell r="A1987" t="str">
            <v>PROYECTO: MEJORAMIENTO DE VIAS TERCIARIAS EN EL MUNICIPIO DE BURITICA EN EL 
MARCO DEL PROGRAMA REGIONAL MEJORAMIENTO DE VIAS 
TERCIARIAS EN EL OCCIDENTE ANTIOQUEÑO</v>
          </cell>
        </row>
        <row r="1989">
          <cell r="A1989" t="str">
            <v xml:space="preserve">ANÁLISIS DE PRECIOS UNITARIOS  VEREDA PAJARITO </v>
          </cell>
        </row>
        <row r="1990">
          <cell r="A1990" t="str">
            <v>ITEM DE PAGO</v>
          </cell>
          <cell r="B1990" t="str">
            <v>DESCRIPCIÓN</v>
          </cell>
          <cell r="E1990" t="str">
            <v>UNIDAD</v>
          </cell>
          <cell r="F1990" t="str">
            <v>CANTIDAD</v>
          </cell>
          <cell r="G1990" t="str">
            <v>COSTO DIRECTO</v>
          </cell>
        </row>
        <row r="1991">
          <cell r="A1991">
            <v>4.3</v>
          </cell>
          <cell r="B1991" t="str">
            <v>Concreto Clase F (14 MPa). Solados de E=0.1 m ncluye el suministro y el
transporte de todos los materiales, la formaleta en madera o similar. El acero de
refuerzo se pagara en su item respectivo. Incluye todo lo necesario para su correcta
construcción.</v>
          </cell>
          <cell r="E1991" t="str">
            <v>m3</v>
          </cell>
          <cell r="G1991">
            <v>476843</v>
          </cell>
        </row>
        <row r="1993">
          <cell r="A1993" t="str">
            <v>1. COSTOS DIRECTOS</v>
          </cell>
        </row>
        <row r="1995">
          <cell r="A1995" t="str">
            <v>I. EQUIPO</v>
          </cell>
        </row>
        <row r="1996">
          <cell r="A1996" t="str">
            <v>CÓDIGO</v>
          </cell>
          <cell r="B1996" t="str">
            <v>DESCRIPCIÓN</v>
          </cell>
          <cell r="D1996" t="str">
            <v>UNIDAD</v>
          </cell>
          <cell r="E1996" t="str">
            <v>TARIFA</v>
          </cell>
          <cell r="F1996" t="str">
            <v>RENDIMIENTO</v>
          </cell>
          <cell r="G1996" t="str">
            <v>VR. UNITARIO</v>
          </cell>
        </row>
        <row r="1997">
          <cell r="A1997" t="str">
            <v>HEQ013</v>
          </cell>
          <cell r="B1997" t="str">
            <v>VIBRADOR DE CONCRETO A GASOLINA (ALQUILER)</v>
          </cell>
          <cell r="D1997" t="str">
            <v>hora</v>
          </cell>
          <cell r="E1997">
            <v>6275.9444444444443</v>
          </cell>
          <cell r="F1997">
            <v>1.5</v>
          </cell>
          <cell r="G1997">
            <v>4183.9629629629626</v>
          </cell>
        </row>
        <row r="1998">
          <cell r="A1998" t="str">
            <v/>
          </cell>
          <cell r="D1998" t="str">
            <v/>
          </cell>
          <cell r="E1998" t="str">
            <v/>
          </cell>
          <cell r="G1998" t="str">
            <v/>
          </cell>
        </row>
        <row r="1999">
          <cell r="A1999" t="str">
            <v/>
          </cell>
          <cell r="D1999" t="str">
            <v/>
          </cell>
          <cell r="E1999" t="str">
            <v/>
          </cell>
          <cell r="G1999" t="str">
            <v/>
          </cell>
        </row>
        <row r="2000">
          <cell r="A2000" t="str">
            <v/>
          </cell>
          <cell r="D2000" t="str">
            <v/>
          </cell>
          <cell r="E2000" t="str">
            <v/>
          </cell>
          <cell r="G2000" t="str">
            <v/>
          </cell>
        </row>
        <row r="2001">
          <cell r="A2001" t="str">
            <v/>
          </cell>
          <cell r="D2001" t="str">
            <v/>
          </cell>
          <cell r="E2001" t="str">
            <v/>
          </cell>
          <cell r="G2001" t="str">
            <v/>
          </cell>
        </row>
        <row r="2002">
          <cell r="A2002" t="str">
            <v/>
          </cell>
          <cell r="D2002" t="str">
            <v/>
          </cell>
          <cell r="E2002" t="str">
            <v/>
          </cell>
          <cell r="G2002" t="str">
            <v/>
          </cell>
        </row>
        <row r="2003">
          <cell r="A2003" t="str">
            <v>HEQ001</v>
          </cell>
          <cell r="B2003" t="str">
            <v>HERRAMIENTA MENOR (5% DE LA MANO DE OBRA)</v>
          </cell>
          <cell r="D2003" t="str">
            <v>%</v>
          </cell>
          <cell r="E2003">
            <v>0.05</v>
          </cell>
          <cell r="F2003">
            <v>61573.4</v>
          </cell>
          <cell r="G2003">
            <v>3078.67</v>
          </cell>
        </row>
        <row r="2004">
          <cell r="F2004" t="str">
            <v>SUBTOTAL</v>
          </cell>
          <cell r="G2004">
            <v>7262.6329629629627</v>
          </cell>
        </row>
        <row r="2006">
          <cell r="A2006" t="str">
            <v>II. MATERIALES</v>
          </cell>
        </row>
        <row r="2007">
          <cell r="A2007" t="str">
            <v>CÓDIGO</v>
          </cell>
          <cell r="B2007" t="str">
            <v>DESCRIPCIÓN</v>
          </cell>
          <cell r="C2007" t="str">
            <v>UNIDAD</v>
          </cell>
          <cell r="D2007" t="str">
            <v>CANTIDAD</v>
          </cell>
          <cell r="E2007" t="str">
            <v>DESP.</v>
          </cell>
          <cell r="F2007" t="str">
            <v>PRECIO UNIT.</v>
          </cell>
          <cell r="G2007" t="str">
            <v>VR. UNITARIO</v>
          </cell>
        </row>
        <row r="2008">
          <cell r="A2008" t="str">
            <v>SA006</v>
          </cell>
          <cell r="B2008" t="str">
            <v>CONCRETO 2000 PSI (140 MPA) EN OBRA PAJARITO</v>
          </cell>
          <cell r="C2008" t="str">
            <v>M3</v>
          </cell>
          <cell r="D2008">
            <v>1</v>
          </cell>
          <cell r="E2008">
            <v>0.05</v>
          </cell>
          <cell r="F2008">
            <v>388578</v>
          </cell>
          <cell r="G2008">
            <v>408006.9</v>
          </cell>
        </row>
        <row r="2009">
          <cell r="A2009" t="str">
            <v/>
          </cell>
          <cell r="C2009" t="str">
            <v/>
          </cell>
          <cell r="F2009" t="str">
            <v/>
          </cell>
          <cell r="G2009" t="str">
            <v/>
          </cell>
        </row>
        <row r="2010">
          <cell r="A2010" t="str">
            <v/>
          </cell>
          <cell r="C2010" t="str">
            <v/>
          </cell>
          <cell r="F2010" t="str">
            <v/>
          </cell>
          <cell r="G2010" t="str">
            <v/>
          </cell>
        </row>
        <row r="2011">
          <cell r="A2011" t="str">
            <v/>
          </cell>
          <cell r="C2011" t="str">
            <v/>
          </cell>
          <cell r="F2011" t="str">
            <v/>
          </cell>
          <cell r="G2011" t="str">
            <v/>
          </cell>
        </row>
        <row r="2012">
          <cell r="A2012" t="str">
            <v/>
          </cell>
          <cell r="C2012" t="str">
            <v/>
          </cell>
          <cell r="F2012" t="str">
            <v/>
          </cell>
          <cell r="G2012" t="str">
            <v/>
          </cell>
        </row>
        <row r="2013">
          <cell r="A2013" t="str">
            <v/>
          </cell>
          <cell r="C2013" t="str">
            <v/>
          </cell>
          <cell r="F2013" t="str">
            <v/>
          </cell>
          <cell r="G2013" t="str">
            <v/>
          </cell>
        </row>
        <row r="2014">
          <cell r="A2014" t="str">
            <v/>
          </cell>
          <cell r="C2014" t="str">
            <v/>
          </cell>
          <cell r="F2014" t="str">
            <v/>
          </cell>
          <cell r="G2014" t="str">
            <v/>
          </cell>
        </row>
        <row r="2015">
          <cell r="A2015" t="str">
            <v/>
          </cell>
          <cell r="C2015" t="str">
            <v/>
          </cell>
          <cell r="F2015" t="str">
            <v/>
          </cell>
          <cell r="G2015" t="str">
            <v/>
          </cell>
        </row>
        <row r="2016">
          <cell r="A2016" t="str">
            <v/>
          </cell>
          <cell r="C2016" t="str">
            <v/>
          </cell>
          <cell r="F2016" t="str">
            <v/>
          </cell>
          <cell r="G2016" t="str">
            <v/>
          </cell>
        </row>
        <row r="2017">
          <cell r="A2017" t="str">
            <v/>
          </cell>
          <cell r="C2017" t="str">
            <v/>
          </cell>
          <cell r="F2017" t="str">
            <v/>
          </cell>
          <cell r="G2017" t="str">
            <v/>
          </cell>
        </row>
        <row r="2018">
          <cell r="A2018" t="str">
            <v/>
          </cell>
          <cell r="C2018" t="str">
            <v/>
          </cell>
          <cell r="F2018" t="str">
            <v/>
          </cell>
          <cell r="G2018" t="str">
            <v/>
          </cell>
        </row>
        <row r="2019">
          <cell r="A2019" t="str">
            <v/>
          </cell>
          <cell r="C2019" t="str">
            <v/>
          </cell>
          <cell r="F2019" t="str">
            <v/>
          </cell>
          <cell r="G2019" t="str">
            <v/>
          </cell>
        </row>
        <row r="2020">
          <cell r="A2020" t="str">
            <v/>
          </cell>
          <cell r="C2020" t="str">
            <v/>
          </cell>
          <cell r="F2020" t="str">
            <v/>
          </cell>
          <cell r="G2020" t="str">
            <v/>
          </cell>
        </row>
        <row r="2021">
          <cell r="A2021" t="str">
            <v/>
          </cell>
          <cell r="C2021" t="str">
            <v/>
          </cell>
          <cell r="F2021" t="str">
            <v/>
          </cell>
          <cell r="G2021" t="str">
            <v/>
          </cell>
        </row>
        <row r="2022">
          <cell r="F2022" t="str">
            <v>SUBTOTAL</v>
          </cell>
          <cell r="G2022">
            <v>408006.9</v>
          </cell>
        </row>
        <row r="2024">
          <cell r="A2024" t="str">
            <v>III. TRANSPORTES</v>
          </cell>
        </row>
        <row r="2025">
          <cell r="A2025" t="str">
            <v>CÓDIGO</v>
          </cell>
          <cell r="B2025" t="str">
            <v>DESCRIPCIÓN</v>
          </cell>
          <cell r="C2025" t="str">
            <v>TIPO</v>
          </cell>
          <cell r="D2025" t="str">
            <v>VOLUMEN/PESO</v>
          </cell>
          <cell r="E2025" t="str">
            <v>DISTANCIA</v>
          </cell>
          <cell r="F2025" t="str">
            <v>TARIFA</v>
          </cell>
          <cell r="G2025" t="str">
            <v>VR. UNITARIO</v>
          </cell>
        </row>
        <row r="2026">
          <cell r="A2026" t="str">
            <v/>
          </cell>
          <cell r="E2026" t="str">
            <v/>
          </cell>
          <cell r="F2026" t="str">
            <v/>
          </cell>
          <cell r="G2026" t="str">
            <v/>
          </cell>
        </row>
        <row r="2027">
          <cell r="A2027" t="str">
            <v/>
          </cell>
          <cell r="E2027" t="str">
            <v/>
          </cell>
          <cell r="F2027" t="str">
            <v/>
          </cell>
          <cell r="G2027" t="str">
            <v/>
          </cell>
        </row>
        <row r="2028">
          <cell r="A2028" t="str">
            <v/>
          </cell>
          <cell r="E2028" t="str">
            <v/>
          </cell>
          <cell r="F2028" t="str">
            <v/>
          </cell>
          <cell r="G2028" t="str">
            <v/>
          </cell>
        </row>
        <row r="2029">
          <cell r="F2029" t="str">
            <v>SUBTOTAL</v>
          </cell>
          <cell r="G2029" t="str">
            <v/>
          </cell>
        </row>
        <row r="2031">
          <cell r="A2031" t="str">
            <v>IV. MANO DE OBRA</v>
          </cell>
        </row>
        <row r="2032">
          <cell r="A2032" t="str">
            <v>CÓDIGO</v>
          </cell>
          <cell r="B2032" t="str">
            <v>CARGOS PERSONAL</v>
          </cell>
          <cell r="D2032" t="str">
            <v>CANTIDAD</v>
          </cell>
          <cell r="E2032" t="str">
            <v>JORNAL TOTAL</v>
          </cell>
          <cell r="F2032" t="str">
            <v>RENDIMIENTO</v>
          </cell>
          <cell r="G2032" t="str">
            <v>VR. UNITARIO</v>
          </cell>
        </row>
        <row r="2033">
          <cell r="A2033" t="str">
            <v>MO029</v>
          </cell>
          <cell r="B2033" t="str">
            <v>OFICIAL DE OBRA CIVIL</v>
          </cell>
          <cell r="D2033">
            <v>1</v>
          </cell>
          <cell r="E2033">
            <v>153307</v>
          </cell>
          <cell r="F2033">
            <v>5</v>
          </cell>
          <cell r="G2033">
            <v>30661.4</v>
          </cell>
        </row>
        <row r="2034">
          <cell r="A2034" t="str">
            <v>MO032</v>
          </cell>
          <cell r="B2034" t="str">
            <v>AYUDANTE RASO</v>
          </cell>
          <cell r="D2034">
            <v>2</v>
          </cell>
          <cell r="E2034">
            <v>77280</v>
          </cell>
          <cell r="F2034">
            <v>5</v>
          </cell>
          <cell r="G2034">
            <v>30912</v>
          </cell>
        </row>
        <row r="2035">
          <cell r="A2035" t="str">
            <v/>
          </cell>
          <cell r="E2035" t="str">
            <v/>
          </cell>
          <cell r="F2035" t="str">
            <v/>
          </cell>
          <cell r="G2035" t="str">
            <v/>
          </cell>
        </row>
        <row r="2036">
          <cell r="A2036" t="str">
            <v/>
          </cell>
          <cell r="E2036" t="str">
            <v/>
          </cell>
          <cell r="F2036" t="str">
            <v/>
          </cell>
          <cell r="G2036" t="str">
            <v/>
          </cell>
        </row>
        <row r="2037">
          <cell r="F2037" t="str">
            <v>SUBTOTAL</v>
          </cell>
          <cell r="G2037">
            <v>61573.4</v>
          </cell>
        </row>
        <row r="2039">
          <cell r="A2039" t="str">
            <v>V. SERVICIOS</v>
          </cell>
        </row>
        <row r="2040">
          <cell r="A2040" t="str">
            <v>CÓDIGO</v>
          </cell>
          <cell r="B2040" t="str">
            <v>DESCRIPCIÓN</v>
          </cell>
          <cell r="D2040" t="str">
            <v>UNIDAD</v>
          </cell>
          <cell r="E2040" t="str">
            <v>CANTIDAD</v>
          </cell>
          <cell r="F2040" t="str">
            <v>PRECIO UNIT.</v>
          </cell>
          <cell r="G2040" t="str">
            <v>VR. UNITARIO</v>
          </cell>
        </row>
        <row r="2041">
          <cell r="A2041" t="str">
            <v/>
          </cell>
          <cell r="D2041" t="str">
            <v/>
          </cell>
          <cell r="F2041" t="str">
            <v/>
          </cell>
          <cell r="G2041" t="str">
            <v/>
          </cell>
        </row>
        <row r="2042">
          <cell r="A2042" t="str">
            <v/>
          </cell>
          <cell r="D2042" t="str">
            <v/>
          </cell>
          <cell r="F2042" t="str">
            <v/>
          </cell>
          <cell r="G2042" t="str">
            <v/>
          </cell>
        </row>
        <row r="2043">
          <cell r="A2043" t="str">
            <v/>
          </cell>
          <cell r="D2043" t="str">
            <v/>
          </cell>
          <cell r="F2043" t="str">
            <v/>
          </cell>
          <cell r="G2043" t="str">
            <v/>
          </cell>
        </row>
        <row r="2044">
          <cell r="F2044" t="str">
            <v>SUBTOTAL</v>
          </cell>
          <cell r="G2044" t="str">
            <v/>
          </cell>
        </row>
        <row r="2046">
          <cell r="A2046" t="str">
            <v>TOTAL COSTO DIRECTO</v>
          </cell>
          <cell r="G2046">
            <v>476843</v>
          </cell>
        </row>
        <row r="2048">
          <cell r="A2048" t="str">
            <v>2. COSTOS INDIRECTOS</v>
          </cell>
        </row>
        <row r="2050">
          <cell r="A2050" t="str">
            <v>DESCRIPCIÓN</v>
          </cell>
          <cell r="F2050" t="str">
            <v>PORCENTAJE</v>
          </cell>
          <cell r="G2050" t="str">
            <v>VALOR TOTAL</v>
          </cell>
        </row>
        <row r="2051">
          <cell r="A2051" t="str">
            <v>ADMINISTRACION</v>
          </cell>
          <cell r="F2051">
            <v>0.2364</v>
          </cell>
          <cell r="G2051">
            <v>112725.68519999999</v>
          </cell>
        </row>
        <row r="2052">
          <cell r="A2052" t="str">
            <v>IMPREVISTOS</v>
          </cell>
          <cell r="F2052">
            <v>0.01</v>
          </cell>
          <cell r="G2052">
            <v>4768.43</v>
          </cell>
        </row>
        <row r="2053">
          <cell r="A2053" t="str">
            <v>UTILIDADES</v>
          </cell>
          <cell r="F2053">
            <v>0.05</v>
          </cell>
          <cell r="G2053">
            <v>23842.15</v>
          </cell>
        </row>
        <row r="2054">
          <cell r="A2054" t="str">
            <v>TOTAL COSTO INDIRECTO</v>
          </cell>
          <cell r="F2054">
            <v>0.2964</v>
          </cell>
          <cell r="G2054">
            <v>141336</v>
          </cell>
        </row>
        <row r="2056">
          <cell r="A2056" t="str">
            <v>PRECIO UNITARIO TOTAL APROXIMADO AL PESO</v>
          </cell>
          <cell r="G2056">
            <v>618179</v>
          </cell>
        </row>
        <row r="2058">
          <cell r="B2058" t="str">
            <v/>
          </cell>
        </row>
        <row r="2059">
          <cell r="B2059" t="str">
            <v/>
          </cell>
        </row>
        <row r="2060">
          <cell r="B2060" t="str">
            <v/>
          </cell>
        </row>
        <row r="2061">
          <cell r="B2061" t="str">
            <v/>
          </cell>
          <cell r="D2061" t="str">
            <v>FIRMA RESPONSABLE</v>
          </cell>
        </row>
        <row r="2062">
          <cell r="A2062" t="str">
            <v>DEPARTAMENTO DE ANTIOQUIA</v>
          </cell>
          <cell r="F2062" t="str">
            <v/>
          </cell>
        </row>
        <row r="2063">
          <cell r="A2063" t="str">
            <v>MUNICIPIO DE BURITICÁ</v>
          </cell>
        </row>
        <row r="2064">
          <cell r="A2064" t="str">
            <v>PROYECTO: MEJORAMIENTO DE VIAS TERCIARIAS EN EL MUNICIPIO DE BURITICA EN EL 
MARCO DEL PROGRAMA REGIONAL MEJORAMIENTO DE VIAS 
TERCIARIAS EN EL OCCIDENTE ANTIOQUEÑO</v>
          </cell>
        </row>
        <row r="2066">
          <cell r="A2066" t="str">
            <v xml:space="preserve">ANÁLISIS DE PRECIOS UNITARIOS  VEREDA PAJARITO </v>
          </cell>
        </row>
        <row r="2067">
          <cell r="A2067" t="str">
            <v>ITEM DE PAGO</v>
          </cell>
          <cell r="B2067" t="str">
            <v>DESCRIPCIÓN</v>
          </cell>
          <cell r="E2067" t="str">
            <v>UNIDAD</v>
          </cell>
          <cell r="F2067" t="str">
            <v>CANTIDAD</v>
          </cell>
          <cell r="G2067" t="str">
            <v>COSTO DIRECTO</v>
          </cell>
        </row>
        <row r="2068">
          <cell r="A2068">
            <v>4.4000000000000004</v>
          </cell>
          <cell r="B2068" t="str">
            <v>Concreto Clase H muro cabezal (Ciclópeo con concreto clase D - 21 MPa y Piedra de 2" a 4")  ncluye el suministro y el
transporte de todos los materiales, la formaleta en madera o similar. El acero de
refuerzo se pagara en su item respectivo. Incluye todo lo necesario para su correcta
construcción.</v>
          </cell>
          <cell r="E2068" t="str">
            <v>m3</v>
          </cell>
          <cell r="G2068">
            <v>489289</v>
          </cell>
        </row>
        <row r="2070">
          <cell r="A2070" t="str">
            <v>1. COSTOS DIRECTOS</v>
          </cell>
        </row>
        <row r="2072">
          <cell r="A2072" t="str">
            <v>I. EQUIPO</v>
          </cell>
        </row>
        <row r="2073">
          <cell r="A2073" t="str">
            <v>CÓDIGO</v>
          </cell>
          <cell r="B2073" t="str">
            <v>DESCRIPCIÓN</v>
          </cell>
          <cell r="D2073" t="str">
            <v>UNIDAD</v>
          </cell>
          <cell r="E2073" t="str">
            <v>TARIFA</v>
          </cell>
          <cell r="F2073" t="str">
            <v>RENDIMIENTO</v>
          </cell>
          <cell r="G2073" t="str">
            <v>VR. UNITARIO</v>
          </cell>
        </row>
        <row r="2074">
          <cell r="A2074" t="str">
            <v>HEQ013</v>
          </cell>
          <cell r="B2074" t="str">
            <v>VIBRADOR DE CONCRETO A GASOLINA (ALQUILER)</v>
          </cell>
          <cell r="D2074" t="str">
            <v>hora</v>
          </cell>
          <cell r="E2074">
            <v>6275.9444444444443</v>
          </cell>
          <cell r="F2074">
            <v>1.5</v>
          </cell>
          <cell r="G2074">
            <v>4183.9629629629626</v>
          </cell>
        </row>
        <row r="2075">
          <cell r="A2075" t="str">
            <v/>
          </cell>
          <cell r="D2075" t="str">
            <v/>
          </cell>
          <cell r="E2075" t="str">
            <v/>
          </cell>
          <cell r="G2075" t="str">
            <v/>
          </cell>
        </row>
        <row r="2076">
          <cell r="A2076" t="str">
            <v/>
          </cell>
          <cell r="D2076" t="str">
            <v/>
          </cell>
          <cell r="E2076" t="str">
            <v/>
          </cell>
          <cell r="G2076" t="str">
            <v/>
          </cell>
        </row>
        <row r="2077">
          <cell r="A2077" t="str">
            <v/>
          </cell>
          <cell r="D2077" t="str">
            <v/>
          </cell>
          <cell r="E2077" t="str">
            <v/>
          </cell>
          <cell r="G2077" t="str">
            <v/>
          </cell>
        </row>
        <row r="2078">
          <cell r="A2078" t="str">
            <v/>
          </cell>
          <cell r="D2078" t="str">
            <v/>
          </cell>
          <cell r="E2078" t="str">
            <v/>
          </cell>
          <cell r="G2078" t="str">
            <v/>
          </cell>
        </row>
        <row r="2079">
          <cell r="A2079" t="str">
            <v/>
          </cell>
          <cell r="D2079" t="str">
            <v/>
          </cell>
          <cell r="E2079" t="str">
            <v/>
          </cell>
          <cell r="G2079" t="str">
            <v/>
          </cell>
        </row>
        <row r="2080">
          <cell r="A2080" t="str">
            <v>HEQ001</v>
          </cell>
          <cell r="B2080" t="str">
            <v>HERRAMIENTA MENOR (5% DE LA MANO DE OBRA)</v>
          </cell>
          <cell r="D2080" t="str">
            <v>%</v>
          </cell>
          <cell r="E2080">
            <v>0.05</v>
          </cell>
          <cell r="F2080">
            <v>115606.75</v>
          </cell>
          <cell r="G2080">
            <v>5780.3375000000005</v>
          </cell>
        </row>
        <row r="2081">
          <cell r="F2081" t="str">
            <v>SUBTOTAL</v>
          </cell>
          <cell r="G2081">
            <v>9964.3004629629631</v>
          </cell>
        </row>
        <row r="2083">
          <cell r="A2083" t="str">
            <v>II. MATERIALES</v>
          </cell>
        </row>
        <row r="2084">
          <cell r="A2084" t="str">
            <v>CÓDIGO</v>
          </cell>
          <cell r="B2084" t="str">
            <v>DESCRIPCIÓN</v>
          </cell>
          <cell r="C2084" t="str">
            <v>UNIDAD</v>
          </cell>
          <cell r="D2084" t="str">
            <v>CANTIDAD</v>
          </cell>
          <cell r="E2084" t="str">
            <v>DESP.</v>
          </cell>
          <cell r="F2084" t="str">
            <v>PRECIO UNIT.</v>
          </cell>
          <cell r="G2084" t="str">
            <v>VR. UNITARIO</v>
          </cell>
        </row>
        <row r="2085">
          <cell r="A2085" t="str">
            <v>MA025</v>
          </cell>
          <cell r="B2085" t="str">
            <v>CONCRETO 3000 PSI (210 MPA) EN OBRA VEREDA PAJARITO</v>
          </cell>
          <cell r="C2085" t="str">
            <v>M3</v>
          </cell>
          <cell r="D2085">
            <v>0.6</v>
          </cell>
          <cell r="E2085">
            <v>0.05</v>
          </cell>
          <cell r="F2085">
            <v>446303</v>
          </cell>
          <cell r="G2085">
            <v>281170.89</v>
          </cell>
        </row>
        <row r="2086">
          <cell r="A2086" t="str">
            <v>MA022</v>
          </cell>
          <cell r="B2086" t="str">
            <v xml:space="preserve">Piedra </v>
          </cell>
          <cell r="C2086" t="str">
            <v>m3</v>
          </cell>
          <cell r="D2086">
            <v>0.4</v>
          </cell>
          <cell r="E2086">
            <v>0.05</v>
          </cell>
          <cell r="F2086">
            <v>53119.200000000004</v>
          </cell>
          <cell r="G2086">
            <v>22310.064000000006</v>
          </cell>
        </row>
        <row r="2087">
          <cell r="A2087" t="str">
            <v>MA010</v>
          </cell>
          <cell r="B2087" t="str">
            <v>ALAMBRE RECOCIDO C 18</v>
          </cell>
          <cell r="C2087" t="str">
            <v>KG</v>
          </cell>
          <cell r="D2087">
            <v>0.5</v>
          </cell>
          <cell r="F2087">
            <v>7227</v>
          </cell>
          <cell r="G2087">
            <v>3613.5</v>
          </cell>
        </row>
        <row r="2088">
          <cell r="A2088" t="str">
            <v>MA019</v>
          </cell>
          <cell r="B2088" t="str">
            <v>TABLA CHAPA ORDINARIO 30 CM X 2 CM X 3 M.</v>
          </cell>
          <cell r="C2088" t="str">
            <v>UN</v>
          </cell>
          <cell r="D2088">
            <v>2.5</v>
          </cell>
          <cell r="F2088">
            <v>13780</v>
          </cell>
          <cell r="G2088">
            <v>34450</v>
          </cell>
        </row>
        <row r="2089">
          <cell r="A2089" t="str">
            <v>MA021</v>
          </cell>
          <cell r="B2089" t="str">
            <v>PUNTILLA CON CABEZA 2"</v>
          </cell>
          <cell r="C2089" t="str">
            <v>LB</v>
          </cell>
          <cell r="D2089">
            <v>1</v>
          </cell>
          <cell r="F2089">
            <v>3700</v>
          </cell>
          <cell r="G2089">
            <v>3700</v>
          </cell>
        </row>
        <row r="2090">
          <cell r="A2090" t="str">
            <v/>
          </cell>
          <cell r="C2090" t="str">
            <v/>
          </cell>
          <cell r="F2090" t="str">
            <v/>
          </cell>
          <cell r="G2090" t="str">
            <v/>
          </cell>
        </row>
        <row r="2091">
          <cell r="A2091" t="str">
            <v/>
          </cell>
          <cell r="C2091" t="str">
            <v/>
          </cell>
          <cell r="F2091" t="str">
            <v/>
          </cell>
          <cell r="G2091" t="str">
            <v/>
          </cell>
        </row>
        <row r="2092">
          <cell r="A2092" t="str">
            <v/>
          </cell>
          <cell r="C2092" t="str">
            <v/>
          </cell>
          <cell r="F2092" t="str">
            <v/>
          </cell>
          <cell r="G2092" t="str">
            <v/>
          </cell>
        </row>
        <row r="2093">
          <cell r="A2093" t="str">
            <v/>
          </cell>
          <cell r="C2093" t="str">
            <v/>
          </cell>
          <cell r="F2093" t="str">
            <v/>
          </cell>
          <cell r="G2093" t="str">
            <v/>
          </cell>
        </row>
        <row r="2094">
          <cell r="A2094" t="str">
            <v/>
          </cell>
          <cell r="C2094" t="str">
            <v/>
          </cell>
          <cell r="F2094" t="str">
            <v/>
          </cell>
          <cell r="G2094" t="str">
            <v/>
          </cell>
        </row>
        <row r="2095">
          <cell r="A2095" t="str">
            <v/>
          </cell>
          <cell r="C2095" t="str">
            <v/>
          </cell>
          <cell r="F2095" t="str">
            <v/>
          </cell>
          <cell r="G2095" t="str">
            <v/>
          </cell>
        </row>
        <row r="2096">
          <cell r="A2096" t="str">
            <v/>
          </cell>
          <cell r="C2096" t="str">
            <v/>
          </cell>
          <cell r="F2096" t="str">
            <v/>
          </cell>
          <cell r="G2096" t="str">
            <v/>
          </cell>
        </row>
        <row r="2097">
          <cell r="A2097" t="str">
            <v/>
          </cell>
          <cell r="C2097" t="str">
            <v/>
          </cell>
          <cell r="F2097" t="str">
            <v/>
          </cell>
          <cell r="G2097" t="str">
            <v/>
          </cell>
        </row>
        <row r="2098">
          <cell r="A2098" t="str">
            <v/>
          </cell>
          <cell r="C2098" t="str">
            <v/>
          </cell>
          <cell r="F2098" t="str">
            <v/>
          </cell>
          <cell r="G2098" t="str">
            <v/>
          </cell>
        </row>
        <row r="2099">
          <cell r="F2099" t="str">
            <v>SUBTOTAL</v>
          </cell>
          <cell r="G2099">
            <v>345244.45400000003</v>
          </cell>
        </row>
        <row r="2101">
          <cell r="A2101" t="str">
            <v>III. TRANSPORTES</v>
          </cell>
        </row>
        <row r="2102">
          <cell r="A2102" t="str">
            <v>CÓDIGO</v>
          </cell>
          <cell r="B2102" t="str">
            <v>DESCRIPCIÓN</v>
          </cell>
          <cell r="C2102" t="str">
            <v>TIPO</v>
          </cell>
          <cell r="D2102" t="str">
            <v>VOLUMEN/PESO</v>
          </cell>
          <cell r="E2102" t="str">
            <v>DISTANCIA</v>
          </cell>
          <cell r="F2102" t="str">
            <v>TARIFA</v>
          </cell>
          <cell r="G2102" t="str">
            <v>VR. UNITARIO</v>
          </cell>
        </row>
        <row r="2103">
          <cell r="A2103" t="str">
            <v>TR002</v>
          </cell>
          <cell r="B2103" t="str">
            <v>TRANSPORTE DE MATERIALES DE PLAYA</v>
          </cell>
          <cell r="C2103" t="str">
            <v>PLAYA</v>
          </cell>
          <cell r="D2103">
            <v>0.4</v>
          </cell>
          <cell r="E2103">
            <v>46</v>
          </cell>
          <cell r="F2103">
            <v>1004</v>
          </cell>
          <cell r="G2103">
            <v>18473.600000000002</v>
          </cell>
        </row>
        <row r="2104">
          <cell r="A2104" t="str">
            <v/>
          </cell>
          <cell r="E2104" t="str">
            <v/>
          </cell>
          <cell r="F2104" t="str">
            <v/>
          </cell>
          <cell r="G2104" t="str">
            <v/>
          </cell>
        </row>
        <row r="2105">
          <cell r="A2105" t="str">
            <v/>
          </cell>
          <cell r="E2105" t="str">
            <v/>
          </cell>
          <cell r="F2105" t="str">
            <v/>
          </cell>
          <cell r="G2105" t="str">
            <v/>
          </cell>
        </row>
        <row r="2106">
          <cell r="F2106" t="str">
            <v>SUBTOTAL</v>
          </cell>
          <cell r="G2106">
            <v>18473.600000000002</v>
          </cell>
        </row>
        <row r="2108">
          <cell r="A2108" t="str">
            <v>IV. MANO DE OBRA</v>
          </cell>
        </row>
        <row r="2109">
          <cell r="A2109" t="str">
            <v>CÓDIGO</v>
          </cell>
          <cell r="B2109" t="str">
            <v>CARGOS PERSONAL</v>
          </cell>
          <cell r="D2109" t="str">
            <v>CANTIDAD</v>
          </cell>
          <cell r="E2109" t="str">
            <v>JORNAL TOTAL</v>
          </cell>
          <cell r="F2109" t="str">
            <v>RENDIMIENTO</v>
          </cell>
          <cell r="G2109" t="str">
            <v>VR. UNITARIO</v>
          </cell>
        </row>
        <row r="2110">
          <cell r="A2110" t="str">
            <v>MO029</v>
          </cell>
          <cell r="B2110" t="str">
            <v>OFICIAL DE OBRA CIVIL</v>
          </cell>
          <cell r="D2110">
            <v>1</v>
          </cell>
          <cell r="E2110">
            <v>153307</v>
          </cell>
          <cell r="F2110">
            <v>4</v>
          </cell>
          <cell r="G2110">
            <v>38326.75</v>
          </cell>
        </row>
        <row r="2111">
          <cell r="A2111" t="str">
            <v>MO032</v>
          </cell>
          <cell r="B2111" t="str">
            <v>AYUDANTE RASO</v>
          </cell>
          <cell r="D2111">
            <v>4</v>
          </cell>
          <cell r="E2111">
            <v>77280</v>
          </cell>
          <cell r="F2111">
            <v>4</v>
          </cell>
          <cell r="G2111">
            <v>77280</v>
          </cell>
        </row>
        <row r="2112">
          <cell r="A2112" t="str">
            <v/>
          </cell>
          <cell r="E2112" t="str">
            <v/>
          </cell>
          <cell r="F2112" t="str">
            <v/>
          </cell>
          <cell r="G2112" t="str">
            <v/>
          </cell>
        </row>
        <row r="2113">
          <cell r="A2113" t="str">
            <v/>
          </cell>
          <cell r="E2113" t="str">
            <v/>
          </cell>
          <cell r="F2113" t="str">
            <v/>
          </cell>
          <cell r="G2113" t="str">
            <v/>
          </cell>
        </row>
        <row r="2114">
          <cell r="F2114" t="str">
            <v>SUBTOTAL</v>
          </cell>
          <cell r="G2114">
            <v>115606.75</v>
          </cell>
        </row>
        <row r="2116">
          <cell r="A2116" t="str">
            <v>V. SERVICIOS</v>
          </cell>
        </row>
        <row r="2117">
          <cell r="A2117" t="str">
            <v>CÓDIGO</v>
          </cell>
          <cell r="B2117" t="str">
            <v>DESCRIPCIÓN</v>
          </cell>
          <cell r="D2117" t="str">
            <v>UNIDAD</v>
          </cell>
          <cell r="E2117" t="str">
            <v>CANTIDAD</v>
          </cell>
          <cell r="F2117" t="str">
            <v>PRECIO UNIT.</v>
          </cell>
          <cell r="G2117" t="str">
            <v>VR. UNITARIO</v>
          </cell>
        </row>
        <row r="2118">
          <cell r="A2118" t="str">
            <v/>
          </cell>
          <cell r="D2118" t="str">
            <v/>
          </cell>
          <cell r="F2118" t="str">
            <v/>
          </cell>
          <cell r="G2118" t="str">
            <v/>
          </cell>
        </row>
        <row r="2119">
          <cell r="A2119" t="str">
            <v/>
          </cell>
          <cell r="D2119" t="str">
            <v/>
          </cell>
          <cell r="F2119" t="str">
            <v/>
          </cell>
          <cell r="G2119" t="str">
            <v/>
          </cell>
        </row>
        <row r="2120">
          <cell r="A2120" t="str">
            <v/>
          </cell>
          <cell r="D2120" t="str">
            <v/>
          </cell>
          <cell r="F2120" t="str">
            <v/>
          </cell>
          <cell r="G2120" t="str">
            <v/>
          </cell>
        </row>
        <row r="2121">
          <cell r="F2121" t="str">
            <v>SUBTOTAL</v>
          </cell>
          <cell r="G2121" t="str">
            <v/>
          </cell>
        </row>
        <row r="2123">
          <cell r="A2123" t="str">
            <v>TOTAL COSTO DIRECTO</v>
          </cell>
          <cell r="G2123">
            <v>489289</v>
          </cell>
        </row>
        <row r="2125">
          <cell r="A2125" t="str">
            <v>2. COSTOS INDIRECTOS</v>
          </cell>
        </row>
        <row r="2127">
          <cell r="A2127" t="str">
            <v>DESCRIPCIÓN</v>
          </cell>
          <cell r="F2127" t="str">
            <v>PORCENTAJE</v>
          </cell>
          <cell r="G2127" t="str">
            <v>VALOR TOTAL</v>
          </cell>
        </row>
        <row r="2128">
          <cell r="A2128" t="str">
            <v>ADMINISTRACION</v>
          </cell>
          <cell r="F2128">
            <v>0.2364</v>
          </cell>
          <cell r="G2128">
            <v>115667.91959999999</v>
          </cell>
        </row>
        <row r="2129">
          <cell r="A2129" t="str">
            <v>IMPREVISTOS</v>
          </cell>
          <cell r="F2129">
            <v>0.01</v>
          </cell>
          <cell r="G2129">
            <v>4892.8900000000003</v>
          </cell>
        </row>
        <row r="2130">
          <cell r="A2130" t="str">
            <v>UTILIDADES</v>
          </cell>
          <cell r="F2130">
            <v>0.05</v>
          </cell>
          <cell r="G2130">
            <v>24464.45</v>
          </cell>
        </row>
        <row r="2131">
          <cell r="A2131" t="str">
            <v>TOTAL COSTO INDIRECTO</v>
          </cell>
          <cell r="F2131">
            <v>0.2964</v>
          </cell>
          <cell r="G2131">
            <v>145025</v>
          </cell>
        </row>
        <row r="2133">
          <cell r="A2133" t="str">
            <v>PRECIO UNITARIO TOTAL APROXIMADO AL PESO</v>
          </cell>
          <cell r="G2133">
            <v>634314</v>
          </cell>
        </row>
        <row r="2135">
          <cell r="B2135" t="str">
            <v/>
          </cell>
        </row>
        <row r="2136">
          <cell r="B2136" t="str">
            <v/>
          </cell>
        </row>
        <row r="2137">
          <cell r="B2137" t="str">
            <v/>
          </cell>
        </row>
        <row r="2138">
          <cell r="B2138" t="str">
            <v/>
          </cell>
          <cell r="D2138" t="str">
            <v>FIRMA RESPONSABLE</v>
          </cell>
        </row>
        <row r="2139">
          <cell r="A2139" t="str">
            <v>DEPARTAMENTO DE ANTIOQUIA</v>
          </cell>
          <cell r="F2139" t="str">
            <v/>
          </cell>
        </row>
        <row r="2140">
          <cell r="A2140" t="str">
            <v>MUNICIPIO DE BURITICÁ</v>
          </cell>
        </row>
        <row r="2141">
          <cell r="A2141" t="str">
            <v>PROYECTO: MEJORAMIENTO DE VIAS TERCIARIAS EN EL MUNICIPIO DE BURITICA EN EL 
MARCO DEL PROGRAMA REGIONAL MEJORAMIENTO DE VIAS 
TERCIARIAS EN EL OCCIDENTE ANTIOQUEÑO</v>
          </cell>
        </row>
        <row r="2143">
          <cell r="A2143" t="str">
            <v xml:space="preserve">ANÁLISIS DE PRECIOS UNITARIOS  VEREDA PAJARITO </v>
          </cell>
        </row>
        <row r="2144">
          <cell r="A2144" t="str">
            <v>ITEM DE PAGO</v>
          </cell>
          <cell r="B2144" t="str">
            <v>DESCRIPCIÓN</v>
          </cell>
          <cell r="E2144" t="str">
            <v>UNIDAD</v>
          </cell>
          <cell r="F2144" t="str">
            <v>CANTIDAD</v>
          </cell>
          <cell r="G2144" t="str">
            <v>COSTO DIRECTO</v>
          </cell>
        </row>
        <row r="2145">
          <cell r="A2145">
            <v>4.5</v>
          </cell>
          <cell r="B2145" t="str">
            <v xml:space="preserve">Suministro, transporte y colocación de Acero de refuerzo fy=420 Mpa (Grado 60) </v>
          </cell>
          <cell r="E2145" t="str">
            <v>Kg</v>
          </cell>
          <cell r="G2145">
            <v>6979</v>
          </cell>
        </row>
        <row r="2147">
          <cell r="A2147" t="str">
            <v>1. COSTOS DIRECTOS</v>
          </cell>
        </row>
        <row r="2149">
          <cell r="A2149" t="str">
            <v>I. EQUIPO</v>
          </cell>
        </row>
        <row r="2150">
          <cell r="A2150" t="str">
            <v>CÓDIGO</v>
          </cell>
          <cell r="B2150" t="str">
            <v>DESCRIPCIÓN</v>
          </cell>
          <cell r="D2150" t="str">
            <v>UNIDAD</v>
          </cell>
          <cell r="E2150" t="str">
            <v>TARIFA</v>
          </cell>
          <cell r="F2150" t="str">
            <v>RENDIMIENTO</v>
          </cell>
          <cell r="G2150" t="str">
            <v>VR. UNITARIO</v>
          </cell>
        </row>
        <row r="2151">
          <cell r="A2151" t="str">
            <v>HEQ011</v>
          </cell>
          <cell r="B2151" t="str">
            <v>CIZALLA DE BANCO CORTA PERNO, INCLUYE DADOS</v>
          </cell>
          <cell r="D2151" t="str">
            <v>HORA</v>
          </cell>
          <cell r="E2151">
            <v>728.875</v>
          </cell>
          <cell r="F2151">
            <v>21.25</v>
          </cell>
          <cell r="G2151">
            <v>34.299999999999997</v>
          </cell>
        </row>
        <row r="2152">
          <cell r="A2152" t="str">
            <v/>
          </cell>
          <cell r="D2152" t="str">
            <v/>
          </cell>
          <cell r="E2152" t="str">
            <v/>
          </cell>
          <cell r="G2152" t="str">
            <v/>
          </cell>
        </row>
        <row r="2153">
          <cell r="A2153" t="str">
            <v/>
          </cell>
          <cell r="D2153" t="str">
            <v/>
          </cell>
          <cell r="E2153" t="str">
            <v/>
          </cell>
          <cell r="G2153" t="str">
            <v/>
          </cell>
        </row>
        <row r="2154">
          <cell r="A2154" t="str">
            <v/>
          </cell>
          <cell r="D2154" t="str">
            <v/>
          </cell>
          <cell r="E2154" t="str">
            <v/>
          </cell>
          <cell r="G2154" t="str">
            <v/>
          </cell>
        </row>
        <row r="2155">
          <cell r="A2155" t="str">
            <v/>
          </cell>
          <cell r="D2155" t="str">
            <v/>
          </cell>
          <cell r="E2155" t="str">
            <v/>
          </cell>
          <cell r="G2155" t="str">
            <v/>
          </cell>
        </row>
        <row r="2156">
          <cell r="A2156" t="str">
            <v/>
          </cell>
          <cell r="D2156" t="str">
            <v/>
          </cell>
          <cell r="E2156" t="str">
            <v/>
          </cell>
          <cell r="G2156" t="str">
            <v/>
          </cell>
        </row>
        <row r="2157">
          <cell r="A2157" t="str">
            <v>HEQ001</v>
          </cell>
          <cell r="B2157" t="str">
            <v>HERRAMIENTA MENOR (5% DE LA MANO DE OBRA)</v>
          </cell>
          <cell r="D2157" t="str">
            <v>%</v>
          </cell>
          <cell r="E2157">
            <v>0.05</v>
          </cell>
          <cell r="F2157">
            <v>1356.3941176470589</v>
          </cell>
          <cell r="G2157">
            <v>67.819705882352949</v>
          </cell>
        </row>
        <row r="2158">
          <cell r="F2158" t="str">
            <v>SUBTOTAL</v>
          </cell>
          <cell r="G2158">
            <v>102.11970588235295</v>
          </cell>
        </row>
        <row r="2160">
          <cell r="A2160" t="str">
            <v>II. MATERIALES</v>
          </cell>
        </row>
        <row r="2161">
          <cell r="A2161" t="str">
            <v>CÓDIGO</v>
          </cell>
          <cell r="B2161" t="str">
            <v>DESCRIPCIÓN</v>
          </cell>
          <cell r="C2161" t="str">
            <v>UNIDAD</v>
          </cell>
          <cell r="D2161" t="str">
            <v>CANTIDAD</v>
          </cell>
          <cell r="E2161" t="str">
            <v>DESP.</v>
          </cell>
          <cell r="F2161" t="str">
            <v>PRECIO UNIT.</v>
          </cell>
          <cell r="G2161" t="str">
            <v>VR. UNITARIO</v>
          </cell>
        </row>
        <row r="2162">
          <cell r="A2162" t="str">
            <v>MA009</v>
          </cell>
          <cell r="B2162" t="str">
            <v>ACERO REFUERZO G-60 FIGURADO</v>
          </cell>
          <cell r="C2162" t="str">
            <v>KG</v>
          </cell>
          <cell r="D2162">
            <v>1</v>
          </cell>
          <cell r="E2162">
            <v>0.05</v>
          </cell>
          <cell r="F2162">
            <v>5049</v>
          </cell>
          <cell r="G2162">
            <v>5301.45</v>
          </cell>
        </row>
        <row r="2163">
          <cell r="A2163" t="str">
            <v>MA010</v>
          </cell>
          <cell r="B2163" t="str">
            <v>ALAMBRE RECOCIDO C 18</v>
          </cell>
          <cell r="C2163" t="str">
            <v>KG</v>
          </cell>
          <cell r="D2163">
            <v>0.03</v>
          </cell>
          <cell r="E2163">
            <v>0.01</v>
          </cell>
          <cell r="F2163">
            <v>7227</v>
          </cell>
          <cell r="G2163">
            <v>218.97810000000001</v>
          </cell>
        </row>
        <row r="2164">
          <cell r="A2164" t="str">
            <v/>
          </cell>
          <cell r="C2164" t="str">
            <v/>
          </cell>
          <cell r="F2164" t="str">
            <v/>
          </cell>
          <cell r="G2164" t="str">
            <v/>
          </cell>
        </row>
        <row r="2165">
          <cell r="A2165" t="str">
            <v/>
          </cell>
          <cell r="C2165" t="str">
            <v/>
          </cell>
          <cell r="F2165" t="str">
            <v/>
          </cell>
          <cell r="G2165" t="str">
            <v/>
          </cell>
        </row>
        <row r="2166">
          <cell r="A2166" t="str">
            <v/>
          </cell>
          <cell r="C2166" t="str">
            <v/>
          </cell>
          <cell r="F2166" t="str">
            <v/>
          </cell>
          <cell r="G2166" t="str">
            <v/>
          </cell>
        </row>
        <row r="2167">
          <cell r="A2167" t="str">
            <v/>
          </cell>
          <cell r="C2167" t="str">
            <v/>
          </cell>
          <cell r="F2167" t="str">
            <v/>
          </cell>
          <cell r="G2167" t="str">
            <v/>
          </cell>
        </row>
        <row r="2168">
          <cell r="A2168" t="str">
            <v/>
          </cell>
          <cell r="C2168" t="str">
            <v/>
          </cell>
          <cell r="F2168" t="str">
            <v/>
          </cell>
          <cell r="G2168" t="str">
            <v/>
          </cell>
        </row>
        <row r="2169">
          <cell r="A2169" t="str">
            <v/>
          </cell>
          <cell r="C2169" t="str">
            <v/>
          </cell>
          <cell r="F2169" t="str">
            <v/>
          </cell>
          <cell r="G2169" t="str">
            <v/>
          </cell>
        </row>
        <row r="2170">
          <cell r="A2170" t="str">
            <v/>
          </cell>
          <cell r="C2170" t="str">
            <v/>
          </cell>
          <cell r="F2170" t="str">
            <v/>
          </cell>
          <cell r="G2170" t="str">
            <v/>
          </cell>
        </row>
        <row r="2171">
          <cell r="A2171" t="str">
            <v/>
          </cell>
          <cell r="C2171" t="str">
            <v/>
          </cell>
          <cell r="F2171" t="str">
            <v/>
          </cell>
          <cell r="G2171" t="str">
            <v/>
          </cell>
        </row>
        <row r="2172">
          <cell r="A2172" t="str">
            <v/>
          </cell>
          <cell r="C2172" t="str">
            <v/>
          </cell>
          <cell r="F2172" t="str">
            <v/>
          </cell>
          <cell r="G2172" t="str">
            <v/>
          </cell>
        </row>
        <row r="2173">
          <cell r="A2173" t="str">
            <v/>
          </cell>
          <cell r="C2173" t="str">
            <v/>
          </cell>
          <cell r="F2173" t="str">
            <v/>
          </cell>
          <cell r="G2173" t="str">
            <v/>
          </cell>
        </row>
        <row r="2174">
          <cell r="A2174" t="str">
            <v/>
          </cell>
          <cell r="C2174" t="str">
            <v/>
          </cell>
          <cell r="F2174" t="str">
            <v/>
          </cell>
          <cell r="G2174" t="str">
            <v/>
          </cell>
        </row>
        <row r="2175">
          <cell r="A2175" t="str">
            <v/>
          </cell>
          <cell r="C2175" t="str">
            <v/>
          </cell>
          <cell r="F2175" t="str">
            <v/>
          </cell>
          <cell r="G2175" t="str">
            <v/>
          </cell>
        </row>
        <row r="2176">
          <cell r="F2176" t="str">
            <v>SUBTOTAL</v>
          </cell>
          <cell r="G2176">
            <v>5520.4281000000001</v>
          </cell>
        </row>
        <row r="2178">
          <cell r="A2178" t="str">
            <v>III. TRANSPORTES</v>
          </cell>
        </row>
        <row r="2179">
          <cell r="A2179" t="str">
            <v>CÓDIGO</v>
          </cell>
          <cell r="B2179" t="str">
            <v>DESCRIPCIÓN</v>
          </cell>
          <cell r="C2179" t="str">
            <v>TIPO</v>
          </cell>
          <cell r="D2179" t="str">
            <v>VOLUMEN/PESO</v>
          </cell>
          <cell r="E2179" t="str">
            <v>DISTANCIA</v>
          </cell>
          <cell r="F2179" t="str">
            <v>TARIFA</v>
          </cell>
          <cell r="G2179" t="str">
            <v>VR. UNITARIO</v>
          </cell>
        </row>
        <row r="2180">
          <cell r="A2180" t="str">
            <v/>
          </cell>
          <cell r="F2180" t="str">
            <v/>
          </cell>
          <cell r="G2180" t="str">
            <v/>
          </cell>
        </row>
        <row r="2181">
          <cell r="A2181" t="str">
            <v/>
          </cell>
          <cell r="E2181" t="str">
            <v/>
          </cell>
          <cell r="F2181" t="str">
            <v/>
          </cell>
          <cell r="G2181" t="str">
            <v/>
          </cell>
        </row>
        <row r="2182">
          <cell r="A2182" t="str">
            <v/>
          </cell>
          <cell r="E2182" t="str">
            <v/>
          </cell>
          <cell r="F2182" t="str">
            <v/>
          </cell>
          <cell r="G2182" t="str">
            <v/>
          </cell>
        </row>
        <row r="2183">
          <cell r="F2183" t="str">
            <v>SUBTOTAL</v>
          </cell>
          <cell r="G2183" t="str">
            <v/>
          </cell>
        </row>
        <row r="2185">
          <cell r="A2185" t="str">
            <v>IV. MANO DE OBRA</v>
          </cell>
        </row>
        <row r="2186">
          <cell r="A2186" t="str">
            <v>CÓDIGO</v>
          </cell>
          <cell r="B2186" t="str">
            <v>CARGOS PERSONAL</v>
          </cell>
          <cell r="D2186" t="str">
            <v>CANTIDAD</v>
          </cell>
          <cell r="E2186" t="str">
            <v>JORNAL TOTAL</v>
          </cell>
          <cell r="F2186" t="str">
            <v>RENDIMIENTO</v>
          </cell>
          <cell r="G2186" t="str">
            <v>VR. UNITARIO</v>
          </cell>
        </row>
        <row r="2187">
          <cell r="A2187" t="str">
            <v>MO031</v>
          </cell>
          <cell r="B2187" t="str">
            <v>AYUDANTE ENTENDIDO</v>
          </cell>
          <cell r="D2187">
            <v>1</v>
          </cell>
          <cell r="E2187">
            <v>89354</v>
          </cell>
          <cell r="F2187">
            <v>170</v>
          </cell>
          <cell r="G2187">
            <v>525.61176470588236</v>
          </cell>
        </row>
        <row r="2188">
          <cell r="A2188" t="str">
            <v>MO030</v>
          </cell>
          <cell r="B2188" t="str">
            <v>OFICIAL HIERRO</v>
          </cell>
          <cell r="D2188">
            <v>1</v>
          </cell>
          <cell r="E2188">
            <v>141233</v>
          </cell>
          <cell r="F2188">
            <v>170</v>
          </cell>
          <cell r="G2188">
            <v>830.78235294117644</v>
          </cell>
        </row>
        <row r="2189">
          <cell r="A2189" t="str">
            <v/>
          </cell>
          <cell r="E2189" t="str">
            <v/>
          </cell>
          <cell r="F2189" t="str">
            <v/>
          </cell>
          <cell r="G2189" t="str">
            <v/>
          </cell>
        </row>
        <row r="2190">
          <cell r="A2190" t="str">
            <v/>
          </cell>
          <cell r="E2190" t="str">
            <v/>
          </cell>
          <cell r="F2190" t="str">
            <v/>
          </cell>
          <cell r="G2190" t="str">
            <v/>
          </cell>
        </row>
        <row r="2191">
          <cell r="F2191" t="str">
            <v>SUBTOTAL</v>
          </cell>
          <cell r="G2191">
            <v>1356.3941176470589</v>
          </cell>
        </row>
        <row r="2193">
          <cell r="A2193" t="str">
            <v>V. SERVICIOS</v>
          </cell>
        </row>
        <row r="2194">
          <cell r="A2194" t="str">
            <v>CÓDIGO</v>
          </cell>
          <cell r="B2194" t="str">
            <v>DESCRIPCIÓN</v>
          </cell>
          <cell r="D2194" t="str">
            <v>UNIDAD</v>
          </cell>
          <cell r="E2194" t="str">
            <v>CANTIDAD</v>
          </cell>
          <cell r="F2194" t="str">
            <v>PRECIO UNIT.</v>
          </cell>
          <cell r="G2194" t="str">
            <v>VR. UNITARIO</v>
          </cell>
        </row>
        <row r="2195">
          <cell r="A2195" t="str">
            <v/>
          </cell>
          <cell r="D2195" t="str">
            <v/>
          </cell>
          <cell r="F2195" t="str">
            <v/>
          </cell>
          <cell r="G2195" t="str">
            <v/>
          </cell>
        </row>
        <row r="2196">
          <cell r="A2196" t="str">
            <v/>
          </cell>
          <cell r="D2196" t="str">
            <v/>
          </cell>
          <cell r="F2196" t="str">
            <v/>
          </cell>
          <cell r="G2196" t="str">
            <v/>
          </cell>
        </row>
        <row r="2197">
          <cell r="A2197" t="str">
            <v/>
          </cell>
          <cell r="D2197" t="str">
            <v/>
          </cell>
          <cell r="F2197" t="str">
            <v/>
          </cell>
          <cell r="G2197" t="str">
            <v/>
          </cell>
        </row>
        <row r="2198">
          <cell r="F2198" t="str">
            <v>SUBTOTAL</v>
          </cell>
          <cell r="G2198" t="str">
            <v/>
          </cell>
        </row>
        <row r="2200">
          <cell r="A2200" t="str">
            <v>TOTAL COSTO DIRECTO</v>
          </cell>
          <cell r="G2200">
            <v>6979</v>
          </cell>
        </row>
        <row r="2202">
          <cell r="A2202" t="str">
            <v>2. COSTOS INDIRECTOS</v>
          </cell>
        </row>
        <row r="2204">
          <cell r="A2204" t="str">
            <v>DESCRIPCIÓN</v>
          </cell>
          <cell r="F2204" t="str">
            <v>PORCENTAJE</v>
          </cell>
          <cell r="G2204" t="str">
            <v>VALOR TOTAL</v>
          </cell>
        </row>
        <row r="2205">
          <cell r="A2205" t="str">
            <v>ADMINISTRACION</v>
          </cell>
          <cell r="F2205">
            <v>0.2364</v>
          </cell>
          <cell r="G2205">
            <v>1649.8355999999999</v>
          </cell>
        </row>
        <row r="2206">
          <cell r="A2206" t="str">
            <v>IMPREVISTOS</v>
          </cell>
          <cell r="F2206">
            <v>0.01</v>
          </cell>
          <cell r="G2206">
            <v>69.790000000000006</v>
          </cell>
        </row>
        <row r="2207">
          <cell r="A2207" t="str">
            <v>UTILIDADES</v>
          </cell>
          <cell r="F2207">
            <v>0.05</v>
          </cell>
          <cell r="G2207">
            <v>348.95000000000005</v>
          </cell>
        </row>
        <row r="2208">
          <cell r="A2208" t="str">
            <v>TOTAL COSTO INDIRECTO</v>
          </cell>
          <cell r="F2208">
            <v>0.2964</v>
          </cell>
          <cell r="G2208">
            <v>2069</v>
          </cell>
        </row>
        <row r="2210">
          <cell r="A2210" t="str">
            <v>PRECIO UNITARIO TOTAL APROXIMADO AL PESO</v>
          </cell>
          <cell r="G2210">
            <v>9048</v>
          </cell>
        </row>
        <row r="2212">
          <cell r="B2212" t="str">
            <v/>
          </cell>
        </row>
        <row r="2213">
          <cell r="B2213" t="str">
            <v/>
          </cell>
        </row>
        <row r="2214">
          <cell r="B2214" t="str">
            <v/>
          </cell>
        </row>
        <row r="2215">
          <cell r="B2215" t="str">
            <v/>
          </cell>
          <cell r="D2215" t="str">
            <v>FIRMA RESPONSABLE</v>
          </cell>
        </row>
        <row r="2219">
          <cell r="A2219" t="str">
            <v>DEPARTAMENTO DE ANTIOQUIA</v>
          </cell>
          <cell r="F2219" t="str">
            <v/>
          </cell>
        </row>
        <row r="2220">
          <cell r="A2220" t="str">
            <v>MUNICIPIO DE BURITICÁ</v>
          </cell>
        </row>
        <row r="2221">
          <cell r="A2221" t="str">
            <v>PROYECTO: MEJORAMIENTO DE VIAS TERCIARIAS EN EL MUNICIPIO DE BURITICA EN EL 
MARCO DEL PROGRAMA REGIONAL MEJORAMIENTO DE VIAS 
TERCIARIAS EN EL OCCIDENTE ANTIOQUEÑO</v>
          </cell>
        </row>
        <row r="2223">
          <cell r="A2223" t="str">
            <v xml:space="preserve">ANÁLISIS DE PRECIOS UNITARIOS  VEREDA PAJARITO </v>
          </cell>
        </row>
        <row r="2224">
          <cell r="A2224" t="str">
            <v>ITEM DE PAGO</v>
          </cell>
          <cell r="B2224" t="str">
            <v>DESCRIPCIÓN</v>
          </cell>
          <cell r="E2224" t="str">
            <v>UNIDAD</v>
          </cell>
          <cell r="F2224" t="str">
            <v>CANTIDAD</v>
          </cell>
          <cell r="G2224" t="str">
            <v>COSTO DIRECTO</v>
          </cell>
        </row>
        <row r="2225">
          <cell r="A2225">
            <v>4.5999999999999996</v>
          </cell>
          <cell r="B2225" t="str">
            <v>Suministro , Transporte e instalación  de Tubería de concreto reforzado 900 mm, Clase 2 - Prefabricada</v>
          </cell>
          <cell r="E2225" t="str">
            <v>m</v>
          </cell>
          <cell r="G2225">
            <v>732001</v>
          </cell>
        </row>
        <row r="2227">
          <cell r="A2227" t="str">
            <v>1. COSTOS DIRECTOS</v>
          </cell>
        </row>
        <row r="2229">
          <cell r="A2229" t="str">
            <v>I. EQUIPO</v>
          </cell>
        </row>
        <row r="2230">
          <cell r="A2230" t="str">
            <v>CÓDIGO</v>
          </cell>
          <cell r="B2230" t="str">
            <v>DESCRIPCIÓN</v>
          </cell>
          <cell r="D2230" t="str">
            <v>UNIDAD</v>
          </cell>
          <cell r="E2230" t="str">
            <v>TARIFA</v>
          </cell>
          <cell r="F2230" t="str">
            <v>RENDIMIENTO</v>
          </cell>
          <cell r="G2230" t="str">
            <v>VR. UNITARIO</v>
          </cell>
        </row>
        <row r="2231">
          <cell r="A2231" t="str">
            <v>HEQ009</v>
          </cell>
          <cell r="B2231" t="str">
            <v>RETROEXCAVADORA LLANTA</v>
          </cell>
          <cell r="D2231" t="str">
            <v>HORA</v>
          </cell>
          <cell r="E2231">
            <v>130000</v>
          </cell>
          <cell r="F2231">
            <v>8</v>
          </cell>
          <cell r="G2231">
            <v>16250</v>
          </cell>
        </row>
        <row r="2232">
          <cell r="A2232" t="str">
            <v/>
          </cell>
          <cell r="D2232" t="str">
            <v/>
          </cell>
          <cell r="E2232" t="str">
            <v/>
          </cell>
          <cell r="G2232" t="str">
            <v/>
          </cell>
        </row>
        <row r="2233">
          <cell r="A2233" t="str">
            <v/>
          </cell>
          <cell r="D2233" t="str">
            <v/>
          </cell>
          <cell r="E2233" t="str">
            <v/>
          </cell>
          <cell r="G2233" t="str">
            <v/>
          </cell>
        </row>
        <row r="2234">
          <cell r="A2234" t="str">
            <v/>
          </cell>
          <cell r="D2234" t="str">
            <v/>
          </cell>
          <cell r="E2234" t="str">
            <v/>
          </cell>
          <cell r="G2234" t="str">
            <v/>
          </cell>
        </row>
        <row r="2235">
          <cell r="A2235" t="str">
            <v/>
          </cell>
          <cell r="D2235" t="str">
            <v/>
          </cell>
          <cell r="E2235" t="str">
            <v/>
          </cell>
          <cell r="G2235" t="str">
            <v/>
          </cell>
        </row>
        <row r="2236">
          <cell r="A2236" t="str">
            <v/>
          </cell>
          <cell r="D2236" t="str">
            <v/>
          </cell>
          <cell r="E2236" t="str">
            <v/>
          </cell>
          <cell r="G2236" t="str">
            <v/>
          </cell>
        </row>
        <row r="2237">
          <cell r="A2237" t="str">
            <v>HEQ001</v>
          </cell>
          <cell r="B2237" t="str">
            <v>HERRAMIENTA MENOR (5% DE LA MANO DE OBRA)</v>
          </cell>
          <cell r="D2237" t="str">
            <v>%</v>
          </cell>
          <cell r="E2237">
            <v>0.05</v>
          </cell>
          <cell r="F2237">
            <v>57803.375</v>
          </cell>
          <cell r="G2237">
            <v>2890.1687500000003</v>
          </cell>
        </row>
        <row r="2238">
          <cell r="F2238" t="str">
            <v>SUBTOTAL</v>
          </cell>
          <cell r="G2238">
            <v>19140.168750000001</v>
          </cell>
        </row>
        <row r="2240">
          <cell r="A2240" t="str">
            <v>II. MATERIALES</v>
          </cell>
        </row>
        <row r="2241">
          <cell r="A2241" t="str">
            <v>CÓDIGO</v>
          </cell>
          <cell r="B2241" t="str">
            <v>DESCRIPCIÓN</v>
          </cell>
          <cell r="C2241" t="str">
            <v>UNIDAD</v>
          </cell>
          <cell r="D2241" t="str">
            <v>CANTIDAD</v>
          </cell>
          <cell r="E2241" t="str">
            <v>DESP.</v>
          </cell>
          <cell r="F2241" t="str">
            <v>PRECIO UNIT.</v>
          </cell>
          <cell r="G2241" t="str">
            <v>VR. UNITARIO</v>
          </cell>
        </row>
        <row r="2242">
          <cell r="A2242" t="str">
            <v>MA023</v>
          </cell>
          <cell r="B2242" t="str">
            <v>Tubo concreto reforzada D=36" cl2</v>
          </cell>
          <cell r="C2242" t="str">
            <v>m</v>
          </cell>
          <cell r="D2242">
            <v>1</v>
          </cell>
          <cell r="F2242">
            <v>655057.5</v>
          </cell>
          <cell r="G2242">
            <v>655057.5</v>
          </cell>
        </row>
        <row r="2243">
          <cell r="A2243" t="str">
            <v/>
          </cell>
          <cell r="C2243" t="str">
            <v/>
          </cell>
          <cell r="F2243" t="str">
            <v/>
          </cell>
          <cell r="G2243" t="str">
            <v/>
          </cell>
        </row>
        <row r="2244">
          <cell r="A2244" t="str">
            <v/>
          </cell>
          <cell r="C2244" t="str">
            <v/>
          </cell>
          <cell r="F2244" t="str">
            <v/>
          </cell>
          <cell r="G2244" t="str">
            <v/>
          </cell>
        </row>
        <row r="2245">
          <cell r="A2245" t="str">
            <v/>
          </cell>
          <cell r="C2245" t="str">
            <v/>
          </cell>
          <cell r="F2245" t="str">
            <v/>
          </cell>
          <cell r="G2245" t="str">
            <v/>
          </cell>
        </row>
        <row r="2246">
          <cell r="A2246" t="str">
            <v/>
          </cell>
          <cell r="C2246" t="str">
            <v/>
          </cell>
          <cell r="F2246" t="str">
            <v/>
          </cell>
          <cell r="G2246" t="str">
            <v/>
          </cell>
        </row>
        <row r="2247">
          <cell r="A2247" t="str">
            <v/>
          </cell>
          <cell r="C2247" t="str">
            <v/>
          </cell>
          <cell r="F2247" t="str">
            <v/>
          </cell>
          <cell r="G2247" t="str">
            <v/>
          </cell>
        </row>
        <row r="2248">
          <cell r="A2248" t="str">
            <v/>
          </cell>
          <cell r="C2248" t="str">
            <v/>
          </cell>
          <cell r="F2248" t="str">
            <v/>
          </cell>
          <cell r="G2248" t="str">
            <v/>
          </cell>
        </row>
        <row r="2249">
          <cell r="A2249" t="str">
            <v/>
          </cell>
          <cell r="C2249" t="str">
            <v/>
          </cell>
          <cell r="F2249" t="str">
            <v/>
          </cell>
          <cell r="G2249" t="str">
            <v/>
          </cell>
        </row>
        <row r="2250">
          <cell r="A2250" t="str">
            <v/>
          </cell>
          <cell r="C2250" t="str">
            <v/>
          </cell>
          <cell r="F2250" t="str">
            <v/>
          </cell>
          <cell r="G2250" t="str">
            <v/>
          </cell>
        </row>
        <row r="2251">
          <cell r="A2251" t="str">
            <v/>
          </cell>
          <cell r="C2251" t="str">
            <v/>
          </cell>
          <cell r="F2251" t="str">
            <v/>
          </cell>
          <cell r="G2251" t="str">
            <v/>
          </cell>
        </row>
        <row r="2252">
          <cell r="A2252" t="str">
            <v/>
          </cell>
          <cell r="C2252" t="str">
            <v/>
          </cell>
          <cell r="F2252" t="str">
            <v/>
          </cell>
          <cell r="G2252" t="str">
            <v/>
          </cell>
        </row>
        <row r="2253">
          <cell r="A2253" t="str">
            <v/>
          </cell>
          <cell r="C2253" t="str">
            <v/>
          </cell>
          <cell r="F2253" t="str">
            <v/>
          </cell>
          <cell r="G2253" t="str">
            <v/>
          </cell>
        </row>
        <row r="2254">
          <cell r="A2254" t="str">
            <v/>
          </cell>
          <cell r="C2254" t="str">
            <v/>
          </cell>
          <cell r="F2254" t="str">
            <v/>
          </cell>
          <cell r="G2254" t="str">
            <v/>
          </cell>
        </row>
        <row r="2255">
          <cell r="A2255" t="str">
            <v/>
          </cell>
          <cell r="C2255" t="str">
            <v/>
          </cell>
          <cell r="F2255" t="str">
            <v/>
          </cell>
          <cell r="G2255" t="str">
            <v/>
          </cell>
        </row>
        <row r="2256">
          <cell r="F2256" t="str">
            <v>SUBTOTAL</v>
          </cell>
          <cell r="G2256">
            <v>655057.5</v>
          </cell>
        </row>
        <row r="2258">
          <cell r="A2258" t="str">
            <v>III. TRANSPORTES</v>
          </cell>
        </row>
        <row r="2259">
          <cell r="A2259" t="str">
            <v>CÓDIGO</v>
          </cell>
          <cell r="B2259" t="str">
            <v>DESCRIPCIÓN</v>
          </cell>
          <cell r="C2259" t="str">
            <v>TIPO</v>
          </cell>
          <cell r="D2259" t="str">
            <v>VOLUMEN/PESO</v>
          </cell>
          <cell r="E2259" t="str">
            <v>DISTANCIA</v>
          </cell>
          <cell r="F2259" t="str">
            <v>TARIFA</v>
          </cell>
          <cell r="G2259" t="str">
            <v>VR. UNITARIO</v>
          </cell>
        </row>
        <row r="2260">
          <cell r="A2260" t="str">
            <v>TR001</v>
          </cell>
          <cell r="B2260" t="str">
            <v>TRANSPORTE DE INSUMOS GENERALES</v>
          </cell>
          <cell r="E2260" t="str">
            <v/>
          </cell>
          <cell r="F2260">
            <v>1004</v>
          </cell>
          <cell r="G2260" t="str">
            <v/>
          </cell>
        </row>
        <row r="2261">
          <cell r="A2261" t="str">
            <v/>
          </cell>
          <cell r="E2261" t="str">
            <v/>
          </cell>
          <cell r="F2261" t="str">
            <v/>
          </cell>
          <cell r="G2261" t="str">
            <v/>
          </cell>
        </row>
        <row r="2262">
          <cell r="A2262" t="str">
            <v/>
          </cell>
          <cell r="E2262" t="str">
            <v/>
          </cell>
          <cell r="F2262" t="str">
            <v/>
          </cell>
          <cell r="G2262" t="str">
            <v/>
          </cell>
        </row>
        <row r="2263">
          <cell r="F2263" t="str">
            <v>SUBTOTAL</v>
          </cell>
          <cell r="G2263" t="str">
            <v/>
          </cell>
        </row>
        <row r="2265">
          <cell r="A2265" t="str">
            <v>IV. MANO DE OBRA</v>
          </cell>
        </row>
        <row r="2266">
          <cell r="A2266" t="str">
            <v>CÓDIGO</v>
          </cell>
          <cell r="B2266" t="str">
            <v>CARGOS PERSONAL</v>
          </cell>
          <cell r="D2266" t="str">
            <v>CANTIDAD</v>
          </cell>
          <cell r="E2266" t="str">
            <v>JORNAL TOTAL</v>
          </cell>
          <cell r="F2266" t="str">
            <v>RENDIMIENTO</v>
          </cell>
          <cell r="G2266" t="str">
            <v>VR. UNITARIO</v>
          </cell>
        </row>
        <row r="2267">
          <cell r="A2267" t="str">
            <v>MO029</v>
          </cell>
          <cell r="B2267" t="str">
            <v>OFICIAL DE OBRA CIVIL</v>
          </cell>
          <cell r="D2267">
            <v>1</v>
          </cell>
          <cell r="E2267">
            <v>153307</v>
          </cell>
          <cell r="F2267">
            <v>8</v>
          </cell>
          <cell r="G2267">
            <v>19163.375</v>
          </cell>
        </row>
        <row r="2268">
          <cell r="A2268" t="str">
            <v>MO032</v>
          </cell>
          <cell r="B2268" t="str">
            <v>AYUDANTE RASO</v>
          </cell>
          <cell r="D2268">
            <v>4</v>
          </cell>
          <cell r="E2268">
            <v>77280</v>
          </cell>
          <cell r="F2268">
            <v>8</v>
          </cell>
          <cell r="G2268">
            <v>38640</v>
          </cell>
        </row>
        <row r="2269">
          <cell r="A2269" t="str">
            <v/>
          </cell>
          <cell r="E2269" t="str">
            <v/>
          </cell>
          <cell r="F2269" t="str">
            <v/>
          </cell>
          <cell r="G2269" t="str">
            <v/>
          </cell>
        </row>
        <row r="2270">
          <cell r="A2270" t="str">
            <v/>
          </cell>
          <cell r="E2270" t="str">
            <v/>
          </cell>
          <cell r="F2270" t="str">
            <v/>
          </cell>
          <cell r="G2270" t="str">
            <v/>
          </cell>
        </row>
        <row r="2271">
          <cell r="F2271" t="str">
            <v>SUBTOTAL</v>
          </cell>
          <cell r="G2271">
            <v>57803.375</v>
          </cell>
        </row>
        <row r="2273">
          <cell r="A2273" t="str">
            <v>V. SERVICIOS</v>
          </cell>
        </row>
        <row r="2274">
          <cell r="A2274" t="str">
            <v>CÓDIGO</v>
          </cell>
          <cell r="B2274" t="str">
            <v>DESCRIPCIÓN</v>
          </cell>
          <cell r="D2274" t="str">
            <v>UNIDAD</v>
          </cell>
          <cell r="E2274" t="str">
            <v>CANTIDAD</v>
          </cell>
          <cell r="F2274" t="str">
            <v>PRECIO UNIT.</v>
          </cell>
          <cell r="G2274" t="str">
            <v>VR. UNITARIO</v>
          </cell>
        </row>
        <row r="2275">
          <cell r="A2275" t="str">
            <v/>
          </cell>
          <cell r="D2275" t="str">
            <v/>
          </cell>
          <cell r="F2275" t="str">
            <v/>
          </cell>
          <cell r="G2275" t="str">
            <v/>
          </cell>
        </row>
        <row r="2276">
          <cell r="A2276" t="str">
            <v/>
          </cell>
          <cell r="D2276" t="str">
            <v/>
          </cell>
          <cell r="F2276" t="str">
            <v/>
          </cell>
          <cell r="G2276" t="str">
            <v/>
          </cell>
        </row>
        <row r="2277">
          <cell r="A2277" t="str">
            <v/>
          </cell>
          <cell r="D2277" t="str">
            <v/>
          </cell>
          <cell r="F2277" t="str">
            <v/>
          </cell>
          <cell r="G2277" t="str">
            <v/>
          </cell>
        </row>
        <row r="2278">
          <cell r="F2278" t="str">
            <v>SUBTOTAL</v>
          </cell>
          <cell r="G2278" t="str">
            <v/>
          </cell>
        </row>
        <row r="2280">
          <cell r="A2280" t="str">
            <v>TOTAL COSTO DIRECTO</v>
          </cell>
          <cell r="G2280">
            <v>732001</v>
          </cell>
        </row>
        <row r="2282">
          <cell r="A2282" t="str">
            <v>2. COSTOS INDIRECTOS</v>
          </cell>
        </row>
        <row r="2284">
          <cell r="A2284" t="str">
            <v>DESCRIPCIÓN</v>
          </cell>
          <cell r="F2284" t="str">
            <v>PORCENTAJE</v>
          </cell>
          <cell r="G2284" t="str">
            <v>VALOR TOTAL</v>
          </cell>
        </row>
        <row r="2285">
          <cell r="A2285" t="str">
            <v>ADMINISTRACION</v>
          </cell>
          <cell r="F2285">
            <v>0.2364</v>
          </cell>
          <cell r="G2285">
            <v>173045.03640000001</v>
          </cell>
        </row>
        <row r="2286">
          <cell r="A2286" t="str">
            <v>IMPREVISTOS</v>
          </cell>
          <cell r="F2286">
            <v>0.01</v>
          </cell>
          <cell r="G2286">
            <v>7320.01</v>
          </cell>
        </row>
        <row r="2287">
          <cell r="A2287" t="str">
            <v>UTILIDADES</v>
          </cell>
          <cell r="F2287">
            <v>0.05</v>
          </cell>
          <cell r="G2287">
            <v>36600.050000000003</v>
          </cell>
        </row>
        <row r="2288">
          <cell r="A2288" t="str">
            <v>TOTAL COSTO INDIRECTO</v>
          </cell>
          <cell r="F2288">
            <v>0.2964</v>
          </cell>
          <cell r="G2288">
            <v>216965</v>
          </cell>
        </row>
        <row r="2290">
          <cell r="A2290" t="str">
            <v>PRECIO UNITARIO TOTAL APROXIMADO AL PESO</v>
          </cell>
          <cell r="G2290">
            <v>948966</v>
          </cell>
        </row>
        <row r="2292">
          <cell r="B2292" t="str">
            <v/>
          </cell>
        </row>
        <row r="2293">
          <cell r="B2293" t="str">
            <v/>
          </cell>
        </row>
        <row r="2294">
          <cell r="B2294" t="str">
            <v/>
          </cell>
        </row>
        <row r="2295">
          <cell r="B2295" t="str">
            <v/>
          </cell>
          <cell r="D2295" t="str">
            <v>FIRMA RESPONSABLE</v>
          </cell>
        </row>
        <row r="2298">
          <cell r="A2298" t="str">
            <v>DEPARTAMENTO DE ANTIOQUIA</v>
          </cell>
          <cell r="F2298" t="str">
            <v/>
          </cell>
        </row>
        <row r="2299">
          <cell r="A2299" t="str">
            <v>MUNICIPIO DE BURITICÁ</v>
          </cell>
        </row>
        <row r="2300">
          <cell r="A2300" t="str">
            <v>PROYECTO: MEJORAMIENTO DE VIAS TERCIARIAS EN EL MUNICIPIO DE BURITICA EN EL 
MARCO DEL PROGRAMA REGIONAL MEJORAMIENTO DE VIAS 
TERCIARIAS EN EL OCCIDENTE ANTIOQUEÑO</v>
          </cell>
        </row>
        <row r="2302">
          <cell r="A2302" t="str">
            <v>ANÁLISIS DE PRECIOS UNITARIOS  VEREDA ALTO DEL OBISPO</v>
          </cell>
        </row>
        <row r="2304">
          <cell r="A2304" t="str">
            <v>ITEM DE PAGO</v>
          </cell>
          <cell r="B2304" t="str">
            <v>DESCRIPCIÓN</v>
          </cell>
          <cell r="E2304" t="str">
            <v>UNIDAD</v>
          </cell>
          <cell r="F2304" t="str">
            <v>CANTIDAD</v>
          </cell>
          <cell r="G2304" t="str">
            <v>COSTO DIRECTO</v>
          </cell>
        </row>
        <row r="2305">
          <cell r="A2305">
            <v>5.0999999999999996</v>
          </cell>
          <cell r="B2305" t="str">
            <v>Excavaciones para estructuras varias en material común en seco sin entibado. No Incluye
transporte y disposición final de los materiales.</v>
          </cell>
          <cell r="E2305" t="str">
            <v>m3</v>
          </cell>
          <cell r="F2305">
            <v>325</v>
          </cell>
          <cell r="G2305">
            <v>7514</v>
          </cell>
        </row>
        <row r="2307">
          <cell r="A2307" t="str">
            <v>1. COSTOS DIRECTOS</v>
          </cell>
        </row>
        <row r="2309">
          <cell r="A2309" t="str">
            <v>I. EQUIPO</v>
          </cell>
        </row>
        <row r="2310">
          <cell r="A2310" t="str">
            <v>CÓDIGO</v>
          </cell>
          <cell r="B2310" t="str">
            <v>DESCRIPCIÓN</v>
          </cell>
          <cell r="D2310" t="str">
            <v>UNIDAD</v>
          </cell>
          <cell r="E2310" t="str">
            <v>TARIFA</v>
          </cell>
          <cell r="F2310" t="str">
            <v>RENDIMIENTO</v>
          </cell>
          <cell r="G2310" t="str">
            <v>VR. UNITARIO</v>
          </cell>
        </row>
        <row r="2311">
          <cell r="A2311" t="str">
            <v>HEQ009</v>
          </cell>
          <cell r="B2311" t="str">
            <v>RETROEXCAVADORA LLANTA</v>
          </cell>
          <cell r="D2311" t="str">
            <v>HORA</v>
          </cell>
          <cell r="E2311">
            <v>130000</v>
          </cell>
          <cell r="F2311">
            <v>20</v>
          </cell>
          <cell r="G2311">
            <v>6500</v>
          </cell>
        </row>
        <row r="2312">
          <cell r="D2312" t="str">
            <v/>
          </cell>
          <cell r="E2312" t="str">
            <v/>
          </cell>
          <cell r="G2312" t="str">
            <v/>
          </cell>
        </row>
        <row r="2313">
          <cell r="A2313" t="str">
            <v/>
          </cell>
          <cell r="D2313" t="str">
            <v/>
          </cell>
          <cell r="E2313" t="str">
            <v/>
          </cell>
          <cell r="G2313" t="str">
            <v/>
          </cell>
        </row>
        <row r="2314">
          <cell r="A2314" t="str">
            <v/>
          </cell>
          <cell r="D2314" t="str">
            <v/>
          </cell>
          <cell r="E2314" t="str">
            <v/>
          </cell>
          <cell r="G2314" t="str">
            <v/>
          </cell>
        </row>
        <row r="2315">
          <cell r="A2315" t="str">
            <v/>
          </cell>
          <cell r="D2315" t="str">
            <v/>
          </cell>
          <cell r="E2315" t="str">
            <v/>
          </cell>
          <cell r="G2315" t="str">
            <v/>
          </cell>
        </row>
        <row r="2316">
          <cell r="A2316" t="str">
            <v/>
          </cell>
          <cell r="D2316" t="str">
            <v/>
          </cell>
          <cell r="E2316" t="str">
            <v/>
          </cell>
          <cell r="G2316" t="str">
            <v/>
          </cell>
        </row>
        <row r="2317">
          <cell r="A2317" t="str">
            <v>HEQ001</v>
          </cell>
          <cell r="B2317" t="str">
            <v>HERRAMIENTA MENOR (5% DE LA MANO DE OBRA)</v>
          </cell>
          <cell r="D2317" t="str">
            <v>%</v>
          </cell>
          <cell r="E2317">
            <v>0.05</v>
          </cell>
          <cell r="F2317">
            <v>966</v>
          </cell>
          <cell r="G2317">
            <v>48.300000000000004</v>
          </cell>
        </row>
        <row r="2318">
          <cell r="F2318" t="str">
            <v>SUBTOTAL</v>
          </cell>
          <cell r="G2318">
            <v>6548.3</v>
          </cell>
        </row>
        <row r="2320">
          <cell r="A2320" t="str">
            <v>II. MATERIALES</v>
          </cell>
        </row>
        <row r="2321">
          <cell r="A2321" t="str">
            <v>CÓDIGO</v>
          </cell>
          <cell r="B2321" t="str">
            <v>DESCRIPCIÓN</v>
          </cell>
          <cell r="C2321" t="str">
            <v>UNIDAD</v>
          </cell>
          <cell r="D2321" t="str">
            <v>CANTIDAD</v>
          </cell>
          <cell r="E2321" t="str">
            <v>DESP.</v>
          </cell>
          <cell r="F2321" t="str">
            <v>PRECIO UNIT.</v>
          </cell>
          <cell r="G2321" t="str">
            <v>VR. UNITARIO</v>
          </cell>
        </row>
        <row r="2322">
          <cell r="A2322" t="str">
            <v/>
          </cell>
          <cell r="C2322" t="str">
            <v/>
          </cell>
          <cell r="F2322" t="str">
            <v/>
          </cell>
          <cell r="G2322" t="str">
            <v/>
          </cell>
        </row>
        <row r="2323">
          <cell r="A2323" t="str">
            <v/>
          </cell>
          <cell r="C2323" t="str">
            <v/>
          </cell>
          <cell r="F2323" t="str">
            <v/>
          </cell>
          <cell r="G2323" t="str">
            <v/>
          </cell>
        </row>
        <row r="2324">
          <cell r="A2324" t="str">
            <v/>
          </cell>
          <cell r="C2324" t="str">
            <v/>
          </cell>
          <cell r="F2324" t="str">
            <v/>
          </cell>
          <cell r="G2324" t="str">
            <v/>
          </cell>
        </row>
        <row r="2325">
          <cell r="A2325" t="str">
            <v/>
          </cell>
          <cell r="C2325" t="str">
            <v/>
          </cell>
          <cell r="F2325" t="str">
            <v/>
          </cell>
          <cell r="G2325" t="str">
            <v/>
          </cell>
        </row>
        <row r="2326">
          <cell r="A2326" t="str">
            <v/>
          </cell>
          <cell r="C2326" t="str">
            <v/>
          </cell>
          <cell r="F2326" t="str">
            <v/>
          </cell>
          <cell r="G2326" t="str">
            <v/>
          </cell>
        </row>
        <row r="2327">
          <cell r="A2327" t="str">
            <v/>
          </cell>
          <cell r="C2327" t="str">
            <v/>
          </cell>
          <cell r="F2327" t="str">
            <v/>
          </cell>
          <cell r="G2327" t="str">
            <v/>
          </cell>
        </row>
        <row r="2328">
          <cell r="A2328" t="str">
            <v/>
          </cell>
          <cell r="C2328" t="str">
            <v/>
          </cell>
          <cell r="F2328" t="str">
            <v/>
          </cell>
          <cell r="G2328" t="str">
            <v/>
          </cell>
        </row>
        <row r="2329">
          <cell r="A2329" t="str">
            <v/>
          </cell>
          <cell r="C2329" t="str">
            <v/>
          </cell>
          <cell r="F2329" t="str">
            <v/>
          </cell>
          <cell r="G2329" t="str">
            <v/>
          </cell>
        </row>
        <row r="2330">
          <cell r="A2330" t="str">
            <v/>
          </cell>
          <cell r="C2330" t="str">
            <v/>
          </cell>
          <cell r="F2330" t="str">
            <v/>
          </cell>
          <cell r="G2330" t="str">
            <v/>
          </cell>
        </row>
        <row r="2331">
          <cell r="F2331" t="str">
            <v>SUBTOTAL</v>
          </cell>
          <cell r="G2331" t="str">
            <v/>
          </cell>
        </row>
        <row r="2333">
          <cell r="A2333" t="str">
            <v>III. TRANSPORTES</v>
          </cell>
        </row>
        <row r="2334">
          <cell r="A2334" t="str">
            <v>CÓDIGO</v>
          </cell>
          <cell r="B2334" t="str">
            <v>DESCRIPCIÓN</v>
          </cell>
          <cell r="C2334" t="str">
            <v>TIPO</v>
          </cell>
          <cell r="D2334" t="str">
            <v>VOLUMEN/PESO</v>
          </cell>
          <cell r="E2334" t="str">
            <v>DISTANCIA</v>
          </cell>
          <cell r="F2334" t="str">
            <v>TARIFA</v>
          </cell>
          <cell r="G2334" t="str">
            <v>VR. UNITARIO</v>
          </cell>
        </row>
        <row r="2335">
          <cell r="A2335" t="str">
            <v/>
          </cell>
          <cell r="E2335" t="str">
            <v/>
          </cell>
          <cell r="F2335" t="str">
            <v/>
          </cell>
          <cell r="G2335" t="str">
            <v/>
          </cell>
        </row>
        <row r="2336">
          <cell r="A2336" t="str">
            <v/>
          </cell>
          <cell r="E2336" t="str">
            <v/>
          </cell>
          <cell r="F2336" t="str">
            <v/>
          </cell>
          <cell r="G2336" t="str">
            <v/>
          </cell>
        </row>
        <row r="2337">
          <cell r="A2337" t="str">
            <v/>
          </cell>
          <cell r="E2337" t="str">
            <v/>
          </cell>
          <cell r="F2337" t="str">
            <v/>
          </cell>
          <cell r="G2337" t="str">
            <v/>
          </cell>
        </row>
        <row r="2338">
          <cell r="F2338" t="str">
            <v>SUBTOTAL</v>
          </cell>
          <cell r="G2338" t="str">
            <v/>
          </cell>
        </row>
        <row r="2340">
          <cell r="A2340" t="str">
            <v>IV. MANO DE OBRA</v>
          </cell>
        </row>
        <row r="2341">
          <cell r="A2341" t="str">
            <v>CÓDIGO</v>
          </cell>
          <cell r="B2341" t="str">
            <v>CARGOS PERSONAL</v>
          </cell>
          <cell r="D2341" t="str">
            <v>CANTIDAD</v>
          </cell>
          <cell r="E2341" t="str">
            <v>JORNAL TOTAL</v>
          </cell>
          <cell r="F2341" t="str">
            <v>RENDIMIENTO</v>
          </cell>
          <cell r="G2341" t="str">
            <v>VR. UNITARIO</v>
          </cell>
        </row>
        <row r="2342">
          <cell r="A2342" t="str">
            <v>MO032</v>
          </cell>
          <cell r="B2342" t="str">
            <v>AYUDANTE RASO</v>
          </cell>
          <cell r="D2342">
            <v>2</v>
          </cell>
          <cell r="E2342">
            <v>77280</v>
          </cell>
          <cell r="F2342">
            <v>160</v>
          </cell>
          <cell r="G2342">
            <v>966</v>
          </cell>
        </row>
        <row r="2343">
          <cell r="A2343" t="str">
            <v/>
          </cell>
          <cell r="E2343" t="str">
            <v/>
          </cell>
          <cell r="F2343" t="str">
            <v/>
          </cell>
          <cell r="G2343" t="str">
            <v/>
          </cell>
        </row>
        <row r="2344">
          <cell r="A2344" t="str">
            <v/>
          </cell>
          <cell r="E2344" t="str">
            <v/>
          </cell>
          <cell r="F2344" t="str">
            <v/>
          </cell>
          <cell r="G2344" t="str">
            <v/>
          </cell>
        </row>
        <row r="2345">
          <cell r="A2345" t="str">
            <v/>
          </cell>
          <cell r="E2345" t="str">
            <v/>
          </cell>
          <cell r="F2345" t="str">
            <v/>
          </cell>
          <cell r="G2345" t="str">
            <v/>
          </cell>
        </row>
        <row r="2346">
          <cell r="F2346" t="str">
            <v>SUBTOTAL</v>
          </cell>
          <cell r="G2346">
            <v>966</v>
          </cell>
        </row>
        <row r="2348">
          <cell r="A2348" t="str">
            <v>V. SERVICIOS</v>
          </cell>
        </row>
        <row r="2349">
          <cell r="A2349" t="str">
            <v>CÓDIGO</v>
          </cell>
          <cell r="B2349" t="str">
            <v>DESCRIPCIÓN</v>
          </cell>
          <cell r="D2349" t="str">
            <v>UNIDAD</v>
          </cell>
          <cell r="E2349" t="str">
            <v>CANTIDAD</v>
          </cell>
          <cell r="F2349" t="str">
            <v>PRECIO UNIT.</v>
          </cell>
          <cell r="G2349" t="str">
            <v>VR. UNITARIO</v>
          </cell>
        </row>
        <row r="2350">
          <cell r="A2350" t="str">
            <v/>
          </cell>
          <cell r="D2350" t="str">
            <v/>
          </cell>
          <cell r="F2350" t="str">
            <v/>
          </cell>
          <cell r="G2350" t="str">
            <v/>
          </cell>
        </row>
        <row r="2351">
          <cell r="A2351" t="str">
            <v/>
          </cell>
          <cell r="D2351" t="str">
            <v/>
          </cell>
          <cell r="F2351" t="str">
            <v/>
          </cell>
          <cell r="G2351" t="str">
            <v/>
          </cell>
        </row>
        <row r="2352">
          <cell r="A2352" t="str">
            <v/>
          </cell>
          <cell r="D2352" t="str">
            <v/>
          </cell>
          <cell r="F2352" t="str">
            <v/>
          </cell>
          <cell r="G2352" t="str">
            <v/>
          </cell>
        </row>
        <row r="2353">
          <cell r="F2353" t="str">
            <v>SUBTOTAL</v>
          </cell>
          <cell r="G2353" t="str">
            <v/>
          </cell>
        </row>
        <row r="2355">
          <cell r="A2355" t="str">
            <v>TOTAL COSTO DIRECTO</v>
          </cell>
          <cell r="G2355">
            <v>7514</v>
          </cell>
        </row>
        <row r="2357">
          <cell r="A2357" t="str">
            <v>2. COSTOS INDIRECTOS</v>
          </cell>
        </row>
        <row r="2359">
          <cell r="A2359" t="str">
            <v>DESCRIPCIÓN</v>
          </cell>
          <cell r="F2359" t="str">
            <v>PORCENTAJE</v>
          </cell>
          <cell r="G2359" t="str">
            <v>VALOR TOTAL</v>
          </cell>
        </row>
        <row r="2360">
          <cell r="A2360" t="str">
            <v>ADMINISTRACION</v>
          </cell>
          <cell r="F2360">
            <v>0.2364</v>
          </cell>
          <cell r="G2360">
            <v>1776.3096</v>
          </cell>
        </row>
        <row r="2361">
          <cell r="A2361" t="str">
            <v>IMPREVISTOS</v>
          </cell>
          <cell r="F2361">
            <v>0.01</v>
          </cell>
          <cell r="G2361">
            <v>75.14</v>
          </cell>
        </row>
        <row r="2362">
          <cell r="A2362" t="str">
            <v>UTILIDADES</v>
          </cell>
          <cell r="F2362">
            <v>0.05</v>
          </cell>
          <cell r="G2362">
            <v>375.70000000000005</v>
          </cell>
        </row>
        <row r="2363">
          <cell r="A2363" t="str">
            <v>TOTAL COSTO INDIRECTO</v>
          </cell>
          <cell r="F2363">
            <v>0.2964</v>
          </cell>
          <cell r="G2363">
            <v>2227</v>
          </cell>
        </row>
        <row r="2365">
          <cell r="A2365" t="str">
            <v>PRECIO UNITARIO TOTAL APROXIMADO AL PESO</v>
          </cell>
          <cell r="G2365">
            <v>9741</v>
          </cell>
        </row>
        <row r="2367">
          <cell r="B2367" t="str">
            <v/>
          </cell>
        </row>
        <row r="2368">
          <cell r="B2368" t="str">
            <v/>
          </cell>
        </row>
        <row r="2369">
          <cell r="B2369" t="str">
            <v/>
          </cell>
        </row>
        <row r="2370">
          <cell r="B2370" t="str">
            <v/>
          </cell>
          <cell r="D2370" t="str">
            <v>FIRMA RESPONSABLE</v>
          </cell>
        </row>
        <row r="2371">
          <cell r="A2371" t="str">
            <v>DEPARTAMENTO DE ANTIOQUIA</v>
          </cell>
          <cell r="F2371" t="str">
            <v/>
          </cell>
        </row>
        <row r="2372">
          <cell r="A2372" t="str">
            <v>MUNICIPIO DE BURITICÁ</v>
          </cell>
        </row>
        <row r="2373">
          <cell r="A2373" t="str">
            <v>PROYECTO: MEJORAMIENTO DE VIAS TERCIARIAS EN EL MUNICIPIO DE BURITICA EN EL 
MARCO DEL PROGRAMA REGIONAL MEJORAMIENTO DE VIAS 
TERCIARIAS EN EL OCCIDENTE ANTIOQUEÑO</v>
          </cell>
        </row>
        <row r="2375">
          <cell r="A2375" t="str">
            <v>ANÁLISIS DE PRECIOS UNITARIOS  VEREDA ALTO DEL OBISPO</v>
          </cell>
        </row>
        <row r="2376">
          <cell r="A2376" t="str">
            <v>ITEM DE PAGO</v>
          </cell>
          <cell r="B2376" t="str">
            <v>DESCRIPCIÓN</v>
          </cell>
          <cell r="E2376" t="str">
            <v>UNIDAD</v>
          </cell>
          <cell r="F2376" t="str">
            <v>CANTIDAD</v>
          </cell>
          <cell r="G2376" t="str">
            <v>COSTO DIRECTO</v>
          </cell>
        </row>
        <row r="2377">
          <cell r="A2377">
            <v>5.2</v>
          </cell>
          <cell r="B2377" t="str">
            <v>Lleno mecánico compactado con material proveniente de la excavación hasta obtener
una densidad mínima del 95%, de la obtenida en el ensayo del Proctor modificado.
Incluye selección, acarreo interno y compactación del material.</v>
          </cell>
          <cell r="E2377" t="str">
            <v>m3</v>
          </cell>
          <cell r="F2377">
            <v>190</v>
          </cell>
          <cell r="G2377">
            <v>6822</v>
          </cell>
        </row>
        <row r="2379">
          <cell r="A2379" t="str">
            <v>1. COSTOS DIRECTOS</v>
          </cell>
        </row>
        <row r="2381">
          <cell r="A2381" t="str">
            <v>I. EQUIPO</v>
          </cell>
        </row>
        <row r="2382">
          <cell r="A2382" t="str">
            <v>CÓDIGO</v>
          </cell>
          <cell r="B2382" t="str">
            <v>DESCRIPCIÓN</v>
          </cell>
          <cell r="D2382" t="str">
            <v>UNIDAD</v>
          </cell>
          <cell r="E2382" t="str">
            <v>TARIFA</v>
          </cell>
          <cell r="F2382" t="str">
            <v>RENDIMIENTO</v>
          </cell>
          <cell r="G2382" t="str">
            <v>VR. UNITARIO</v>
          </cell>
        </row>
        <row r="2383">
          <cell r="A2383" t="str">
            <v>HEQ009</v>
          </cell>
          <cell r="B2383" t="str">
            <v>RETROEXCAVADORA LLANTA</v>
          </cell>
          <cell r="D2383" t="str">
            <v>HORA</v>
          </cell>
          <cell r="E2383">
            <v>130000</v>
          </cell>
          <cell r="F2383">
            <v>40</v>
          </cell>
          <cell r="G2383">
            <v>3250</v>
          </cell>
        </row>
        <row r="2384">
          <cell r="A2384" t="str">
            <v>HEQ005</v>
          </cell>
          <cell r="B2384" t="str">
            <v>COMPACTADOR VIBRATORIO INGERSOLL RAND DD-110HF O EQUIVALENTE</v>
          </cell>
          <cell r="D2384" t="str">
            <v>HORA</v>
          </cell>
          <cell r="E2384">
            <v>121000</v>
          </cell>
          <cell r="F2384">
            <v>40</v>
          </cell>
          <cell r="G2384">
            <v>3025</v>
          </cell>
        </row>
        <row r="2385">
          <cell r="A2385" t="str">
            <v/>
          </cell>
          <cell r="D2385" t="str">
            <v/>
          </cell>
          <cell r="E2385" t="str">
            <v/>
          </cell>
          <cell r="G2385" t="str">
            <v/>
          </cell>
        </row>
        <row r="2386">
          <cell r="A2386" t="str">
            <v/>
          </cell>
          <cell r="D2386" t="str">
            <v/>
          </cell>
          <cell r="E2386" t="str">
            <v/>
          </cell>
          <cell r="G2386" t="str">
            <v/>
          </cell>
        </row>
        <row r="2387">
          <cell r="A2387" t="str">
            <v/>
          </cell>
          <cell r="D2387" t="str">
            <v/>
          </cell>
          <cell r="E2387" t="str">
            <v/>
          </cell>
          <cell r="G2387" t="str">
            <v/>
          </cell>
        </row>
        <row r="2388">
          <cell r="A2388" t="str">
            <v/>
          </cell>
          <cell r="D2388" t="str">
            <v/>
          </cell>
          <cell r="E2388" t="str">
            <v/>
          </cell>
          <cell r="G2388" t="str">
            <v/>
          </cell>
        </row>
        <row r="2389">
          <cell r="A2389" t="str">
            <v>HEQ001</v>
          </cell>
          <cell r="B2389" t="str">
            <v>HERRAMIENTA MENOR (5% DE LA MANO DE OBRA)</v>
          </cell>
          <cell r="D2389" t="str">
            <v>%</v>
          </cell>
          <cell r="E2389">
            <v>0.05</v>
          </cell>
          <cell r="F2389">
            <v>520.73125000000005</v>
          </cell>
          <cell r="G2389">
            <v>26.036562500000002</v>
          </cell>
        </row>
        <row r="2390">
          <cell r="F2390" t="str">
            <v>SUBTOTAL</v>
          </cell>
          <cell r="G2390">
            <v>6301.0365625000004</v>
          </cell>
        </row>
        <row r="2392">
          <cell r="A2392" t="str">
            <v>II. MATERIALES</v>
          </cell>
        </row>
        <row r="2393">
          <cell r="A2393" t="str">
            <v>CÓDIGO</v>
          </cell>
          <cell r="B2393" t="str">
            <v>DESCRIPCIÓN</v>
          </cell>
          <cell r="C2393" t="str">
            <v>UNIDAD</v>
          </cell>
          <cell r="D2393" t="str">
            <v>CANTIDAD</v>
          </cell>
          <cell r="E2393" t="str">
            <v>DESP.</v>
          </cell>
          <cell r="F2393" t="str">
            <v>PRECIO UNIT.</v>
          </cell>
          <cell r="G2393" t="str">
            <v>VR. UNITARIO</v>
          </cell>
        </row>
        <row r="2394">
          <cell r="A2394" t="str">
            <v/>
          </cell>
          <cell r="C2394" t="str">
            <v/>
          </cell>
          <cell r="F2394" t="str">
            <v/>
          </cell>
          <cell r="G2394" t="str">
            <v/>
          </cell>
        </row>
        <row r="2395">
          <cell r="A2395" t="str">
            <v/>
          </cell>
          <cell r="C2395" t="str">
            <v/>
          </cell>
          <cell r="F2395" t="str">
            <v/>
          </cell>
          <cell r="G2395" t="str">
            <v/>
          </cell>
        </row>
        <row r="2396">
          <cell r="A2396" t="str">
            <v/>
          </cell>
          <cell r="C2396" t="str">
            <v/>
          </cell>
          <cell r="F2396" t="str">
            <v/>
          </cell>
          <cell r="G2396" t="str">
            <v/>
          </cell>
        </row>
        <row r="2397">
          <cell r="A2397" t="str">
            <v/>
          </cell>
          <cell r="C2397" t="str">
            <v/>
          </cell>
          <cell r="F2397" t="str">
            <v/>
          </cell>
          <cell r="G2397" t="str">
            <v/>
          </cell>
        </row>
        <row r="2398">
          <cell r="A2398" t="str">
            <v/>
          </cell>
          <cell r="C2398" t="str">
            <v/>
          </cell>
          <cell r="F2398" t="str">
            <v/>
          </cell>
          <cell r="G2398" t="str">
            <v/>
          </cell>
        </row>
        <row r="2399">
          <cell r="A2399" t="str">
            <v/>
          </cell>
          <cell r="C2399" t="str">
            <v/>
          </cell>
          <cell r="F2399" t="str">
            <v/>
          </cell>
          <cell r="G2399" t="str">
            <v/>
          </cell>
        </row>
        <row r="2400">
          <cell r="A2400" t="str">
            <v/>
          </cell>
          <cell r="C2400" t="str">
            <v/>
          </cell>
          <cell r="F2400" t="str">
            <v/>
          </cell>
          <cell r="G2400" t="str">
            <v/>
          </cell>
        </row>
        <row r="2401">
          <cell r="A2401" t="str">
            <v/>
          </cell>
          <cell r="C2401" t="str">
            <v/>
          </cell>
          <cell r="F2401" t="str">
            <v/>
          </cell>
          <cell r="G2401" t="str">
            <v/>
          </cell>
        </row>
        <row r="2402">
          <cell r="A2402" t="str">
            <v/>
          </cell>
          <cell r="C2402" t="str">
            <v/>
          </cell>
          <cell r="F2402" t="str">
            <v/>
          </cell>
          <cell r="G2402" t="str">
            <v/>
          </cell>
        </row>
        <row r="2403">
          <cell r="F2403" t="str">
            <v>SUBTOTAL</v>
          </cell>
          <cell r="G2403" t="str">
            <v/>
          </cell>
        </row>
        <row r="2405">
          <cell r="A2405" t="str">
            <v>III. TRANSPORTES</v>
          </cell>
        </row>
        <row r="2406">
          <cell r="A2406" t="str">
            <v>CÓDIGO</v>
          </cell>
          <cell r="B2406" t="str">
            <v>DESCRIPCIÓN</v>
          </cell>
          <cell r="C2406" t="str">
            <v>TIPO</v>
          </cell>
          <cell r="D2406" t="str">
            <v>VOLUMEN/PESO</v>
          </cell>
          <cell r="E2406" t="str">
            <v>DISTANCIA</v>
          </cell>
          <cell r="F2406" t="str">
            <v>TARIFA</v>
          </cell>
          <cell r="G2406" t="str">
            <v>VR. UNITARIO</v>
          </cell>
        </row>
        <row r="2407">
          <cell r="A2407" t="str">
            <v/>
          </cell>
          <cell r="E2407" t="str">
            <v/>
          </cell>
          <cell r="F2407" t="str">
            <v/>
          </cell>
          <cell r="G2407" t="str">
            <v/>
          </cell>
        </row>
        <row r="2408">
          <cell r="A2408" t="str">
            <v/>
          </cell>
          <cell r="E2408" t="str">
            <v/>
          </cell>
          <cell r="F2408" t="str">
            <v/>
          </cell>
          <cell r="G2408" t="str">
            <v/>
          </cell>
        </row>
        <row r="2409">
          <cell r="A2409" t="str">
            <v/>
          </cell>
          <cell r="E2409" t="str">
            <v/>
          </cell>
          <cell r="F2409" t="str">
            <v/>
          </cell>
          <cell r="G2409" t="str">
            <v/>
          </cell>
        </row>
        <row r="2410">
          <cell r="F2410" t="str">
            <v>SUBTOTAL</v>
          </cell>
          <cell r="G2410" t="str">
            <v/>
          </cell>
        </row>
        <row r="2412">
          <cell r="A2412" t="str">
            <v>IV. MANO DE OBRA</v>
          </cell>
        </row>
        <row r="2413">
          <cell r="A2413" t="str">
            <v>CÓDIGO</v>
          </cell>
          <cell r="B2413" t="str">
            <v>CARGOS PERSONAL</v>
          </cell>
          <cell r="D2413" t="str">
            <v>CANTIDAD</v>
          </cell>
          <cell r="E2413" t="str">
            <v>JORNAL TOTAL</v>
          </cell>
          <cell r="F2413" t="str">
            <v>RENDIMIENTO</v>
          </cell>
          <cell r="G2413" t="str">
            <v>VR. UNITARIO</v>
          </cell>
        </row>
        <row r="2414">
          <cell r="A2414" t="str">
            <v>MO032</v>
          </cell>
          <cell r="B2414" t="str">
            <v>AYUDANTE RASO</v>
          </cell>
          <cell r="D2414">
            <v>1</v>
          </cell>
          <cell r="E2414">
            <v>77280</v>
          </cell>
          <cell r="F2414">
            <v>320</v>
          </cell>
          <cell r="G2414">
            <v>241.5</v>
          </cell>
        </row>
        <row r="2415">
          <cell r="A2415" t="str">
            <v>MO031</v>
          </cell>
          <cell r="B2415" t="str">
            <v>AYUDANTE ENTENDIDO</v>
          </cell>
          <cell r="D2415">
            <v>1</v>
          </cell>
          <cell r="E2415">
            <v>89354</v>
          </cell>
          <cell r="F2415">
            <v>320</v>
          </cell>
          <cell r="G2415">
            <v>279.23124999999999</v>
          </cell>
        </row>
        <row r="2416">
          <cell r="A2416" t="str">
            <v/>
          </cell>
          <cell r="E2416" t="str">
            <v/>
          </cell>
          <cell r="F2416" t="str">
            <v/>
          </cell>
          <cell r="G2416" t="str">
            <v/>
          </cell>
        </row>
        <row r="2417">
          <cell r="A2417" t="str">
            <v/>
          </cell>
          <cell r="E2417" t="str">
            <v/>
          </cell>
          <cell r="F2417" t="str">
            <v/>
          </cell>
          <cell r="G2417" t="str">
            <v/>
          </cell>
        </row>
        <row r="2418">
          <cell r="F2418" t="str">
            <v>SUBTOTAL</v>
          </cell>
          <cell r="G2418">
            <v>520.73125000000005</v>
          </cell>
        </row>
        <row r="2420">
          <cell r="A2420" t="str">
            <v>V. SERVICIOS</v>
          </cell>
        </row>
        <row r="2421">
          <cell r="A2421" t="str">
            <v>CÓDIGO</v>
          </cell>
          <cell r="B2421" t="str">
            <v>DESCRIPCIÓN</v>
          </cell>
          <cell r="D2421" t="str">
            <v>UNIDAD</v>
          </cell>
          <cell r="E2421" t="str">
            <v>CANTIDAD</v>
          </cell>
          <cell r="F2421" t="str">
            <v>PRECIO UNIT.</v>
          </cell>
          <cell r="G2421" t="str">
            <v>VR. UNITARIO</v>
          </cell>
        </row>
        <row r="2422">
          <cell r="A2422" t="str">
            <v/>
          </cell>
          <cell r="D2422" t="str">
            <v/>
          </cell>
          <cell r="F2422" t="str">
            <v/>
          </cell>
          <cell r="G2422" t="str">
            <v/>
          </cell>
        </row>
        <row r="2423">
          <cell r="A2423" t="str">
            <v/>
          </cell>
          <cell r="D2423" t="str">
            <v/>
          </cell>
          <cell r="F2423" t="str">
            <v/>
          </cell>
          <cell r="G2423" t="str">
            <v/>
          </cell>
        </row>
        <row r="2424">
          <cell r="A2424" t="str">
            <v/>
          </cell>
          <cell r="D2424" t="str">
            <v/>
          </cell>
          <cell r="F2424" t="str">
            <v/>
          </cell>
          <cell r="G2424" t="str">
            <v/>
          </cell>
        </row>
        <row r="2425">
          <cell r="F2425" t="str">
            <v>SUBTOTAL</v>
          </cell>
          <cell r="G2425" t="str">
            <v/>
          </cell>
        </row>
        <row r="2427">
          <cell r="A2427" t="str">
            <v>TOTAL COSTO DIRECTO</v>
          </cell>
          <cell r="G2427">
            <v>6822</v>
          </cell>
        </row>
        <row r="2429">
          <cell r="A2429" t="str">
            <v>2. COSTOS INDIRECTOS</v>
          </cell>
        </row>
        <row r="2431">
          <cell r="A2431" t="str">
            <v>DESCRIPCIÓN</v>
          </cell>
          <cell r="F2431" t="str">
            <v>PORCENTAJE</v>
          </cell>
          <cell r="G2431" t="str">
            <v>VALOR TOTAL</v>
          </cell>
        </row>
        <row r="2432">
          <cell r="A2432" t="str">
            <v>ADMINISTRACION</v>
          </cell>
          <cell r="F2432">
            <v>0.2364</v>
          </cell>
          <cell r="G2432">
            <v>1612.7208000000001</v>
          </cell>
        </row>
        <row r="2433">
          <cell r="A2433" t="str">
            <v>IMPREVISTOS</v>
          </cell>
          <cell r="F2433">
            <v>0.01</v>
          </cell>
          <cell r="G2433">
            <v>68.22</v>
          </cell>
        </row>
        <row r="2434">
          <cell r="A2434" t="str">
            <v>UTILIDADES</v>
          </cell>
          <cell r="F2434">
            <v>0.05</v>
          </cell>
          <cell r="G2434">
            <v>341.1</v>
          </cell>
        </row>
        <row r="2435">
          <cell r="A2435" t="str">
            <v>TOTAL COSTO INDIRECTO</v>
          </cell>
          <cell r="F2435">
            <v>0.2964</v>
          </cell>
          <cell r="G2435">
            <v>2022</v>
          </cell>
        </row>
        <row r="2437">
          <cell r="A2437" t="str">
            <v>PRECIO UNITARIO TOTAL APROXIMADO AL PESO</v>
          </cell>
          <cell r="G2437">
            <v>8844</v>
          </cell>
        </row>
        <row r="2439">
          <cell r="B2439" t="str">
            <v/>
          </cell>
        </row>
        <row r="2440">
          <cell r="B2440" t="str">
            <v/>
          </cell>
        </row>
        <row r="2441">
          <cell r="B2441" t="str">
            <v/>
          </cell>
        </row>
        <row r="2442">
          <cell r="B2442" t="str">
            <v/>
          </cell>
          <cell r="D2442" t="str">
            <v>FIRMA RESPONSABLE</v>
          </cell>
        </row>
        <row r="2443">
          <cell r="A2443" t="str">
            <v>DEPARTAMENTO DE ANTIOQUIA</v>
          </cell>
          <cell r="F2443" t="str">
            <v/>
          </cell>
        </row>
        <row r="2444">
          <cell r="A2444" t="str">
            <v>MUNICIPIO DE BURITICÁ</v>
          </cell>
        </row>
        <row r="2445">
          <cell r="A2445" t="str">
            <v>PROYECTO: MEJORAMIENTO DE VIAS TERCIARIAS EN EL MUNICIPIO DE BURITICA EN EL 
MARCO DEL PROGRAMA REGIONAL MEJORAMIENTO DE VIAS 
TERCIARIAS EN EL OCCIDENTE ANTIOQUEÑO</v>
          </cell>
        </row>
        <row r="2447">
          <cell r="A2447" t="str">
            <v>ANÁLISIS DE PRECIOS UNITARIOS  VEREDA ALTO DEL OBISPO</v>
          </cell>
        </row>
        <row r="2448">
          <cell r="A2448" t="str">
            <v>ITEM DE PAGO</v>
          </cell>
          <cell r="B2448" t="str">
            <v>DESCRIPCIÓN</v>
          </cell>
          <cell r="E2448" t="str">
            <v>UNIDAD</v>
          </cell>
          <cell r="F2448" t="str">
            <v>CANTIDAD</v>
          </cell>
          <cell r="G2448" t="str">
            <v>COSTO DIRECTO</v>
          </cell>
        </row>
        <row r="2449">
          <cell r="A2449">
            <v>5.3</v>
          </cell>
          <cell r="B2449" t="str">
            <v>Suministro, colocación, conformación y compactación de Sub-base granular, 
incluye transporte. Compactación hasta obtener una densidad mínima del 95%, de la
obtenida en el ensayo del Proctor modificado</v>
          </cell>
          <cell r="E2449" t="str">
            <v>m3</v>
          </cell>
          <cell r="G2449">
            <v>137909</v>
          </cell>
        </row>
        <row r="2451">
          <cell r="A2451" t="str">
            <v>1. COSTOS DIRECTOS</v>
          </cell>
        </row>
        <row r="2453">
          <cell r="A2453" t="str">
            <v>I. EQUIPO</v>
          </cell>
        </row>
        <row r="2454">
          <cell r="A2454" t="str">
            <v>CÓDIGO</v>
          </cell>
          <cell r="B2454" t="str">
            <v>DESCRIPCIÓN</v>
          </cell>
          <cell r="D2454" t="str">
            <v>UNIDAD</v>
          </cell>
          <cell r="E2454" t="str">
            <v>TARIFA</v>
          </cell>
          <cell r="F2454" t="str">
            <v>RENDIMIENTO</v>
          </cell>
          <cell r="G2454" t="str">
            <v>VR. UNITARIO</v>
          </cell>
        </row>
        <row r="2455">
          <cell r="A2455" t="str">
            <v>HEQ008</v>
          </cell>
          <cell r="B2455" t="str">
            <v>COMPACTADOR TIPO RANA A GASOLINA (INCLUYE COMBUSTIBLE)</v>
          </cell>
          <cell r="D2455" t="str">
            <v>DÍA</v>
          </cell>
          <cell r="E2455">
            <v>61000</v>
          </cell>
          <cell r="F2455">
            <v>40</v>
          </cell>
          <cell r="G2455">
            <v>1525</v>
          </cell>
        </row>
        <row r="2456">
          <cell r="A2456" t="str">
            <v/>
          </cell>
          <cell r="D2456" t="str">
            <v/>
          </cell>
          <cell r="E2456" t="str">
            <v/>
          </cell>
          <cell r="G2456" t="str">
            <v/>
          </cell>
        </row>
        <row r="2457">
          <cell r="A2457" t="str">
            <v/>
          </cell>
          <cell r="D2457" t="str">
            <v/>
          </cell>
          <cell r="E2457" t="str">
            <v/>
          </cell>
          <cell r="G2457" t="str">
            <v/>
          </cell>
        </row>
        <row r="2458">
          <cell r="A2458" t="str">
            <v/>
          </cell>
          <cell r="D2458" t="str">
            <v/>
          </cell>
          <cell r="E2458" t="str">
            <v/>
          </cell>
          <cell r="G2458" t="str">
            <v/>
          </cell>
        </row>
        <row r="2459">
          <cell r="A2459" t="str">
            <v/>
          </cell>
          <cell r="D2459" t="str">
            <v/>
          </cell>
          <cell r="E2459" t="str">
            <v/>
          </cell>
          <cell r="G2459" t="str">
            <v/>
          </cell>
        </row>
        <row r="2460">
          <cell r="A2460" t="str">
            <v/>
          </cell>
          <cell r="D2460" t="str">
            <v/>
          </cell>
          <cell r="E2460" t="str">
            <v/>
          </cell>
          <cell r="G2460" t="str">
            <v/>
          </cell>
        </row>
        <row r="2461">
          <cell r="A2461" t="str">
            <v>HEQ001</v>
          </cell>
          <cell r="B2461" t="str">
            <v>HERRAMIENTA MENOR (5% DE LA MANO DE OBRA)</v>
          </cell>
          <cell r="D2461" t="str">
            <v>%</v>
          </cell>
          <cell r="E2461">
            <v>0.05</v>
          </cell>
          <cell r="F2461">
            <v>23121.35</v>
          </cell>
          <cell r="G2461">
            <v>1156.0674999999999</v>
          </cell>
        </row>
        <row r="2462">
          <cell r="F2462" t="str">
            <v>SUBTOTAL</v>
          </cell>
          <cell r="G2462">
            <v>2681.0675000000001</v>
          </cell>
        </row>
        <row r="2464">
          <cell r="A2464" t="str">
            <v>II. MATERIALES</v>
          </cell>
        </row>
        <row r="2465">
          <cell r="A2465" t="str">
            <v>CÓDIGO</v>
          </cell>
          <cell r="B2465" t="str">
            <v>DESCRIPCIÓN</v>
          </cell>
          <cell r="C2465" t="str">
            <v>UNIDAD</v>
          </cell>
          <cell r="D2465" t="str">
            <v>CANTIDAD</v>
          </cell>
          <cell r="E2465" t="str">
            <v>DESP.</v>
          </cell>
          <cell r="F2465" t="str">
            <v>PRECIO UNIT.</v>
          </cell>
          <cell r="G2465" t="str">
            <v>VR. UNITARIO</v>
          </cell>
        </row>
        <row r="2466">
          <cell r="A2466" t="str">
            <v>MA007</v>
          </cell>
          <cell r="B2466" t="str">
            <v>SUBBASE GRANULAR</v>
          </cell>
          <cell r="C2466" t="str">
            <v>M3</v>
          </cell>
          <cell r="D2466">
            <v>1.3</v>
          </cell>
          <cell r="F2466">
            <v>57120</v>
          </cell>
          <cell r="G2466">
            <v>74256</v>
          </cell>
        </row>
        <row r="2467">
          <cell r="A2467" t="str">
            <v/>
          </cell>
          <cell r="C2467" t="str">
            <v/>
          </cell>
          <cell r="F2467" t="str">
            <v/>
          </cell>
          <cell r="G2467" t="str">
            <v/>
          </cell>
        </row>
        <row r="2468">
          <cell r="A2468" t="str">
            <v/>
          </cell>
          <cell r="C2468" t="str">
            <v/>
          </cell>
          <cell r="F2468" t="str">
            <v/>
          </cell>
          <cell r="G2468" t="str">
            <v/>
          </cell>
        </row>
        <row r="2469">
          <cell r="A2469" t="str">
            <v/>
          </cell>
          <cell r="C2469" t="str">
            <v/>
          </cell>
          <cell r="F2469" t="str">
            <v/>
          </cell>
          <cell r="G2469" t="str">
            <v/>
          </cell>
        </row>
        <row r="2470">
          <cell r="A2470" t="str">
            <v/>
          </cell>
          <cell r="C2470" t="str">
            <v/>
          </cell>
          <cell r="F2470" t="str">
            <v/>
          </cell>
          <cell r="G2470" t="str">
            <v/>
          </cell>
        </row>
        <row r="2471">
          <cell r="A2471" t="str">
            <v/>
          </cell>
          <cell r="C2471" t="str">
            <v/>
          </cell>
          <cell r="F2471" t="str">
            <v/>
          </cell>
          <cell r="G2471" t="str">
            <v/>
          </cell>
        </row>
        <row r="2472">
          <cell r="A2472" t="str">
            <v/>
          </cell>
          <cell r="C2472" t="str">
            <v/>
          </cell>
          <cell r="F2472" t="str">
            <v/>
          </cell>
          <cell r="G2472" t="str">
            <v/>
          </cell>
        </row>
        <row r="2473">
          <cell r="A2473" t="str">
            <v/>
          </cell>
          <cell r="C2473" t="str">
            <v/>
          </cell>
          <cell r="F2473" t="str">
            <v/>
          </cell>
          <cell r="G2473" t="str">
            <v/>
          </cell>
        </row>
        <row r="2474">
          <cell r="A2474" t="str">
            <v/>
          </cell>
          <cell r="C2474" t="str">
            <v/>
          </cell>
          <cell r="F2474" t="str">
            <v/>
          </cell>
          <cell r="G2474" t="str">
            <v/>
          </cell>
        </row>
        <row r="2475">
          <cell r="A2475" t="str">
            <v/>
          </cell>
          <cell r="C2475" t="str">
            <v/>
          </cell>
          <cell r="F2475" t="str">
            <v/>
          </cell>
          <cell r="G2475" t="str">
            <v/>
          </cell>
        </row>
        <row r="2476">
          <cell r="F2476" t="str">
            <v>SUBTOTAL</v>
          </cell>
          <cell r="G2476">
            <v>74256</v>
          </cell>
        </row>
        <row r="2478">
          <cell r="A2478" t="str">
            <v>III. TRANSPORTES</v>
          </cell>
        </row>
        <row r="2479">
          <cell r="A2479" t="str">
            <v>CÓDIGO</v>
          </cell>
          <cell r="B2479" t="str">
            <v>DESCRIPCIÓN</v>
          </cell>
          <cell r="C2479" t="str">
            <v>TIPO</v>
          </cell>
          <cell r="D2479" t="str">
            <v>VOLUMEN/PESO</v>
          </cell>
          <cell r="E2479" t="str">
            <v>DISTANCIA</v>
          </cell>
          <cell r="F2479" t="str">
            <v>TARIFA</v>
          </cell>
          <cell r="G2479" t="str">
            <v>VR. UNITARIO</v>
          </cell>
        </row>
        <row r="2480">
          <cell r="A2480" t="str">
            <v>TR002</v>
          </cell>
          <cell r="B2480" t="str">
            <v>TRANSPORTE DE MATERIALES DE PLAYA</v>
          </cell>
          <cell r="C2480" t="str">
            <v>GRANULAR</v>
          </cell>
          <cell r="D2480">
            <v>1.3</v>
          </cell>
          <cell r="E2480">
            <v>29</v>
          </cell>
          <cell r="F2480">
            <v>1004</v>
          </cell>
          <cell r="G2480">
            <v>37850.800000000003</v>
          </cell>
        </row>
        <row r="2481">
          <cell r="A2481" t="str">
            <v/>
          </cell>
          <cell r="E2481" t="str">
            <v/>
          </cell>
          <cell r="F2481" t="str">
            <v/>
          </cell>
          <cell r="G2481" t="str">
            <v/>
          </cell>
        </row>
        <row r="2482">
          <cell r="A2482" t="str">
            <v/>
          </cell>
          <cell r="E2482" t="str">
            <v/>
          </cell>
          <cell r="F2482" t="str">
            <v/>
          </cell>
          <cell r="G2482" t="str">
            <v/>
          </cell>
        </row>
        <row r="2483">
          <cell r="F2483" t="str">
            <v>SUBTOTAL</v>
          </cell>
          <cell r="G2483">
            <v>37850.800000000003</v>
          </cell>
        </row>
        <row r="2485">
          <cell r="A2485" t="str">
            <v>IV. MANO DE OBRA</v>
          </cell>
        </row>
        <row r="2486">
          <cell r="A2486" t="str">
            <v>CÓDIGO</v>
          </cell>
          <cell r="B2486" t="str">
            <v>CARGOS PERSONAL</v>
          </cell>
          <cell r="D2486" t="str">
            <v>CANTIDAD</v>
          </cell>
          <cell r="E2486" t="str">
            <v>JORNAL TOTAL</v>
          </cell>
          <cell r="F2486" t="str">
            <v>RENDIMIENTO</v>
          </cell>
          <cell r="G2486" t="str">
            <v>VR. UNITARIO</v>
          </cell>
        </row>
        <row r="2487">
          <cell r="A2487" t="str">
            <v>MO029</v>
          </cell>
          <cell r="B2487" t="str">
            <v>OFICIAL DE OBRA CIVIL</v>
          </cell>
          <cell r="D2487">
            <v>1</v>
          </cell>
          <cell r="E2487">
            <v>153307</v>
          </cell>
          <cell r="F2487">
            <v>20</v>
          </cell>
          <cell r="G2487">
            <v>7665.35</v>
          </cell>
        </row>
        <row r="2488">
          <cell r="A2488" t="str">
            <v>MO032</v>
          </cell>
          <cell r="B2488" t="str">
            <v>AYUDANTE RASO</v>
          </cell>
          <cell r="D2488">
            <v>4</v>
          </cell>
          <cell r="E2488">
            <v>77280</v>
          </cell>
          <cell r="F2488">
            <v>20</v>
          </cell>
          <cell r="G2488">
            <v>15456</v>
          </cell>
        </row>
        <row r="2489">
          <cell r="A2489" t="str">
            <v/>
          </cell>
          <cell r="E2489" t="str">
            <v/>
          </cell>
          <cell r="F2489" t="str">
            <v/>
          </cell>
          <cell r="G2489" t="str">
            <v/>
          </cell>
        </row>
        <row r="2490">
          <cell r="A2490" t="str">
            <v/>
          </cell>
          <cell r="E2490" t="str">
            <v/>
          </cell>
          <cell r="F2490" t="str">
            <v/>
          </cell>
          <cell r="G2490" t="str">
            <v/>
          </cell>
        </row>
        <row r="2491">
          <cell r="F2491" t="str">
            <v>SUBTOTAL</v>
          </cell>
          <cell r="G2491">
            <v>23121.35</v>
          </cell>
        </row>
        <row r="2493">
          <cell r="A2493" t="str">
            <v>V. SERVICIOS</v>
          </cell>
        </row>
        <row r="2494">
          <cell r="A2494" t="str">
            <v>CÓDIGO</v>
          </cell>
          <cell r="B2494" t="str">
            <v>DESCRIPCIÓN</v>
          </cell>
          <cell r="D2494" t="str">
            <v>UNIDAD</v>
          </cell>
          <cell r="E2494" t="str">
            <v>CANTIDAD</v>
          </cell>
          <cell r="F2494" t="str">
            <v>PRECIO UNIT.</v>
          </cell>
          <cell r="G2494" t="str">
            <v>VR. UNITARIO</v>
          </cell>
        </row>
        <row r="2495">
          <cell r="A2495" t="str">
            <v/>
          </cell>
          <cell r="D2495" t="str">
            <v/>
          </cell>
          <cell r="F2495" t="str">
            <v/>
          </cell>
          <cell r="G2495" t="str">
            <v/>
          </cell>
        </row>
        <row r="2496">
          <cell r="A2496" t="str">
            <v/>
          </cell>
          <cell r="D2496" t="str">
            <v/>
          </cell>
          <cell r="F2496" t="str">
            <v/>
          </cell>
          <cell r="G2496" t="str">
            <v/>
          </cell>
        </row>
        <row r="2497">
          <cell r="A2497" t="str">
            <v/>
          </cell>
          <cell r="D2497" t="str">
            <v/>
          </cell>
          <cell r="F2497" t="str">
            <v/>
          </cell>
          <cell r="G2497" t="str">
            <v/>
          </cell>
        </row>
        <row r="2498">
          <cell r="F2498" t="str">
            <v>SUBTOTAL</v>
          </cell>
          <cell r="G2498" t="str">
            <v/>
          </cell>
        </row>
        <row r="2500">
          <cell r="A2500" t="str">
            <v>TOTAL COSTO DIRECTO</v>
          </cell>
          <cell r="G2500">
            <v>137909</v>
          </cell>
        </row>
        <row r="2502">
          <cell r="A2502" t="str">
            <v>2. COSTOS INDIRECTOS</v>
          </cell>
        </row>
        <row r="2504">
          <cell r="A2504" t="str">
            <v>DESCRIPCIÓN</v>
          </cell>
          <cell r="F2504" t="str">
            <v>PORCENTAJE</v>
          </cell>
          <cell r="G2504" t="str">
            <v>VALOR TOTAL</v>
          </cell>
        </row>
        <row r="2505">
          <cell r="A2505" t="str">
            <v>ADMINISTRACION</v>
          </cell>
          <cell r="F2505">
            <v>0.2364</v>
          </cell>
          <cell r="G2505">
            <v>32601.687600000001</v>
          </cell>
        </row>
        <row r="2506">
          <cell r="A2506" t="str">
            <v>IMPREVISTOS</v>
          </cell>
          <cell r="F2506">
            <v>0.01</v>
          </cell>
          <cell r="G2506">
            <v>1379.09</v>
          </cell>
        </row>
        <row r="2507">
          <cell r="A2507" t="str">
            <v>UTILIDADES</v>
          </cell>
          <cell r="F2507">
            <v>0.05</v>
          </cell>
          <cell r="G2507">
            <v>6895.4500000000007</v>
          </cell>
        </row>
        <row r="2508">
          <cell r="A2508" t="str">
            <v>TOTAL COSTO INDIRECTO</v>
          </cell>
          <cell r="F2508">
            <v>0.2964</v>
          </cell>
          <cell r="G2508">
            <v>40876</v>
          </cell>
        </row>
        <row r="2510">
          <cell r="A2510" t="str">
            <v>PRECIO UNITARIO TOTAL APROXIMADO AL PESO</v>
          </cell>
          <cell r="G2510">
            <v>178785</v>
          </cell>
        </row>
        <row r="2512">
          <cell r="B2512" t="str">
            <v/>
          </cell>
        </row>
        <row r="2513">
          <cell r="B2513" t="str">
            <v/>
          </cell>
        </row>
        <row r="2514">
          <cell r="B2514" t="str">
            <v/>
          </cell>
        </row>
        <row r="2515">
          <cell r="B2515" t="str">
            <v/>
          </cell>
          <cell r="D2515" t="str">
            <v>FIRMA RESPONSABLE</v>
          </cell>
        </row>
        <row r="2516">
          <cell r="A2516" t="str">
            <v>DEPARTAMENTO DE ANTIOQUIA</v>
          </cell>
          <cell r="F2516" t="str">
            <v/>
          </cell>
        </row>
        <row r="2517">
          <cell r="A2517" t="str">
            <v>MUNICIPIO DE BURITICÁ</v>
          </cell>
        </row>
        <row r="2518">
          <cell r="A2518" t="str">
            <v>PROYECTO: MEJORAMIENTO DE VIAS TERCIARIAS EN EL MUNICIPIO DE BURITICA EN EL 
MARCO DEL PROGRAMA REGIONAL MEJORAMIENTO DE VIAS 
TERCIARIAS EN EL OCCIDENTE ANTIOQUEÑO</v>
          </cell>
        </row>
        <row r="2520">
          <cell r="A2520" t="str">
            <v>ANÁLISIS DE PRECIOS UNITARIOS  VEREDA ALTO DEL OBISPO</v>
          </cell>
        </row>
        <row r="2521">
          <cell r="A2521" t="str">
            <v>ITEM DE PAGO</v>
          </cell>
          <cell r="B2521" t="str">
            <v>DESCRIPCIÓN</v>
          </cell>
          <cell r="E2521" t="str">
            <v>UNIDAD</v>
          </cell>
          <cell r="F2521" t="str">
            <v>CANTIDAD</v>
          </cell>
          <cell r="G2521" t="str">
            <v>COSTO DIRECTO</v>
          </cell>
        </row>
        <row r="2522">
          <cell r="A2522">
            <v>5.4</v>
          </cell>
          <cell r="B2522" t="str">
            <v>Concreto Clase D (21 MPa). Placa huella en concreto. Incluye el suministro y el
transporte de todos los materiales, la formaleta en madera o similar. El acero de
refuerzo se pagara en su item respectivo. Incluye todo lo necesario para su correcta
construcción.</v>
          </cell>
          <cell r="E2522" t="str">
            <v>m3</v>
          </cell>
          <cell r="G2522">
            <v>576690</v>
          </cell>
        </row>
        <row r="2524">
          <cell r="A2524" t="str">
            <v>1. COSTOS DIRECTOS</v>
          </cell>
        </row>
        <row r="2526">
          <cell r="A2526" t="str">
            <v>I. EQUIPO</v>
          </cell>
        </row>
        <row r="2527">
          <cell r="A2527" t="str">
            <v>CÓDIGO</v>
          </cell>
          <cell r="B2527" t="str">
            <v>DESCRIPCIÓN</v>
          </cell>
          <cell r="D2527" t="str">
            <v>UNIDAD</v>
          </cell>
          <cell r="E2527" t="str">
            <v>TARIFA</v>
          </cell>
          <cell r="F2527" t="str">
            <v>RENDIMIENTO</v>
          </cell>
          <cell r="G2527" t="str">
            <v>VR. UNITARIO</v>
          </cell>
        </row>
        <row r="2528">
          <cell r="A2528" t="str">
            <v>HEQ013</v>
          </cell>
          <cell r="B2528" t="str">
            <v>VIBRADOR DE CONCRETO A GASOLINA (ALQUILER)</v>
          </cell>
          <cell r="D2528" t="str">
            <v>hora</v>
          </cell>
          <cell r="E2528">
            <v>6275.9444444444443</v>
          </cell>
          <cell r="F2528">
            <v>1.5</v>
          </cell>
          <cell r="G2528">
            <v>4183.9629629629626</v>
          </cell>
        </row>
        <row r="2529">
          <cell r="A2529" t="str">
            <v/>
          </cell>
          <cell r="D2529" t="str">
            <v/>
          </cell>
          <cell r="E2529" t="str">
            <v/>
          </cell>
          <cell r="G2529" t="str">
            <v/>
          </cell>
        </row>
        <row r="2530">
          <cell r="A2530" t="str">
            <v/>
          </cell>
          <cell r="D2530" t="str">
            <v/>
          </cell>
          <cell r="E2530" t="str">
            <v/>
          </cell>
          <cell r="G2530" t="str">
            <v/>
          </cell>
        </row>
        <row r="2531">
          <cell r="A2531" t="str">
            <v/>
          </cell>
          <cell r="D2531" t="str">
            <v/>
          </cell>
          <cell r="E2531" t="str">
            <v/>
          </cell>
          <cell r="G2531" t="str">
            <v/>
          </cell>
        </row>
        <row r="2532">
          <cell r="A2532" t="str">
            <v/>
          </cell>
          <cell r="D2532" t="str">
            <v/>
          </cell>
          <cell r="E2532" t="str">
            <v/>
          </cell>
          <cell r="G2532" t="str">
            <v/>
          </cell>
        </row>
        <row r="2533">
          <cell r="A2533" t="str">
            <v/>
          </cell>
          <cell r="D2533" t="str">
            <v/>
          </cell>
          <cell r="E2533" t="str">
            <v/>
          </cell>
          <cell r="G2533" t="str">
            <v/>
          </cell>
        </row>
        <row r="2534">
          <cell r="A2534" t="str">
            <v>HEQ001</v>
          </cell>
          <cell r="B2534" t="str">
            <v>HERRAMIENTA MENOR (5% DE LA MANO DE OBRA)</v>
          </cell>
          <cell r="D2534" t="str">
            <v>%</v>
          </cell>
          <cell r="E2534">
            <v>0.05</v>
          </cell>
          <cell r="F2534">
            <v>77071.166666666672</v>
          </cell>
          <cell r="G2534">
            <v>3853.5583333333338</v>
          </cell>
        </row>
        <row r="2535">
          <cell r="F2535" t="str">
            <v>SUBTOTAL</v>
          </cell>
          <cell r="G2535">
            <v>8037.521296296296</v>
          </cell>
        </row>
        <row r="2537">
          <cell r="A2537" t="str">
            <v>II. MATERIALES</v>
          </cell>
        </row>
        <row r="2538">
          <cell r="A2538" t="str">
            <v>CÓDIGO</v>
          </cell>
          <cell r="B2538" t="str">
            <v>DESCRIPCIÓN</v>
          </cell>
          <cell r="C2538" t="str">
            <v>UNIDAD</v>
          </cell>
          <cell r="D2538" t="str">
            <v>CANTIDAD</v>
          </cell>
          <cell r="E2538" t="str">
            <v>DESP.</v>
          </cell>
          <cell r="F2538" t="str">
            <v>PRECIO UNIT.</v>
          </cell>
          <cell r="G2538" t="str">
            <v>VR. UNITARIO</v>
          </cell>
        </row>
        <row r="2539">
          <cell r="A2539" t="str">
            <v>MA026</v>
          </cell>
          <cell r="B2539" t="str">
            <v xml:space="preserve">CONCRETO 3000 PSI (210 MPA) EN OBRA VEREDA ALTO DEL OBISPO </v>
          </cell>
          <cell r="C2539" t="str">
            <v>M3</v>
          </cell>
          <cell r="D2539">
            <v>1</v>
          </cell>
          <cell r="E2539">
            <v>0.05</v>
          </cell>
          <cell r="F2539">
            <v>422320</v>
          </cell>
          <cell r="G2539">
            <v>443436</v>
          </cell>
        </row>
        <row r="2540">
          <cell r="A2540" t="str">
            <v>MA019</v>
          </cell>
          <cell r="B2540" t="str">
            <v>TABLA CHAPA ORDINARIO 30 CM X 2 CM X 3 M.</v>
          </cell>
          <cell r="C2540" t="str">
            <v>UN</v>
          </cell>
          <cell r="D2540">
            <v>2</v>
          </cell>
          <cell r="F2540">
            <v>13780</v>
          </cell>
          <cell r="G2540">
            <v>27560</v>
          </cell>
        </row>
        <row r="2541">
          <cell r="A2541" t="str">
            <v>MA020</v>
          </cell>
          <cell r="B2541" t="str">
            <v>LISTON 2 X 4</v>
          </cell>
          <cell r="C2541" t="str">
            <v>UN</v>
          </cell>
          <cell r="D2541">
            <v>6</v>
          </cell>
          <cell r="F2541">
            <v>3400</v>
          </cell>
          <cell r="G2541">
            <v>20400</v>
          </cell>
        </row>
        <row r="2542">
          <cell r="A2542" t="str">
            <v>MA021</v>
          </cell>
          <cell r="B2542" t="str">
            <v>PUNTILLA CON CABEZA 2"</v>
          </cell>
          <cell r="C2542" t="str">
            <v>LB</v>
          </cell>
          <cell r="D2542">
            <v>0.05</v>
          </cell>
          <cell r="F2542">
            <v>3700</v>
          </cell>
          <cell r="G2542">
            <v>185</v>
          </cell>
        </row>
        <row r="2543">
          <cell r="A2543" t="str">
            <v/>
          </cell>
          <cell r="C2543" t="str">
            <v/>
          </cell>
          <cell r="F2543" t="str">
            <v/>
          </cell>
          <cell r="G2543" t="str">
            <v/>
          </cell>
        </row>
        <row r="2544">
          <cell r="A2544" t="str">
            <v/>
          </cell>
          <cell r="C2544" t="str">
            <v/>
          </cell>
          <cell r="F2544" t="str">
            <v/>
          </cell>
          <cell r="G2544" t="str">
            <v/>
          </cell>
        </row>
        <row r="2545">
          <cell r="A2545" t="str">
            <v/>
          </cell>
          <cell r="C2545" t="str">
            <v/>
          </cell>
          <cell r="F2545" t="str">
            <v/>
          </cell>
          <cell r="G2545" t="str">
            <v/>
          </cell>
        </row>
        <row r="2546">
          <cell r="A2546" t="str">
            <v/>
          </cell>
          <cell r="C2546" t="str">
            <v/>
          </cell>
          <cell r="F2546" t="str">
            <v/>
          </cell>
          <cell r="G2546" t="str">
            <v/>
          </cell>
        </row>
        <row r="2547">
          <cell r="A2547" t="str">
            <v/>
          </cell>
          <cell r="C2547" t="str">
            <v/>
          </cell>
          <cell r="F2547" t="str">
            <v/>
          </cell>
          <cell r="G2547" t="str">
            <v/>
          </cell>
        </row>
        <row r="2548">
          <cell r="A2548" t="str">
            <v/>
          </cell>
          <cell r="C2548" t="str">
            <v/>
          </cell>
          <cell r="F2548" t="str">
            <v/>
          </cell>
          <cell r="G2548" t="str">
            <v/>
          </cell>
        </row>
        <row r="2549">
          <cell r="A2549" t="str">
            <v/>
          </cell>
          <cell r="C2549" t="str">
            <v/>
          </cell>
          <cell r="F2549" t="str">
            <v/>
          </cell>
          <cell r="G2549" t="str">
            <v/>
          </cell>
        </row>
        <row r="2550">
          <cell r="A2550" t="str">
            <v/>
          </cell>
          <cell r="C2550" t="str">
            <v/>
          </cell>
          <cell r="F2550" t="str">
            <v/>
          </cell>
          <cell r="G2550" t="str">
            <v/>
          </cell>
        </row>
        <row r="2551">
          <cell r="A2551" t="str">
            <v/>
          </cell>
          <cell r="C2551" t="str">
            <v/>
          </cell>
          <cell r="F2551" t="str">
            <v/>
          </cell>
          <cell r="G2551" t="str">
            <v/>
          </cell>
        </row>
        <row r="2552">
          <cell r="A2552" t="str">
            <v/>
          </cell>
          <cell r="C2552" t="str">
            <v/>
          </cell>
          <cell r="F2552" t="str">
            <v/>
          </cell>
          <cell r="G2552" t="str">
            <v/>
          </cell>
        </row>
        <row r="2553">
          <cell r="F2553" t="str">
            <v>SUBTOTAL</v>
          </cell>
          <cell r="G2553">
            <v>491581</v>
          </cell>
        </row>
        <row r="2555">
          <cell r="A2555" t="str">
            <v>III. TRANSPORTES</v>
          </cell>
        </row>
        <row r="2556">
          <cell r="A2556" t="str">
            <v>CÓDIGO</v>
          </cell>
          <cell r="B2556" t="str">
            <v>DESCRIPCIÓN</v>
          </cell>
          <cell r="C2556" t="str">
            <v>TIPO</v>
          </cell>
          <cell r="D2556" t="str">
            <v>VOLUMEN/PESO</v>
          </cell>
          <cell r="E2556" t="str">
            <v>DISTANCIA</v>
          </cell>
          <cell r="F2556" t="str">
            <v>TARIFA</v>
          </cell>
          <cell r="G2556" t="str">
            <v>VR. UNITARIO</v>
          </cell>
        </row>
        <row r="2557">
          <cell r="A2557" t="str">
            <v/>
          </cell>
          <cell r="E2557" t="str">
            <v/>
          </cell>
          <cell r="F2557" t="str">
            <v/>
          </cell>
          <cell r="G2557" t="str">
            <v/>
          </cell>
        </row>
        <row r="2558">
          <cell r="A2558" t="str">
            <v/>
          </cell>
          <cell r="E2558" t="str">
            <v/>
          </cell>
          <cell r="F2558" t="str">
            <v/>
          </cell>
          <cell r="G2558" t="str">
            <v/>
          </cell>
        </row>
        <row r="2559">
          <cell r="A2559" t="str">
            <v/>
          </cell>
          <cell r="E2559" t="str">
            <v/>
          </cell>
          <cell r="F2559" t="str">
            <v/>
          </cell>
          <cell r="G2559" t="str">
            <v/>
          </cell>
        </row>
        <row r="2560">
          <cell r="F2560" t="str">
            <v>SUBTOTAL</v>
          </cell>
          <cell r="G2560" t="str">
            <v/>
          </cell>
        </row>
        <row r="2562">
          <cell r="A2562" t="str">
            <v>IV. MANO DE OBRA</v>
          </cell>
        </row>
        <row r="2563">
          <cell r="A2563" t="str">
            <v>CÓDIGO</v>
          </cell>
          <cell r="B2563" t="str">
            <v>CARGOS PERSONAL</v>
          </cell>
          <cell r="D2563" t="str">
            <v>CANTIDAD</v>
          </cell>
          <cell r="E2563" t="str">
            <v>JORNAL TOTAL</v>
          </cell>
          <cell r="F2563" t="str">
            <v>RENDIMIENTO</v>
          </cell>
          <cell r="G2563" t="str">
            <v>VR. UNITARIO</v>
          </cell>
        </row>
        <row r="2564">
          <cell r="A2564" t="str">
            <v>MO029</v>
          </cell>
          <cell r="B2564" t="str">
            <v>OFICIAL DE OBRA CIVIL</v>
          </cell>
          <cell r="D2564">
            <v>1</v>
          </cell>
          <cell r="E2564">
            <v>153307</v>
          </cell>
          <cell r="F2564">
            <v>6</v>
          </cell>
          <cell r="G2564">
            <v>25551.166666666668</v>
          </cell>
        </row>
        <row r="2565">
          <cell r="A2565" t="str">
            <v>MO032</v>
          </cell>
          <cell r="B2565" t="str">
            <v>AYUDANTE RASO</v>
          </cell>
          <cell r="D2565">
            <v>4</v>
          </cell>
          <cell r="E2565">
            <v>77280</v>
          </cell>
          <cell r="F2565">
            <v>6</v>
          </cell>
          <cell r="G2565">
            <v>51520</v>
          </cell>
        </row>
        <row r="2566">
          <cell r="A2566" t="str">
            <v/>
          </cell>
          <cell r="E2566" t="str">
            <v/>
          </cell>
          <cell r="F2566" t="str">
            <v/>
          </cell>
          <cell r="G2566" t="str">
            <v/>
          </cell>
        </row>
        <row r="2567">
          <cell r="A2567" t="str">
            <v/>
          </cell>
          <cell r="E2567" t="str">
            <v/>
          </cell>
          <cell r="F2567" t="str">
            <v/>
          </cell>
          <cell r="G2567" t="str">
            <v/>
          </cell>
        </row>
        <row r="2568">
          <cell r="F2568" t="str">
            <v>SUBTOTAL</v>
          </cell>
          <cell r="G2568">
            <v>77071.166666666672</v>
          </cell>
        </row>
        <row r="2570">
          <cell r="A2570" t="str">
            <v>V. SERVICIOS</v>
          </cell>
        </row>
        <row r="2571">
          <cell r="A2571" t="str">
            <v>CÓDIGO</v>
          </cell>
          <cell r="B2571" t="str">
            <v>DESCRIPCIÓN</v>
          </cell>
          <cell r="D2571" t="str">
            <v>UNIDAD</v>
          </cell>
          <cell r="E2571" t="str">
            <v>CANTIDAD</v>
          </cell>
          <cell r="F2571" t="str">
            <v>PRECIO UNIT.</v>
          </cell>
          <cell r="G2571" t="str">
            <v>VR. UNITARIO</v>
          </cell>
        </row>
        <row r="2572">
          <cell r="A2572" t="str">
            <v/>
          </cell>
          <cell r="D2572" t="str">
            <v/>
          </cell>
          <cell r="F2572" t="str">
            <v/>
          </cell>
          <cell r="G2572" t="str">
            <v/>
          </cell>
        </row>
        <row r="2573">
          <cell r="A2573" t="str">
            <v/>
          </cell>
          <cell r="D2573" t="str">
            <v/>
          </cell>
          <cell r="F2573" t="str">
            <v/>
          </cell>
          <cell r="G2573" t="str">
            <v/>
          </cell>
        </row>
        <row r="2574">
          <cell r="A2574" t="str">
            <v/>
          </cell>
          <cell r="D2574" t="str">
            <v/>
          </cell>
          <cell r="F2574" t="str">
            <v/>
          </cell>
          <cell r="G2574" t="str">
            <v/>
          </cell>
        </row>
        <row r="2575">
          <cell r="F2575" t="str">
            <v>SUBTOTAL</v>
          </cell>
          <cell r="G2575" t="str">
            <v/>
          </cell>
        </row>
        <row r="2577">
          <cell r="A2577" t="str">
            <v>TOTAL COSTO DIRECTO</v>
          </cell>
          <cell r="G2577">
            <v>576690</v>
          </cell>
        </row>
        <row r="2579">
          <cell r="A2579" t="str">
            <v>2. COSTOS INDIRECTOS</v>
          </cell>
        </row>
        <row r="2581">
          <cell r="A2581" t="str">
            <v>DESCRIPCIÓN</v>
          </cell>
          <cell r="F2581" t="str">
            <v>PORCENTAJE</v>
          </cell>
          <cell r="G2581" t="str">
            <v>VALOR TOTAL</v>
          </cell>
        </row>
        <row r="2582">
          <cell r="A2582" t="str">
            <v>ADMINISTRACION</v>
          </cell>
          <cell r="F2582">
            <v>0.2364</v>
          </cell>
          <cell r="G2582">
            <v>136329.516</v>
          </cell>
        </row>
        <row r="2583">
          <cell r="A2583" t="str">
            <v>IMPREVISTOS</v>
          </cell>
          <cell r="F2583">
            <v>0.01</v>
          </cell>
          <cell r="G2583">
            <v>5766.9000000000005</v>
          </cell>
        </row>
        <row r="2584">
          <cell r="A2584" t="str">
            <v>UTILIDADES</v>
          </cell>
          <cell r="F2584">
            <v>0.05</v>
          </cell>
          <cell r="G2584">
            <v>28834.5</v>
          </cell>
        </row>
        <row r="2585">
          <cell r="A2585" t="str">
            <v>TOTAL COSTO INDIRECTO</v>
          </cell>
          <cell r="F2585">
            <v>0.2964</v>
          </cell>
          <cell r="G2585">
            <v>170931</v>
          </cell>
        </row>
        <row r="2587">
          <cell r="A2587" t="str">
            <v>PRECIO UNITARIO TOTAL APROXIMADO AL PESO</v>
          </cell>
          <cell r="G2587">
            <v>747621</v>
          </cell>
        </row>
        <row r="2589">
          <cell r="B2589" t="str">
            <v/>
          </cell>
        </row>
        <row r="2590">
          <cell r="B2590" t="str">
            <v/>
          </cell>
        </row>
        <row r="2591">
          <cell r="B2591" t="str">
            <v/>
          </cell>
        </row>
        <row r="2592">
          <cell r="B2592" t="str">
            <v/>
          </cell>
          <cell r="D2592" t="str">
            <v>FIRMA RESPONSABLE</v>
          </cell>
        </row>
        <row r="2593">
          <cell r="A2593" t="str">
            <v>DEPARTAMENTO DE ANTIOQUIA</v>
          </cell>
          <cell r="F2593" t="str">
            <v/>
          </cell>
        </row>
        <row r="2594">
          <cell r="A2594" t="str">
            <v>MUNICIPIO DE BURITICÁ</v>
          </cell>
        </row>
        <row r="2595">
          <cell r="A2595" t="str">
            <v>PROYECTO: MEJORAMIENTO DE VIAS TERCIARIAS EN EL MUNICIPIO DE BURITICA EN EL 
MARCO DEL PROGRAMA REGIONAL MEJORAMIENTO DE VIAS 
TERCIARIAS EN EL OCCIDENTE ANTIOQUEÑO</v>
          </cell>
        </row>
        <row r="2597">
          <cell r="A2597" t="str">
            <v>ANÁLISIS DE PRECIOS UNITARIOS  VEREDA ALTO DEL OBISPO</v>
          </cell>
        </row>
        <row r="2599">
          <cell r="A2599" t="str">
            <v>ITEM DE PAGO</v>
          </cell>
          <cell r="B2599" t="str">
            <v>DESCRIPCIÓN</v>
          </cell>
          <cell r="E2599" t="str">
            <v>UNIDAD</v>
          </cell>
          <cell r="F2599" t="str">
            <v>CANTIDAD</v>
          </cell>
          <cell r="G2599" t="str">
            <v>COSTO DIRECTO</v>
          </cell>
        </row>
        <row r="2600">
          <cell r="A2600">
            <v>5.5</v>
          </cell>
          <cell r="B2600" t="str">
            <v>Concreto Clase D (21 MPa). Cunetas ncluye el suministro y el
transporte de todos los materiales, la formaleta en madera o similar. El acero de
refuerzo se pagara en su item respectivo. Incluye todo lo necesario para su correcta
construcción.</v>
          </cell>
          <cell r="E2600" t="str">
            <v>m3</v>
          </cell>
          <cell r="G2600">
            <v>569800</v>
          </cell>
        </row>
        <row r="2602">
          <cell r="A2602" t="str">
            <v>1. COSTOS DIRECTOS</v>
          </cell>
        </row>
        <row r="2604">
          <cell r="A2604" t="str">
            <v>I. EQUIPO</v>
          </cell>
        </row>
        <row r="2605">
          <cell r="A2605" t="str">
            <v>CÓDIGO</v>
          </cell>
          <cell r="B2605" t="str">
            <v>DESCRIPCIÓN</v>
          </cell>
          <cell r="D2605" t="str">
            <v>UNIDAD</v>
          </cell>
          <cell r="E2605" t="str">
            <v>TARIFA</v>
          </cell>
          <cell r="F2605" t="str">
            <v>RENDIMIENTO</v>
          </cell>
          <cell r="G2605" t="str">
            <v>VR. UNITARIO</v>
          </cell>
        </row>
        <row r="2606">
          <cell r="A2606" t="str">
            <v>HEQ013</v>
          </cell>
          <cell r="B2606" t="str">
            <v>VIBRADOR DE CONCRETO A GASOLINA (ALQUILER)</v>
          </cell>
          <cell r="D2606" t="str">
            <v>hora</v>
          </cell>
          <cell r="E2606">
            <v>6275.9444444444443</v>
          </cell>
          <cell r="F2606">
            <v>1.5</v>
          </cell>
          <cell r="G2606">
            <v>4183.9629629629626</v>
          </cell>
        </row>
        <row r="2607">
          <cell r="A2607" t="str">
            <v/>
          </cell>
          <cell r="D2607" t="str">
            <v/>
          </cell>
          <cell r="E2607" t="str">
            <v/>
          </cell>
          <cell r="G2607" t="str">
            <v/>
          </cell>
        </row>
        <row r="2608">
          <cell r="A2608" t="str">
            <v/>
          </cell>
          <cell r="D2608" t="str">
            <v/>
          </cell>
          <cell r="E2608" t="str">
            <v/>
          </cell>
          <cell r="G2608" t="str">
            <v/>
          </cell>
        </row>
        <row r="2609">
          <cell r="A2609" t="str">
            <v/>
          </cell>
          <cell r="D2609" t="str">
            <v/>
          </cell>
          <cell r="E2609" t="str">
            <v/>
          </cell>
          <cell r="G2609" t="str">
            <v/>
          </cell>
        </row>
        <row r="2610">
          <cell r="A2610" t="str">
            <v/>
          </cell>
          <cell r="D2610" t="str">
            <v/>
          </cell>
          <cell r="E2610" t="str">
            <v/>
          </cell>
          <cell r="G2610" t="str">
            <v/>
          </cell>
        </row>
        <row r="2611">
          <cell r="A2611" t="str">
            <v/>
          </cell>
          <cell r="D2611" t="str">
            <v/>
          </cell>
          <cell r="E2611" t="str">
            <v/>
          </cell>
          <cell r="G2611" t="str">
            <v/>
          </cell>
        </row>
        <row r="2612">
          <cell r="A2612" t="str">
            <v>HEQ001</v>
          </cell>
          <cell r="B2612" t="str">
            <v>HERRAMIENTA MENOR (5% DE LA MANO DE OBRA)</v>
          </cell>
          <cell r="D2612" t="str">
            <v>%</v>
          </cell>
          <cell r="E2612">
            <v>0.05</v>
          </cell>
          <cell r="F2612">
            <v>77071.166666666672</v>
          </cell>
          <cell r="G2612">
            <v>3853.5583333333338</v>
          </cell>
        </row>
        <row r="2613">
          <cell r="F2613" t="str">
            <v>SUBTOTAL</v>
          </cell>
          <cell r="G2613">
            <v>8037.521296296296</v>
          </cell>
        </row>
        <row r="2615">
          <cell r="A2615" t="str">
            <v>II. MATERIALES</v>
          </cell>
        </row>
        <row r="2616">
          <cell r="A2616" t="str">
            <v>CÓDIGO</v>
          </cell>
          <cell r="B2616" t="str">
            <v>DESCRIPCIÓN</v>
          </cell>
          <cell r="C2616" t="str">
            <v>UNIDAD</v>
          </cell>
          <cell r="D2616" t="str">
            <v>CANTIDAD</v>
          </cell>
          <cell r="E2616" t="str">
            <v>DESP.</v>
          </cell>
          <cell r="F2616" t="str">
            <v>PRECIO UNIT.</v>
          </cell>
          <cell r="G2616" t="str">
            <v>VR. UNITARIO</v>
          </cell>
        </row>
        <row r="2617">
          <cell r="A2617" t="str">
            <v>MA026</v>
          </cell>
          <cell r="B2617" t="str">
            <v xml:space="preserve">CONCRETO 3000 PSI (210 MPA) EN OBRA VEREDA ALTO DEL OBISPO </v>
          </cell>
          <cell r="C2617" t="str">
            <v>M3</v>
          </cell>
          <cell r="D2617">
            <v>1</v>
          </cell>
          <cell r="E2617">
            <v>0.05</v>
          </cell>
          <cell r="F2617">
            <v>422320</v>
          </cell>
          <cell r="G2617">
            <v>443436</v>
          </cell>
        </row>
        <row r="2618">
          <cell r="A2618" t="str">
            <v>MA019</v>
          </cell>
          <cell r="B2618" t="str">
            <v>TABLA CHAPA ORDINARIO 30 CM X 2 CM X 3 M.</v>
          </cell>
          <cell r="C2618" t="str">
            <v>UN</v>
          </cell>
          <cell r="D2618">
            <v>1.5</v>
          </cell>
          <cell r="F2618">
            <v>13780</v>
          </cell>
          <cell r="G2618">
            <v>20670</v>
          </cell>
        </row>
        <row r="2619">
          <cell r="A2619" t="str">
            <v>MA020</v>
          </cell>
          <cell r="B2619" t="str">
            <v>LISTON 2 X 4</v>
          </cell>
          <cell r="C2619" t="str">
            <v>UN</v>
          </cell>
          <cell r="D2619">
            <v>6</v>
          </cell>
          <cell r="F2619">
            <v>3400</v>
          </cell>
          <cell r="G2619">
            <v>20400</v>
          </cell>
        </row>
        <row r="2620">
          <cell r="A2620" t="str">
            <v>MA021</v>
          </cell>
          <cell r="B2620" t="str">
            <v>PUNTILLA CON CABEZA 2"</v>
          </cell>
          <cell r="C2620" t="str">
            <v>LB</v>
          </cell>
          <cell r="D2620">
            <v>0.05</v>
          </cell>
          <cell r="F2620">
            <v>3700</v>
          </cell>
          <cell r="G2620">
            <v>185</v>
          </cell>
        </row>
        <row r="2621">
          <cell r="A2621" t="str">
            <v/>
          </cell>
          <cell r="C2621" t="str">
            <v/>
          </cell>
          <cell r="F2621" t="str">
            <v/>
          </cell>
          <cell r="G2621" t="str">
            <v/>
          </cell>
        </row>
        <row r="2622">
          <cell r="A2622" t="str">
            <v/>
          </cell>
          <cell r="C2622" t="str">
            <v/>
          </cell>
          <cell r="F2622" t="str">
            <v/>
          </cell>
          <cell r="G2622" t="str">
            <v/>
          </cell>
        </row>
        <row r="2623">
          <cell r="A2623" t="str">
            <v/>
          </cell>
          <cell r="C2623" t="str">
            <v/>
          </cell>
          <cell r="F2623" t="str">
            <v/>
          </cell>
          <cell r="G2623" t="str">
            <v/>
          </cell>
        </row>
        <row r="2624">
          <cell r="A2624" t="str">
            <v/>
          </cell>
          <cell r="C2624" t="str">
            <v/>
          </cell>
          <cell r="F2624" t="str">
            <v/>
          </cell>
          <cell r="G2624" t="str">
            <v/>
          </cell>
        </row>
        <row r="2625">
          <cell r="A2625" t="str">
            <v/>
          </cell>
          <cell r="C2625" t="str">
            <v/>
          </cell>
          <cell r="F2625" t="str">
            <v/>
          </cell>
          <cell r="G2625" t="str">
            <v/>
          </cell>
        </row>
        <row r="2626">
          <cell r="A2626" t="str">
            <v/>
          </cell>
          <cell r="C2626" t="str">
            <v/>
          </cell>
          <cell r="F2626" t="str">
            <v/>
          </cell>
          <cell r="G2626" t="str">
            <v/>
          </cell>
        </row>
        <row r="2627">
          <cell r="A2627" t="str">
            <v/>
          </cell>
          <cell r="C2627" t="str">
            <v/>
          </cell>
          <cell r="F2627" t="str">
            <v/>
          </cell>
          <cell r="G2627" t="str">
            <v/>
          </cell>
        </row>
        <row r="2628">
          <cell r="A2628" t="str">
            <v/>
          </cell>
          <cell r="C2628" t="str">
            <v/>
          </cell>
          <cell r="F2628" t="str">
            <v/>
          </cell>
          <cell r="G2628" t="str">
            <v/>
          </cell>
        </row>
        <row r="2629">
          <cell r="A2629" t="str">
            <v/>
          </cell>
          <cell r="C2629" t="str">
            <v/>
          </cell>
          <cell r="F2629" t="str">
            <v/>
          </cell>
          <cell r="G2629" t="str">
            <v/>
          </cell>
        </row>
        <row r="2630">
          <cell r="A2630" t="str">
            <v/>
          </cell>
          <cell r="C2630" t="str">
            <v/>
          </cell>
          <cell r="F2630" t="str">
            <v/>
          </cell>
          <cell r="G2630" t="str">
            <v/>
          </cell>
        </row>
        <row r="2631">
          <cell r="F2631" t="str">
            <v>SUBTOTAL</v>
          </cell>
          <cell r="G2631">
            <v>484691</v>
          </cell>
        </row>
        <row r="2633">
          <cell r="A2633" t="str">
            <v>III. TRANSPORTES</v>
          </cell>
        </row>
        <row r="2634">
          <cell r="A2634" t="str">
            <v>CÓDIGO</v>
          </cell>
          <cell r="B2634" t="str">
            <v>DESCRIPCIÓN</v>
          </cell>
          <cell r="C2634" t="str">
            <v>TIPO</v>
          </cell>
          <cell r="D2634" t="str">
            <v>VOLUMEN/PESO</v>
          </cell>
          <cell r="E2634" t="str">
            <v>DISTANCIA</v>
          </cell>
          <cell r="F2634" t="str">
            <v>TARIFA</v>
          </cell>
          <cell r="G2634" t="str">
            <v>VR. UNITARIO</v>
          </cell>
        </row>
        <row r="2635">
          <cell r="A2635" t="str">
            <v/>
          </cell>
          <cell r="E2635" t="str">
            <v/>
          </cell>
          <cell r="F2635" t="str">
            <v/>
          </cell>
          <cell r="G2635" t="str">
            <v/>
          </cell>
        </row>
        <row r="2636">
          <cell r="A2636" t="str">
            <v/>
          </cell>
          <cell r="E2636" t="str">
            <v/>
          </cell>
          <cell r="F2636" t="str">
            <v/>
          </cell>
          <cell r="G2636" t="str">
            <v/>
          </cell>
        </row>
        <row r="2637">
          <cell r="A2637" t="str">
            <v/>
          </cell>
          <cell r="E2637" t="str">
            <v/>
          </cell>
          <cell r="F2637" t="str">
            <v/>
          </cell>
          <cell r="G2637" t="str">
            <v/>
          </cell>
        </row>
        <row r="2638">
          <cell r="F2638" t="str">
            <v>SUBTOTAL</v>
          </cell>
          <cell r="G2638" t="str">
            <v/>
          </cell>
        </row>
        <row r="2640">
          <cell r="A2640" t="str">
            <v>IV. MANO DE OBRA</v>
          </cell>
        </row>
        <row r="2641">
          <cell r="A2641" t="str">
            <v>CÓDIGO</v>
          </cell>
          <cell r="B2641" t="str">
            <v>CARGOS PERSONAL</v>
          </cell>
          <cell r="D2641" t="str">
            <v>CANTIDAD</v>
          </cell>
          <cell r="E2641" t="str">
            <v>JORNAL TOTAL</v>
          </cell>
          <cell r="F2641" t="str">
            <v>RENDIMIENTO</v>
          </cell>
          <cell r="G2641" t="str">
            <v>VR. UNITARIO</v>
          </cell>
        </row>
        <row r="2642">
          <cell r="A2642" t="str">
            <v>MO029</v>
          </cell>
          <cell r="B2642" t="str">
            <v>OFICIAL DE OBRA CIVIL</v>
          </cell>
          <cell r="D2642">
            <v>1</v>
          </cell>
          <cell r="E2642">
            <v>153307</v>
          </cell>
          <cell r="F2642">
            <v>6</v>
          </cell>
          <cell r="G2642">
            <v>25551.166666666668</v>
          </cell>
        </row>
        <row r="2643">
          <cell r="A2643" t="str">
            <v>MO032</v>
          </cell>
          <cell r="B2643" t="str">
            <v>AYUDANTE RASO</v>
          </cell>
          <cell r="D2643">
            <v>4</v>
          </cell>
          <cell r="E2643">
            <v>77280</v>
          </cell>
          <cell r="F2643">
            <v>6</v>
          </cell>
          <cell r="G2643">
            <v>51520</v>
          </cell>
        </row>
        <row r="2644">
          <cell r="A2644" t="str">
            <v/>
          </cell>
          <cell r="E2644" t="str">
            <v/>
          </cell>
          <cell r="F2644" t="str">
            <v/>
          </cell>
          <cell r="G2644" t="str">
            <v/>
          </cell>
        </row>
        <row r="2645">
          <cell r="A2645" t="str">
            <v/>
          </cell>
          <cell r="E2645" t="str">
            <v/>
          </cell>
          <cell r="F2645" t="str">
            <v/>
          </cell>
          <cell r="G2645" t="str">
            <v/>
          </cell>
        </row>
        <row r="2646">
          <cell r="F2646" t="str">
            <v>SUBTOTAL</v>
          </cell>
          <cell r="G2646">
            <v>77071.166666666672</v>
          </cell>
        </row>
        <row r="2648">
          <cell r="A2648" t="str">
            <v>V. SERVICIOS</v>
          </cell>
        </row>
        <row r="2649">
          <cell r="A2649" t="str">
            <v>CÓDIGO</v>
          </cell>
          <cell r="B2649" t="str">
            <v>DESCRIPCIÓN</v>
          </cell>
          <cell r="D2649" t="str">
            <v>UNIDAD</v>
          </cell>
          <cell r="E2649" t="str">
            <v>CANTIDAD</v>
          </cell>
          <cell r="F2649" t="str">
            <v>PRECIO UNIT.</v>
          </cell>
          <cell r="G2649" t="str">
            <v>VR. UNITARIO</v>
          </cell>
        </row>
        <row r="2650">
          <cell r="A2650" t="str">
            <v/>
          </cell>
          <cell r="D2650" t="str">
            <v/>
          </cell>
          <cell r="F2650" t="str">
            <v/>
          </cell>
          <cell r="G2650" t="str">
            <v/>
          </cell>
        </row>
        <row r="2651">
          <cell r="A2651" t="str">
            <v/>
          </cell>
          <cell r="D2651" t="str">
            <v/>
          </cell>
          <cell r="F2651" t="str">
            <v/>
          </cell>
          <cell r="G2651" t="str">
            <v/>
          </cell>
        </row>
        <row r="2652">
          <cell r="A2652" t="str">
            <v/>
          </cell>
          <cell r="D2652" t="str">
            <v/>
          </cell>
          <cell r="F2652" t="str">
            <v/>
          </cell>
          <cell r="G2652" t="str">
            <v/>
          </cell>
        </row>
        <row r="2653">
          <cell r="F2653" t="str">
            <v>SUBTOTAL</v>
          </cell>
          <cell r="G2653" t="str">
            <v/>
          </cell>
        </row>
        <row r="2655">
          <cell r="A2655" t="str">
            <v>TOTAL COSTO DIRECTO</v>
          </cell>
          <cell r="G2655">
            <v>569800</v>
          </cell>
        </row>
        <row r="2657">
          <cell r="A2657" t="str">
            <v>2. COSTOS INDIRECTOS</v>
          </cell>
        </row>
        <row r="2659">
          <cell r="A2659" t="str">
            <v>DESCRIPCIÓN</v>
          </cell>
          <cell r="F2659" t="str">
            <v>PORCENTAJE</v>
          </cell>
          <cell r="G2659" t="str">
            <v>VALOR TOTAL</v>
          </cell>
        </row>
        <row r="2660">
          <cell r="A2660" t="str">
            <v>ADMINISTRACION</v>
          </cell>
          <cell r="F2660">
            <v>0.2364</v>
          </cell>
          <cell r="G2660">
            <v>134700.72</v>
          </cell>
        </row>
        <row r="2661">
          <cell r="A2661" t="str">
            <v>IMPREVISTOS</v>
          </cell>
          <cell r="F2661">
            <v>0.01</v>
          </cell>
          <cell r="G2661">
            <v>5698</v>
          </cell>
        </row>
        <row r="2662">
          <cell r="A2662" t="str">
            <v>UTILIDADES</v>
          </cell>
          <cell r="F2662">
            <v>0.05</v>
          </cell>
          <cell r="G2662">
            <v>28490</v>
          </cell>
        </row>
        <row r="2663">
          <cell r="A2663" t="str">
            <v>TOTAL COSTO INDIRECTO</v>
          </cell>
          <cell r="F2663">
            <v>0.2964</v>
          </cell>
          <cell r="G2663">
            <v>168889</v>
          </cell>
        </row>
        <row r="2665">
          <cell r="A2665" t="str">
            <v>PRECIO UNITARIO TOTAL APROXIMADO AL PESO</v>
          </cell>
          <cell r="G2665">
            <v>738689</v>
          </cell>
        </row>
        <row r="2667">
          <cell r="B2667" t="str">
            <v/>
          </cell>
        </row>
        <row r="2668">
          <cell r="B2668" t="str">
            <v/>
          </cell>
        </row>
        <row r="2669">
          <cell r="B2669" t="str">
            <v/>
          </cell>
        </row>
        <row r="2670">
          <cell r="B2670" t="str">
            <v/>
          </cell>
          <cell r="D2670" t="str">
            <v>FIRMA RESPONSABLE</v>
          </cell>
        </row>
        <row r="2671">
          <cell r="A2671" t="str">
            <v>DEPARTAMENTO DE ANTIOQUIA</v>
          </cell>
          <cell r="F2671" t="str">
            <v/>
          </cell>
        </row>
        <row r="2672">
          <cell r="A2672" t="str">
            <v>MUNICIPIO DE BURITICÁ</v>
          </cell>
        </row>
        <row r="2673">
          <cell r="A2673" t="str">
            <v>PROYECTO: MEJORAMIENTO DE VIAS TERCIARIAS EN EL MUNICIPIO DE BURITICA EN EL 
MARCO DEL PROGRAMA REGIONAL MEJORAMIENTO DE VIAS 
TERCIARIAS EN EL OCCIDENTE ANTIOQUEÑO</v>
          </cell>
        </row>
        <row r="2675">
          <cell r="A2675" t="str">
            <v>ANÁLISIS DE PRECIOS UNITARIOS  VEREDA ALTO DEL OBISPO</v>
          </cell>
        </row>
        <row r="2676">
          <cell r="A2676" t="str">
            <v>ITEM DE PAGO</v>
          </cell>
          <cell r="B2676" t="str">
            <v>DESCRIPCIÓN</v>
          </cell>
          <cell r="E2676" t="str">
            <v>UNIDAD</v>
          </cell>
          <cell r="F2676" t="str">
            <v>CANTIDAD</v>
          </cell>
          <cell r="G2676" t="str">
            <v>COSTO DIRECTO</v>
          </cell>
        </row>
        <row r="2677">
          <cell r="A2677">
            <v>5.6</v>
          </cell>
          <cell r="B2677" t="str">
            <v>Concreto Clase D (21 MPa). Vigas  ncluye el suministro y el
transporte de todos los materiales, la formaleta en madera o similar. El acero de
refuerzo se pagara en su item respectivo. Incluye todo lo necesario para su correcta
construcción.</v>
          </cell>
          <cell r="E2677" t="str">
            <v>m3</v>
          </cell>
          <cell r="G2677">
            <v>576690</v>
          </cell>
        </row>
        <row r="2679">
          <cell r="A2679" t="str">
            <v>1. COSTOS DIRECTOS</v>
          </cell>
        </row>
        <row r="2681">
          <cell r="A2681" t="str">
            <v>I. EQUIPO</v>
          </cell>
        </row>
        <row r="2682">
          <cell r="A2682" t="str">
            <v>CÓDIGO</v>
          </cell>
          <cell r="B2682" t="str">
            <v>DESCRIPCIÓN</v>
          </cell>
          <cell r="D2682" t="str">
            <v>UNIDAD</v>
          </cell>
          <cell r="E2682" t="str">
            <v>TARIFA</v>
          </cell>
          <cell r="F2682" t="str">
            <v>RENDIMIENTO</v>
          </cell>
          <cell r="G2682" t="str">
            <v>VR. UNITARIO</v>
          </cell>
        </row>
        <row r="2683">
          <cell r="A2683" t="str">
            <v>HEQ013</v>
          </cell>
          <cell r="B2683" t="str">
            <v>VIBRADOR DE CONCRETO A GASOLINA (ALQUILER)</v>
          </cell>
          <cell r="D2683" t="str">
            <v>hora</v>
          </cell>
          <cell r="E2683">
            <v>6275.9444444444443</v>
          </cell>
          <cell r="F2683">
            <v>1.5</v>
          </cell>
          <cell r="G2683">
            <v>4183.9629629629626</v>
          </cell>
        </row>
        <row r="2684">
          <cell r="A2684" t="str">
            <v/>
          </cell>
          <cell r="D2684" t="str">
            <v/>
          </cell>
          <cell r="E2684" t="str">
            <v/>
          </cell>
          <cell r="G2684" t="str">
            <v/>
          </cell>
        </row>
        <row r="2685">
          <cell r="A2685" t="str">
            <v/>
          </cell>
          <cell r="D2685" t="str">
            <v/>
          </cell>
          <cell r="E2685" t="str">
            <v/>
          </cell>
          <cell r="G2685" t="str">
            <v/>
          </cell>
        </row>
        <row r="2686">
          <cell r="A2686" t="str">
            <v/>
          </cell>
          <cell r="D2686" t="str">
            <v/>
          </cell>
          <cell r="E2686" t="str">
            <v/>
          </cell>
          <cell r="G2686" t="str">
            <v/>
          </cell>
        </row>
        <row r="2687">
          <cell r="A2687" t="str">
            <v/>
          </cell>
          <cell r="D2687" t="str">
            <v/>
          </cell>
          <cell r="E2687" t="str">
            <v/>
          </cell>
          <cell r="G2687" t="str">
            <v/>
          </cell>
        </row>
        <row r="2688">
          <cell r="A2688" t="str">
            <v/>
          </cell>
          <cell r="D2688" t="str">
            <v/>
          </cell>
          <cell r="E2688" t="str">
            <v/>
          </cell>
          <cell r="G2688" t="str">
            <v/>
          </cell>
        </row>
        <row r="2689">
          <cell r="A2689" t="str">
            <v>HEQ001</v>
          </cell>
          <cell r="B2689" t="str">
            <v>HERRAMIENTA MENOR (5% DE LA MANO DE OBRA)</v>
          </cell>
          <cell r="D2689" t="str">
            <v>%</v>
          </cell>
          <cell r="E2689">
            <v>0.05</v>
          </cell>
          <cell r="F2689">
            <v>77071.166666666672</v>
          </cell>
          <cell r="G2689">
            <v>3853.5583333333338</v>
          </cell>
        </row>
        <row r="2690">
          <cell r="F2690" t="str">
            <v>SUBTOTAL</v>
          </cell>
          <cell r="G2690">
            <v>8037.521296296296</v>
          </cell>
        </row>
        <row r="2692">
          <cell r="A2692" t="str">
            <v>II. MATERIALES</v>
          </cell>
        </row>
        <row r="2693">
          <cell r="A2693" t="str">
            <v>CÓDIGO</v>
          </cell>
          <cell r="B2693" t="str">
            <v>DESCRIPCIÓN</v>
          </cell>
          <cell r="C2693" t="str">
            <v>UNIDAD</v>
          </cell>
          <cell r="D2693" t="str">
            <v>CANTIDAD</v>
          </cell>
          <cell r="E2693" t="str">
            <v>DESP.</v>
          </cell>
          <cell r="F2693" t="str">
            <v>PRECIO UNIT.</v>
          </cell>
          <cell r="G2693" t="str">
            <v>VR. UNITARIO</v>
          </cell>
        </row>
        <row r="2694">
          <cell r="A2694" t="str">
            <v>MA026</v>
          </cell>
          <cell r="B2694" t="str">
            <v xml:space="preserve">CONCRETO 3000 PSI (210 MPA) EN OBRA VEREDA ALTO DEL OBISPO </v>
          </cell>
          <cell r="C2694" t="str">
            <v>M3</v>
          </cell>
          <cell r="D2694">
            <v>1</v>
          </cell>
          <cell r="E2694">
            <v>0.05</v>
          </cell>
          <cell r="F2694">
            <v>422320</v>
          </cell>
          <cell r="G2694">
            <v>443436</v>
          </cell>
        </row>
        <row r="2695">
          <cell r="A2695" t="str">
            <v>MA019</v>
          </cell>
          <cell r="B2695" t="str">
            <v>TABLA CHAPA ORDINARIO 30 CM X 2 CM X 3 M.</v>
          </cell>
          <cell r="C2695" t="str">
            <v>UN</v>
          </cell>
          <cell r="D2695">
            <v>2</v>
          </cell>
          <cell r="F2695">
            <v>13780</v>
          </cell>
          <cell r="G2695">
            <v>27560</v>
          </cell>
        </row>
        <row r="2696">
          <cell r="A2696" t="str">
            <v>MA020</v>
          </cell>
          <cell r="B2696" t="str">
            <v>LISTON 2 X 4</v>
          </cell>
          <cell r="C2696" t="str">
            <v>UN</v>
          </cell>
          <cell r="D2696">
            <v>6</v>
          </cell>
          <cell r="F2696">
            <v>3400</v>
          </cell>
          <cell r="G2696">
            <v>20400</v>
          </cell>
        </row>
        <row r="2697">
          <cell r="A2697" t="str">
            <v>MA021</v>
          </cell>
          <cell r="B2697" t="str">
            <v>PUNTILLA CON CABEZA 2"</v>
          </cell>
          <cell r="C2697" t="str">
            <v>LB</v>
          </cell>
          <cell r="D2697">
            <v>0.05</v>
          </cell>
          <cell r="F2697">
            <v>3700</v>
          </cell>
          <cell r="G2697">
            <v>185</v>
          </cell>
        </row>
        <row r="2698">
          <cell r="A2698" t="str">
            <v/>
          </cell>
          <cell r="C2698" t="str">
            <v/>
          </cell>
          <cell r="F2698" t="str">
            <v/>
          </cell>
          <cell r="G2698" t="str">
            <v/>
          </cell>
        </row>
        <row r="2699">
          <cell r="A2699" t="str">
            <v/>
          </cell>
          <cell r="C2699" t="str">
            <v/>
          </cell>
          <cell r="F2699" t="str">
            <v/>
          </cell>
          <cell r="G2699" t="str">
            <v/>
          </cell>
        </row>
        <row r="2700">
          <cell r="A2700" t="str">
            <v/>
          </cell>
          <cell r="C2700" t="str">
            <v/>
          </cell>
          <cell r="F2700" t="str">
            <v/>
          </cell>
          <cell r="G2700" t="str">
            <v/>
          </cell>
        </row>
        <row r="2701">
          <cell r="A2701" t="str">
            <v/>
          </cell>
          <cell r="C2701" t="str">
            <v/>
          </cell>
          <cell r="F2701" t="str">
            <v/>
          </cell>
          <cell r="G2701" t="str">
            <v/>
          </cell>
        </row>
        <row r="2702">
          <cell r="A2702" t="str">
            <v/>
          </cell>
          <cell r="C2702" t="str">
            <v/>
          </cell>
          <cell r="F2702" t="str">
            <v/>
          </cell>
          <cell r="G2702" t="str">
            <v/>
          </cell>
        </row>
        <row r="2703">
          <cell r="A2703" t="str">
            <v/>
          </cell>
          <cell r="C2703" t="str">
            <v/>
          </cell>
          <cell r="F2703" t="str">
            <v/>
          </cell>
          <cell r="G2703" t="str">
            <v/>
          </cell>
        </row>
        <row r="2704">
          <cell r="A2704" t="str">
            <v/>
          </cell>
          <cell r="C2704" t="str">
            <v/>
          </cell>
          <cell r="F2704" t="str">
            <v/>
          </cell>
          <cell r="G2704" t="str">
            <v/>
          </cell>
        </row>
        <row r="2705">
          <cell r="A2705" t="str">
            <v/>
          </cell>
          <cell r="C2705" t="str">
            <v/>
          </cell>
          <cell r="F2705" t="str">
            <v/>
          </cell>
          <cell r="G2705" t="str">
            <v/>
          </cell>
        </row>
        <row r="2706">
          <cell r="A2706" t="str">
            <v/>
          </cell>
          <cell r="C2706" t="str">
            <v/>
          </cell>
          <cell r="F2706" t="str">
            <v/>
          </cell>
          <cell r="G2706" t="str">
            <v/>
          </cell>
        </row>
        <row r="2707">
          <cell r="A2707" t="str">
            <v/>
          </cell>
          <cell r="C2707" t="str">
            <v/>
          </cell>
          <cell r="F2707" t="str">
            <v/>
          </cell>
          <cell r="G2707" t="str">
            <v/>
          </cell>
        </row>
        <row r="2708">
          <cell r="F2708" t="str">
            <v>SUBTOTAL</v>
          </cell>
          <cell r="G2708">
            <v>491581</v>
          </cell>
        </row>
        <row r="2710">
          <cell r="A2710" t="str">
            <v>III. TRANSPORTES</v>
          </cell>
        </row>
        <row r="2711">
          <cell r="A2711" t="str">
            <v>CÓDIGO</v>
          </cell>
          <cell r="B2711" t="str">
            <v>DESCRIPCIÓN</v>
          </cell>
          <cell r="C2711" t="str">
            <v>TIPO</v>
          </cell>
          <cell r="D2711" t="str">
            <v>VOLUMEN/PESO</v>
          </cell>
          <cell r="E2711" t="str">
            <v>DISTANCIA</v>
          </cell>
          <cell r="F2711" t="str">
            <v>TARIFA</v>
          </cell>
          <cell r="G2711" t="str">
            <v>VR. UNITARIO</v>
          </cell>
        </row>
        <row r="2712">
          <cell r="A2712" t="str">
            <v/>
          </cell>
          <cell r="E2712" t="str">
            <v/>
          </cell>
          <cell r="F2712" t="str">
            <v/>
          </cell>
          <cell r="G2712" t="str">
            <v/>
          </cell>
        </row>
        <row r="2713">
          <cell r="A2713" t="str">
            <v/>
          </cell>
          <cell r="E2713" t="str">
            <v/>
          </cell>
          <cell r="F2713" t="str">
            <v/>
          </cell>
          <cell r="G2713" t="str">
            <v/>
          </cell>
        </row>
        <row r="2714">
          <cell r="A2714" t="str">
            <v/>
          </cell>
          <cell r="E2714" t="str">
            <v/>
          </cell>
          <cell r="F2714" t="str">
            <v/>
          </cell>
          <cell r="G2714" t="str">
            <v/>
          </cell>
        </row>
        <row r="2715">
          <cell r="F2715" t="str">
            <v>SUBTOTAL</v>
          </cell>
          <cell r="G2715" t="str">
            <v/>
          </cell>
        </row>
        <row r="2717">
          <cell r="A2717" t="str">
            <v>IV. MANO DE OBRA</v>
          </cell>
        </row>
        <row r="2718">
          <cell r="A2718" t="str">
            <v>CÓDIGO</v>
          </cell>
          <cell r="B2718" t="str">
            <v>CARGOS PERSONAL</v>
          </cell>
          <cell r="D2718" t="str">
            <v>CANTIDAD</v>
          </cell>
          <cell r="E2718" t="str">
            <v>JORNAL TOTAL</v>
          </cell>
          <cell r="F2718" t="str">
            <v>RENDIMIENTO</v>
          </cell>
          <cell r="G2718" t="str">
            <v>VR. UNITARIO</v>
          </cell>
        </row>
        <row r="2719">
          <cell r="A2719" t="str">
            <v>MO029</v>
          </cell>
          <cell r="B2719" t="str">
            <v>OFICIAL DE OBRA CIVIL</v>
          </cell>
          <cell r="D2719">
            <v>1</v>
          </cell>
          <cell r="E2719">
            <v>153307</v>
          </cell>
          <cell r="F2719">
            <v>6</v>
          </cell>
          <cell r="G2719">
            <v>25551.166666666668</v>
          </cell>
        </row>
        <row r="2720">
          <cell r="A2720" t="str">
            <v>MO032</v>
          </cell>
          <cell r="B2720" t="str">
            <v>AYUDANTE RASO</v>
          </cell>
          <cell r="D2720">
            <v>4</v>
          </cell>
          <cell r="E2720">
            <v>77280</v>
          </cell>
          <cell r="F2720">
            <v>6</v>
          </cell>
          <cell r="G2720">
            <v>51520</v>
          </cell>
        </row>
        <row r="2721">
          <cell r="A2721" t="str">
            <v/>
          </cell>
          <cell r="E2721" t="str">
            <v/>
          </cell>
          <cell r="F2721" t="str">
            <v/>
          </cell>
          <cell r="G2721" t="str">
            <v/>
          </cell>
        </row>
        <row r="2722">
          <cell r="A2722" t="str">
            <v/>
          </cell>
          <cell r="E2722" t="str">
            <v/>
          </cell>
          <cell r="F2722" t="str">
            <v/>
          </cell>
          <cell r="G2722" t="str">
            <v/>
          </cell>
        </row>
        <row r="2723">
          <cell r="F2723" t="str">
            <v>SUBTOTAL</v>
          </cell>
          <cell r="G2723">
            <v>77071.166666666672</v>
          </cell>
        </row>
        <row r="2725">
          <cell r="A2725" t="str">
            <v>V. SERVICIOS</v>
          </cell>
        </row>
        <row r="2726">
          <cell r="A2726" t="str">
            <v>CÓDIGO</v>
          </cell>
          <cell r="B2726" t="str">
            <v>DESCRIPCIÓN</v>
          </cell>
          <cell r="D2726" t="str">
            <v>UNIDAD</v>
          </cell>
          <cell r="E2726" t="str">
            <v>CANTIDAD</v>
          </cell>
          <cell r="F2726" t="str">
            <v>PRECIO UNIT.</v>
          </cell>
          <cell r="G2726" t="str">
            <v>VR. UNITARIO</v>
          </cell>
        </row>
        <row r="2727">
          <cell r="A2727" t="str">
            <v/>
          </cell>
          <cell r="D2727" t="str">
            <v/>
          </cell>
          <cell r="F2727" t="str">
            <v/>
          </cell>
          <cell r="G2727" t="str">
            <v/>
          </cell>
        </row>
        <row r="2728">
          <cell r="A2728" t="str">
            <v/>
          </cell>
          <cell r="D2728" t="str">
            <v/>
          </cell>
          <cell r="F2728" t="str">
            <v/>
          </cell>
          <cell r="G2728" t="str">
            <v/>
          </cell>
        </row>
        <row r="2729">
          <cell r="A2729" t="str">
            <v/>
          </cell>
          <cell r="D2729" t="str">
            <v/>
          </cell>
          <cell r="F2729" t="str">
            <v/>
          </cell>
          <cell r="G2729" t="str">
            <v/>
          </cell>
        </row>
        <row r="2730">
          <cell r="F2730" t="str">
            <v>SUBTOTAL</v>
          </cell>
          <cell r="G2730" t="str">
            <v/>
          </cell>
        </row>
        <row r="2732">
          <cell r="A2732" t="str">
            <v>TOTAL COSTO DIRECTO</v>
          </cell>
          <cell r="G2732">
            <v>576690</v>
          </cell>
        </row>
        <row r="2734">
          <cell r="A2734" t="str">
            <v>2. COSTOS INDIRECTOS</v>
          </cell>
        </row>
        <row r="2736">
          <cell r="A2736" t="str">
            <v>DESCRIPCIÓN</v>
          </cell>
          <cell r="F2736" t="str">
            <v>PORCENTAJE</v>
          </cell>
          <cell r="G2736" t="str">
            <v>VALOR TOTAL</v>
          </cell>
        </row>
        <row r="2737">
          <cell r="A2737" t="str">
            <v>ADMINISTRACION</v>
          </cell>
          <cell r="F2737">
            <v>0.2364</v>
          </cell>
          <cell r="G2737">
            <v>136329.516</v>
          </cell>
        </row>
        <row r="2738">
          <cell r="A2738" t="str">
            <v>IMPREVISTOS</v>
          </cell>
          <cell r="F2738">
            <v>0.01</v>
          </cell>
          <cell r="G2738">
            <v>5766.9000000000005</v>
          </cell>
        </row>
        <row r="2739">
          <cell r="A2739" t="str">
            <v>UTILIDADES</v>
          </cell>
          <cell r="F2739">
            <v>0.05</v>
          </cell>
          <cell r="G2739">
            <v>28834.5</v>
          </cell>
        </row>
        <row r="2740">
          <cell r="A2740" t="str">
            <v>TOTAL COSTO INDIRECTO</v>
          </cell>
          <cell r="F2740">
            <v>0.2964</v>
          </cell>
          <cell r="G2740">
            <v>170931</v>
          </cell>
        </row>
        <row r="2742">
          <cell r="A2742" t="str">
            <v>PRECIO UNITARIO TOTAL APROXIMADO AL PESO</v>
          </cell>
          <cell r="G2742">
            <v>747621</v>
          </cell>
        </row>
        <row r="2744">
          <cell r="B2744" t="str">
            <v/>
          </cell>
        </row>
        <row r="2745">
          <cell r="B2745" t="str">
            <v/>
          </cell>
        </row>
        <row r="2746">
          <cell r="B2746" t="str">
            <v/>
          </cell>
        </row>
        <row r="2747">
          <cell r="B2747" t="str">
            <v/>
          </cell>
          <cell r="D2747" t="str">
            <v>FIRMA RESPONSABLE</v>
          </cell>
        </row>
        <row r="2748">
          <cell r="A2748" t="str">
            <v>DEPARTAMENTO DE ANTIOQUIA</v>
          </cell>
          <cell r="F2748" t="str">
            <v/>
          </cell>
        </row>
        <row r="2749">
          <cell r="A2749" t="str">
            <v>MUNICIPIO DE BURITICÁ</v>
          </cell>
        </row>
        <row r="2750">
          <cell r="A2750" t="str">
            <v>PROYECTO: MEJORAMIENTO DE VIAS TERCIARIAS EN EL MUNICIPIO DE BURITICA EN EL 
MARCO DEL PROGRAMA REGIONAL MEJORAMIENTO DE VIAS 
TERCIARIAS EN EL OCCIDENTE ANTIOQUEÑO</v>
          </cell>
        </row>
        <row r="2752">
          <cell r="A2752" t="str">
            <v>ANÁLISIS DE PRECIOS UNITARIOS  VEREDA ALTO DEL OBISPO</v>
          </cell>
        </row>
        <row r="2753">
          <cell r="A2753" t="str">
            <v>ITEM DE PAGO</v>
          </cell>
          <cell r="B2753" t="str">
            <v>DESCRIPCIÓN</v>
          </cell>
          <cell r="E2753" t="str">
            <v>UNIDAD</v>
          </cell>
          <cell r="F2753" t="str">
            <v>CANTIDAD</v>
          </cell>
          <cell r="G2753" t="str">
            <v>COSTO DIRECTO</v>
          </cell>
        </row>
        <row r="2754">
          <cell r="A2754">
            <v>5.7</v>
          </cell>
          <cell r="B2754" t="str">
            <v>Concreto Clase H (Ciclópeo con concreto clase D - 21 MPa y Piedra de 2" a 4")  incluye el suministro y el
transporte de todos los materiales, la formaleta en madera o similar. El acero de
refuerzo se pagara en su item respectivo. Incluye todo lo necesario para su correcta
construcción.</v>
          </cell>
          <cell r="E2754" t="str">
            <v>m3</v>
          </cell>
          <cell r="G2754">
            <v>376675</v>
          </cell>
        </row>
        <row r="2756">
          <cell r="A2756" t="str">
            <v>1. COSTOS DIRECTOS</v>
          </cell>
        </row>
        <row r="2758">
          <cell r="A2758" t="str">
            <v>I. EQUIPO</v>
          </cell>
        </row>
        <row r="2759">
          <cell r="A2759" t="str">
            <v>CÓDIGO</v>
          </cell>
          <cell r="B2759" t="str">
            <v>DESCRIPCIÓN</v>
          </cell>
          <cell r="D2759" t="str">
            <v>UNIDAD</v>
          </cell>
          <cell r="E2759" t="str">
            <v>TARIFA</v>
          </cell>
          <cell r="F2759" t="str">
            <v>RENDIMIENTO</v>
          </cell>
          <cell r="G2759" t="str">
            <v>VR. UNITARIO</v>
          </cell>
        </row>
        <row r="2760">
          <cell r="A2760" t="str">
            <v>HEQ013</v>
          </cell>
          <cell r="B2760" t="str">
            <v>VIBRADOR DE CONCRETO A GASOLINA (ALQUILER)</v>
          </cell>
          <cell r="D2760" t="str">
            <v>hora</v>
          </cell>
          <cell r="E2760">
            <v>6275.9444444444443</v>
          </cell>
          <cell r="F2760">
            <v>1.5</v>
          </cell>
          <cell r="G2760">
            <v>4183.9629629629626</v>
          </cell>
        </row>
        <row r="2761">
          <cell r="A2761" t="str">
            <v/>
          </cell>
          <cell r="D2761" t="str">
            <v/>
          </cell>
          <cell r="E2761" t="str">
            <v/>
          </cell>
          <cell r="G2761" t="str">
            <v/>
          </cell>
        </row>
        <row r="2762">
          <cell r="A2762" t="str">
            <v/>
          </cell>
          <cell r="D2762" t="str">
            <v/>
          </cell>
          <cell r="E2762" t="str">
            <v/>
          </cell>
          <cell r="G2762" t="str">
            <v/>
          </cell>
        </row>
        <row r="2763">
          <cell r="A2763" t="str">
            <v/>
          </cell>
          <cell r="D2763" t="str">
            <v/>
          </cell>
          <cell r="E2763" t="str">
            <v/>
          </cell>
          <cell r="G2763" t="str">
            <v/>
          </cell>
        </row>
        <row r="2764">
          <cell r="A2764" t="str">
            <v/>
          </cell>
          <cell r="D2764" t="str">
            <v/>
          </cell>
          <cell r="E2764" t="str">
            <v/>
          </cell>
          <cell r="G2764" t="str">
            <v/>
          </cell>
        </row>
        <row r="2765">
          <cell r="A2765" t="str">
            <v/>
          </cell>
          <cell r="D2765" t="str">
            <v/>
          </cell>
          <cell r="E2765" t="str">
            <v/>
          </cell>
          <cell r="G2765" t="str">
            <v/>
          </cell>
        </row>
        <row r="2766">
          <cell r="A2766" t="str">
            <v>HEQ001</v>
          </cell>
          <cell r="B2766" t="str">
            <v>HERRAMIENTA MENOR (5% DE LA MANO DE OBRA)</v>
          </cell>
          <cell r="D2766" t="str">
            <v>%</v>
          </cell>
          <cell r="E2766">
            <v>0.05</v>
          </cell>
          <cell r="F2766">
            <v>77071.166666666672</v>
          </cell>
          <cell r="G2766">
            <v>3853.5583333333338</v>
          </cell>
        </row>
        <row r="2767">
          <cell r="F2767" t="str">
            <v>SUBTOTAL</v>
          </cell>
          <cell r="G2767">
            <v>8037.521296296296</v>
          </cell>
        </row>
        <row r="2769">
          <cell r="A2769" t="str">
            <v>II. MATERIALES</v>
          </cell>
        </row>
        <row r="2770">
          <cell r="A2770" t="str">
            <v>CÓDIGO</v>
          </cell>
          <cell r="B2770" t="str">
            <v>DESCRIPCIÓN</v>
          </cell>
          <cell r="C2770" t="str">
            <v>UNIDAD</v>
          </cell>
          <cell r="D2770" t="str">
            <v>CANTIDAD</v>
          </cell>
          <cell r="E2770" t="str">
            <v>DESP.</v>
          </cell>
          <cell r="F2770" t="str">
            <v>PRECIO UNIT.</v>
          </cell>
          <cell r="G2770" t="str">
            <v>VR. UNITARIO</v>
          </cell>
        </row>
        <row r="2771">
          <cell r="A2771" t="str">
            <v>MA026</v>
          </cell>
          <cell r="B2771" t="str">
            <v xml:space="preserve">CONCRETO 3000 PSI (210 MPA) EN OBRA VEREDA ALTO DEL OBISPO </v>
          </cell>
          <cell r="C2771" t="str">
            <v>M3</v>
          </cell>
          <cell r="D2771">
            <v>0.6</v>
          </cell>
          <cell r="E2771">
            <v>0.02</v>
          </cell>
          <cell r="F2771">
            <v>422320</v>
          </cell>
          <cell r="G2771">
            <v>258459.84</v>
          </cell>
        </row>
        <row r="2772">
          <cell r="A2772" t="str">
            <v>MA022</v>
          </cell>
          <cell r="B2772" t="str">
            <v xml:space="preserve">Piedra </v>
          </cell>
          <cell r="C2772" t="str">
            <v>m3</v>
          </cell>
          <cell r="D2772">
            <v>0.4</v>
          </cell>
          <cell r="E2772">
            <v>0.01</v>
          </cell>
          <cell r="F2772">
            <v>53119.200000000004</v>
          </cell>
          <cell r="G2772">
            <v>21460.156800000004</v>
          </cell>
        </row>
        <row r="2773">
          <cell r="A2773" t="str">
            <v/>
          </cell>
          <cell r="C2773" t="str">
            <v/>
          </cell>
          <cell r="F2773" t="str">
            <v/>
          </cell>
          <cell r="G2773" t="str">
            <v/>
          </cell>
        </row>
        <row r="2774">
          <cell r="A2774" t="str">
            <v/>
          </cell>
          <cell r="C2774" t="str">
            <v/>
          </cell>
          <cell r="F2774" t="str">
            <v/>
          </cell>
          <cell r="G2774" t="str">
            <v/>
          </cell>
        </row>
        <row r="2775">
          <cell r="A2775" t="str">
            <v/>
          </cell>
          <cell r="C2775" t="str">
            <v/>
          </cell>
          <cell r="F2775" t="str">
            <v/>
          </cell>
          <cell r="G2775" t="str">
            <v/>
          </cell>
        </row>
        <row r="2776">
          <cell r="A2776" t="str">
            <v/>
          </cell>
          <cell r="C2776" t="str">
            <v/>
          </cell>
          <cell r="F2776" t="str">
            <v/>
          </cell>
          <cell r="G2776" t="str">
            <v/>
          </cell>
        </row>
        <row r="2777">
          <cell r="A2777" t="str">
            <v/>
          </cell>
          <cell r="C2777" t="str">
            <v/>
          </cell>
          <cell r="F2777" t="str">
            <v/>
          </cell>
          <cell r="G2777" t="str">
            <v/>
          </cell>
        </row>
        <row r="2778">
          <cell r="A2778" t="str">
            <v/>
          </cell>
          <cell r="C2778" t="str">
            <v/>
          </cell>
          <cell r="F2778" t="str">
            <v/>
          </cell>
          <cell r="G2778" t="str">
            <v/>
          </cell>
        </row>
        <row r="2779">
          <cell r="A2779" t="str">
            <v/>
          </cell>
          <cell r="C2779" t="str">
            <v/>
          </cell>
          <cell r="F2779" t="str">
            <v/>
          </cell>
          <cell r="G2779" t="str">
            <v/>
          </cell>
        </row>
        <row r="2780">
          <cell r="A2780" t="str">
            <v/>
          </cell>
          <cell r="C2780" t="str">
            <v/>
          </cell>
          <cell r="F2780" t="str">
            <v/>
          </cell>
          <cell r="G2780" t="str">
            <v/>
          </cell>
        </row>
        <row r="2781">
          <cell r="A2781" t="str">
            <v/>
          </cell>
          <cell r="C2781" t="str">
            <v/>
          </cell>
          <cell r="F2781" t="str">
            <v/>
          </cell>
          <cell r="G2781" t="str">
            <v/>
          </cell>
        </row>
        <row r="2782">
          <cell r="A2782" t="str">
            <v/>
          </cell>
          <cell r="C2782" t="str">
            <v/>
          </cell>
          <cell r="F2782" t="str">
            <v/>
          </cell>
          <cell r="G2782" t="str">
            <v/>
          </cell>
        </row>
        <row r="2783">
          <cell r="A2783" t="str">
            <v/>
          </cell>
          <cell r="C2783" t="str">
            <v/>
          </cell>
          <cell r="F2783" t="str">
            <v/>
          </cell>
          <cell r="G2783" t="str">
            <v/>
          </cell>
        </row>
        <row r="2784">
          <cell r="A2784" t="str">
            <v/>
          </cell>
          <cell r="C2784" t="str">
            <v/>
          </cell>
          <cell r="F2784" t="str">
            <v/>
          </cell>
          <cell r="G2784" t="str">
            <v/>
          </cell>
        </row>
        <row r="2785">
          <cell r="F2785" t="str">
            <v>SUBTOTAL</v>
          </cell>
          <cell r="G2785">
            <v>279919.99680000002</v>
          </cell>
        </row>
        <row r="2787">
          <cell r="A2787" t="str">
            <v>III. TRANSPORTES</v>
          </cell>
        </row>
        <row r="2788">
          <cell r="A2788" t="str">
            <v>CÓDIGO</v>
          </cell>
          <cell r="B2788" t="str">
            <v>DESCRIPCIÓN</v>
          </cell>
          <cell r="C2788" t="str">
            <v>TIPO</v>
          </cell>
          <cell r="D2788" t="str">
            <v>VOLUMEN/PESO</v>
          </cell>
          <cell r="E2788" t="str">
            <v>DISTANCIA</v>
          </cell>
          <cell r="F2788" t="str">
            <v>TARIFA</v>
          </cell>
          <cell r="G2788" t="str">
            <v>VR. UNITARIO</v>
          </cell>
        </row>
        <row r="2789">
          <cell r="A2789" t="str">
            <v>TR002</v>
          </cell>
          <cell r="B2789" t="str">
            <v>TRANSPORTE DE MATERIALES DE PLAYA</v>
          </cell>
          <cell r="C2789" t="str">
            <v>PLAYA</v>
          </cell>
          <cell r="D2789">
            <v>0.4</v>
          </cell>
          <cell r="E2789">
            <v>29</v>
          </cell>
          <cell r="F2789">
            <v>1004</v>
          </cell>
          <cell r="G2789">
            <v>11646.400000000001</v>
          </cell>
        </row>
        <row r="2790">
          <cell r="A2790" t="str">
            <v/>
          </cell>
          <cell r="E2790" t="str">
            <v/>
          </cell>
          <cell r="F2790" t="str">
            <v/>
          </cell>
          <cell r="G2790" t="str">
            <v/>
          </cell>
        </row>
        <row r="2791">
          <cell r="A2791" t="str">
            <v/>
          </cell>
          <cell r="E2791" t="str">
            <v/>
          </cell>
          <cell r="F2791" t="str">
            <v/>
          </cell>
          <cell r="G2791" t="str">
            <v/>
          </cell>
        </row>
        <row r="2792">
          <cell r="F2792" t="str">
            <v>SUBTOTAL</v>
          </cell>
          <cell r="G2792">
            <v>11646.400000000001</v>
          </cell>
        </row>
        <row r="2794">
          <cell r="A2794" t="str">
            <v>IV. MANO DE OBRA</v>
          </cell>
        </row>
        <row r="2795">
          <cell r="A2795" t="str">
            <v>CÓDIGO</v>
          </cell>
          <cell r="B2795" t="str">
            <v>CARGOS PERSONAL</v>
          </cell>
          <cell r="D2795" t="str">
            <v>CANTIDAD</v>
          </cell>
          <cell r="E2795" t="str">
            <v>JORNAL TOTAL</v>
          </cell>
          <cell r="F2795" t="str">
            <v>RENDIMIENTO</v>
          </cell>
          <cell r="G2795" t="str">
            <v>VR. UNITARIO</v>
          </cell>
        </row>
        <row r="2796">
          <cell r="A2796" t="str">
            <v>MO029</v>
          </cell>
          <cell r="B2796" t="str">
            <v>OFICIAL DE OBRA CIVIL</v>
          </cell>
          <cell r="D2796">
            <v>1</v>
          </cell>
          <cell r="E2796">
            <v>153307</v>
          </cell>
          <cell r="F2796">
            <v>6</v>
          </cell>
          <cell r="G2796">
            <v>25551.166666666668</v>
          </cell>
        </row>
        <row r="2797">
          <cell r="A2797" t="str">
            <v>MO032</v>
          </cell>
          <cell r="B2797" t="str">
            <v>AYUDANTE RASO</v>
          </cell>
          <cell r="D2797">
            <v>4</v>
          </cell>
          <cell r="E2797">
            <v>77280</v>
          </cell>
          <cell r="F2797">
            <v>6</v>
          </cell>
          <cell r="G2797">
            <v>51520</v>
          </cell>
        </row>
        <row r="2798">
          <cell r="A2798" t="str">
            <v/>
          </cell>
          <cell r="E2798" t="str">
            <v/>
          </cell>
          <cell r="F2798" t="str">
            <v/>
          </cell>
          <cell r="G2798" t="str">
            <v/>
          </cell>
        </row>
        <row r="2799">
          <cell r="A2799" t="str">
            <v/>
          </cell>
          <cell r="E2799" t="str">
            <v/>
          </cell>
          <cell r="F2799" t="str">
            <v/>
          </cell>
          <cell r="G2799" t="str">
            <v/>
          </cell>
        </row>
        <row r="2800">
          <cell r="F2800" t="str">
            <v>SUBTOTAL</v>
          </cell>
          <cell r="G2800">
            <v>77071.166666666672</v>
          </cell>
        </row>
        <row r="2802">
          <cell r="A2802" t="str">
            <v>V. SERVICIOS</v>
          </cell>
        </row>
        <row r="2803">
          <cell r="A2803" t="str">
            <v>CÓDIGO</v>
          </cell>
          <cell r="B2803" t="str">
            <v>DESCRIPCIÓN</v>
          </cell>
          <cell r="D2803" t="str">
            <v>UNIDAD</v>
          </cell>
          <cell r="E2803" t="str">
            <v>CANTIDAD</v>
          </cell>
          <cell r="F2803" t="str">
            <v>PRECIO UNIT.</v>
          </cell>
          <cell r="G2803" t="str">
            <v>VR. UNITARIO</v>
          </cell>
        </row>
        <row r="2804">
          <cell r="A2804" t="str">
            <v/>
          </cell>
          <cell r="D2804" t="str">
            <v/>
          </cell>
          <cell r="F2804" t="str">
            <v/>
          </cell>
          <cell r="G2804" t="str">
            <v/>
          </cell>
        </row>
        <row r="2805">
          <cell r="A2805" t="str">
            <v/>
          </cell>
          <cell r="D2805" t="str">
            <v/>
          </cell>
          <cell r="F2805" t="str">
            <v/>
          </cell>
          <cell r="G2805" t="str">
            <v/>
          </cell>
        </row>
        <row r="2806">
          <cell r="A2806" t="str">
            <v/>
          </cell>
          <cell r="D2806" t="str">
            <v/>
          </cell>
          <cell r="F2806" t="str">
            <v/>
          </cell>
          <cell r="G2806" t="str">
            <v/>
          </cell>
        </row>
        <row r="2807">
          <cell r="F2807" t="str">
            <v>SUBTOTAL</v>
          </cell>
          <cell r="G2807" t="str">
            <v/>
          </cell>
        </row>
        <row r="2809">
          <cell r="A2809" t="str">
            <v>TOTAL COSTO DIRECTO</v>
          </cell>
          <cell r="G2809">
            <v>376675</v>
          </cell>
        </row>
        <row r="2811">
          <cell r="A2811" t="str">
            <v>2. COSTOS INDIRECTOS</v>
          </cell>
        </row>
        <row r="2813">
          <cell r="A2813" t="str">
            <v>DESCRIPCIÓN</v>
          </cell>
          <cell r="F2813" t="str">
            <v>PORCENTAJE</v>
          </cell>
          <cell r="G2813" t="str">
            <v>VALOR TOTAL</v>
          </cell>
        </row>
        <row r="2814">
          <cell r="A2814" t="str">
            <v>ADMINISTRACION</v>
          </cell>
          <cell r="F2814">
            <v>0.2364</v>
          </cell>
          <cell r="G2814">
            <v>89045.97</v>
          </cell>
        </row>
        <row r="2815">
          <cell r="A2815" t="str">
            <v>IMPREVISTOS</v>
          </cell>
          <cell r="F2815">
            <v>0.01</v>
          </cell>
          <cell r="G2815">
            <v>3766.75</v>
          </cell>
        </row>
        <row r="2816">
          <cell r="A2816" t="str">
            <v>UTILIDADES</v>
          </cell>
          <cell r="F2816">
            <v>0.05</v>
          </cell>
          <cell r="G2816">
            <v>18833.75</v>
          </cell>
        </row>
        <row r="2817">
          <cell r="A2817" t="str">
            <v>TOTAL COSTO INDIRECTO</v>
          </cell>
          <cell r="F2817">
            <v>0.2964</v>
          </cell>
          <cell r="G2817">
            <v>111646</v>
          </cell>
        </row>
        <row r="2819">
          <cell r="A2819" t="str">
            <v>PRECIO UNITARIO TOTAL APROXIMADO AL PESO</v>
          </cell>
          <cell r="G2819">
            <v>488321</v>
          </cell>
        </row>
        <row r="2821">
          <cell r="B2821" t="str">
            <v/>
          </cell>
        </row>
        <row r="2822">
          <cell r="B2822" t="str">
            <v/>
          </cell>
        </row>
        <row r="2823">
          <cell r="B2823" t="str">
            <v/>
          </cell>
        </row>
        <row r="2824">
          <cell r="B2824" t="str">
            <v/>
          </cell>
          <cell r="D2824" t="str">
            <v>FIRMA RESPONSABLE</v>
          </cell>
        </row>
        <row r="2825">
          <cell r="A2825" t="str">
            <v>DEPARTAMENTO DE ANTIOQUIA</v>
          </cell>
          <cell r="F2825" t="str">
            <v/>
          </cell>
        </row>
        <row r="2826">
          <cell r="A2826" t="str">
            <v>MUNICIPIO DE BURITICÁ</v>
          </cell>
        </row>
        <row r="2827">
          <cell r="A2827" t="str">
            <v>PROYECTO: MEJORAMIENTO DE VIAS TERCIARIAS EN EL MUNICIPIO DE BURITICA EN EL 
MARCO DEL PROGRAMA REGIONAL MEJORAMIENTO DE VIAS 
TERCIARIAS EN EL OCCIDENTE ANTIOQUEÑO</v>
          </cell>
        </row>
        <row r="2829">
          <cell r="A2829" t="str">
            <v>ANÁLISIS DE PRECIOS UNITARIOS  VEREDA ALTO DEL OBISPO</v>
          </cell>
        </row>
        <row r="2830">
          <cell r="A2830" t="str">
            <v>ITEM DE PAGO</v>
          </cell>
          <cell r="B2830" t="str">
            <v>DESCRIPCIÓN</v>
          </cell>
          <cell r="E2830" t="str">
            <v>UNIDAD</v>
          </cell>
          <cell r="F2830" t="str">
            <v>CANTIDAD</v>
          </cell>
          <cell r="G2830" t="str">
            <v>COSTO DIRECTO</v>
          </cell>
        </row>
        <row r="2831">
          <cell r="A2831">
            <v>5.8</v>
          </cell>
          <cell r="B2831" t="str">
            <v xml:space="preserve">Suministro, transporte y colocación de Acero de refuerzo fy=420 Mpa (Grado 60) 
</v>
          </cell>
          <cell r="E2831" t="str">
            <v>Kg</v>
          </cell>
          <cell r="G2831">
            <v>6979</v>
          </cell>
        </row>
        <row r="2833">
          <cell r="A2833" t="str">
            <v>1. COSTOS DIRECTOS</v>
          </cell>
        </row>
        <row r="2835">
          <cell r="A2835" t="str">
            <v>I. EQUIPO</v>
          </cell>
        </row>
        <row r="2836">
          <cell r="A2836" t="str">
            <v>CÓDIGO</v>
          </cell>
          <cell r="B2836" t="str">
            <v>DESCRIPCIÓN</v>
          </cell>
          <cell r="D2836" t="str">
            <v>UNIDAD</v>
          </cell>
          <cell r="E2836" t="str">
            <v>TARIFA</v>
          </cell>
          <cell r="F2836" t="str">
            <v>RENDIMIENTO</v>
          </cell>
          <cell r="G2836" t="str">
            <v>VR. UNITARIO</v>
          </cell>
        </row>
        <row r="2837">
          <cell r="A2837" t="str">
            <v>HEQ011</v>
          </cell>
          <cell r="B2837" t="str">
            <v>CIZALLA DE BANCO CORTA PERNO, INCLUYE DADOS</v>
          </cell>
          <cell r="D2837" t="str">
            <v>HORA</v>
          </cell>
          <cell r="E2837">
            <v>728.875</v>
          </cell>
          <cell r="F2837">
            <v>21.25</v>
          </cell>
          <cell r="G2837">
            <v>34.299999999999997</v>
          </cell>
        </row>
        <row r="2838">
          <cell r="A2838" t="str">
            <v/>
          </cell>
          <cell r="D2838" t="str">
            <v/>
          </cell>
          <cell r="E2838" t="str">
            <v/>
          </cell>
          <cell r="G2838" t="str">
            <v/>
          </cell>
        </row>
        <row r="2839">
          <cell r="A2839" t="str">
            <v/>
          </cell>
          <cell r="D2839" t="str">
            <v/>
          </cell>
          <cell r="E2839" t="str">
            <v/>
          </cell>
          <cell r="G2839" t="str">
            <v/>
          </cell>
        </row>
        <row r="2840">
          <cell r="A2840" t="str">
            <v/>
          </cell>
          <cell r="D2840" t="str">
            <v/>
          </cell>
          <cell r="E2840" t="str">
            <v/>
          </cell>
          <cell r="G2840" t="str">
            <v/>
          </cell>
        </row>
        <row r="2841">
          <cell r="A2841" t="str">
            <v/>
          </cell>
          <cell r="D2841" t="str">
            <v/>
          </cell>
          <cell r="E2841" t="str">
            <v/>
          </cell>
          <cell r="G2841" t="str">
            <v/>
          </cell>
        </row>
        <row r="2842">
          <cell r="A2842" t="str">
            <v/>
          </cell>
          <cell r="D2842" t="str">
            <v/>
          </cell>
          <cell r="E2842" t="str">
            <v/>
          </cell>
          <cell r="G2842" t="str">
            <v/>
          </cell>
        </row>
        <row r="2843">
          <cell r="A2843" t="str">
            <v>HEQ001</v>
          </cell>
          <cell r="B2843" t="str">
            <v>HERRAMIENTA MENOR (5% DE LA MANO DE OBRA)</v>
          </cell>
          <cell r="D2843" t="str">
            <v>%</v>
          </cell>
          <cell r="E2843">
            <v>0.05</v>
          </cell>
          <cell r="F2843">
            <v>1356.3941176470589</v>
          </cell>
          <cell r="G2843">
            <v>67.819705882352949</v>
          </cell>
        </row>
        <row r="2844">
          <cell r="F2844" t="str">
            <v>SUBTOTAL</v>
          </cell>
          <cell r="G2844">
            <v>102.11970588235295</v>
          </cell>
        </row>
        <row r="2846">
          <cell r="A2846" t="str">
            <v>II. MATERIALES</v>
          </cell>
        </row>
        <row r="2847">
          <cell r="A2847" t="str">
            <v>CÓDIGO</v>
          </cell>
          <cell r="B2847" t="str">
            <v>DESCRIPCIÓN</v>
          </cell>
          <cell r="C2847" t="str">
            <v>UNIDAD</v>
          </cell>
          <cell r="D2847" t="str">
            <v>CANTIDAD</v>
          </cell>
          <cell r="E2847" t="str">
            <v>DESP.</v>
          </cell>
          <cell r="F2847" t="str">
            <v>PRECIO UNIT.</v>
          </cell>
          <cell r="G2847" t="str">
            <v>VR. UNITARIO</v>
          </cell>
        </row>
        <row r="2848">
          <cell r="A2848" t="str">
            <v>MA009</v>
          </cell>
          <cell r="B2848" t="str">
            <v>ACERO REFUERZO G-60 FIGURADO</v>
          </cell>
          <cell r="C2848" t="str">
            <v>KG</v>
          </cell>
          <cell r="D2848">
            <v>1</v>
          </cell>
          <cell r="E2848">
            <v>0.05</v>
          </cell>
          <cell r="F2848">
            <v>5049</v>
          </cell>
          <cell r="G2848">
            <v>5301.45</v>
          </cell>
        </row>
        <row r="2849">
          <cell r="A2849" t="str">
            <v>MA010</v>
          </cell>
          <cell r="B2849" t="str">
            <v>ALAMBRE RECOCIDO C 18</v>
          </cell>
          <cell r="C2849" t="str">
            <v>KG</v>
          </cell>
          <cell r="D2849">
            <v>0.03</v>
          </cell>
          <cell r="E2849">
            <v>0.01</v>
          </cell>
          <cell r="F2849">
            <v>7227</v>
          </cell>
          <cell r="G2849">
            <v>218.97810000000001</v>
          </cell>
        </row>
        <row r="2850">
          <cell r="A2850" t="str">
            <v/>
          </cell>
          <cell r="C2850" t="str">
            <v/>
          </cell>
          <cell r="F2850" t="str">
            <v/>
          </cell>
          <cell r="G2850" t="str">
            <v/>
          </cell>
        </row>
        <row r="2851">
          <cell r="A2851" t="str">
            <v/>
          </cell>
          <cell r="C2851" t="str">
            <v/>
          </cell>
          <cell r="F2851" t="str">
            <v/>
          </cell>
          <cell r="G2851" t="str">
            <v/>
          </cell>
        </row>
        <row r="2852">
          <cell r="A2852" t="str">
            <v/>
          </cell>
          <cell r="C2852" t="str">
            <v/>
          </cell>
          <cell r="F2852" t="str">
            <v/>
          </cell>
          <cell r="G2852" t="str">
            <v/>
          </cell>
        </row>
        <row r="2853">
          <cell r="A2853" t="str">
            <v/>
          </cell>
          <cell r="C2853" t="str">
            <v/>
          </cell>
          <cell r="F2853" t="str">
            <v/>
          </cell>
          <cell r="G2853" t="str">
            <v/>
          </cell>
        </row>
        <row r="2854">
          <cell r="A2854" t="str">
            <v/>
          </cell>
          <cell r="C2854" t="str">
            <v/>
          </cell>
          <cell r="F2854" t="str">
            <v/>
          </cell>
          <cell r="G2854" t="str">
            <v/>
          </cell>
        </row>
        <row r="2855">
          <cell r="A2855" t="str">
            <v/>
          </cell>
          <cell r="C2855" t="str">
            <v/>
          </cell>
          <cell r="F2855" t="str">
            <v/>
          </cell>
          <cell r="G2855" t="str">
            <v/>
          </cell>
        </row>
        <row r="2856">
          <cell r="A2856" t="str">
            <v/>
          </cell>
          <cell r="C2856" t="str">
            <v/>
          </cell>
          <cell r="F2856" t="str">
            <v/>
          </cell>
          <cell r="G2856" t="str">
            <v/>
          </cell>
        </row>
        <row r="2857">
          <cell r="A2857" t="str">
            <v/>
          </cell>
          <cell r="C2857" t="str">
            <v/>
          </cell>
          <cell r="F2857" t="str">
            <v/>
          </cell>
          <cell r="G2857" t="str">
            <v/>
          </cell>
        </row>
        <row r="2858">
          <cell r="A2858" t="str">
            <v/>
          </cell>
          <cell r="C2858" t="str">
            <v/>
          </cell>
          <cell r="F2858" t="str">
            <v/>
          </cell>
          <cell r="G2858" t="str">
            <v/>
          </cell>
        </row>
        <row r="2859">
          <cell r="A2859" t="str">
            <v/>
          </cell>
          <cell r="C2859" t="str">
            <v/>
          </cell>
          <cell r="F2859" t="str">
            <v/>
          </cell>
          <cell r="G2859" t="str">
            <v/>
          </cell>
        </row>
        <row r="2860">
          <cell r="A2860" t="str">
            <v/>
          </cell>
          <cell r="C2860" t="str">
            <v/>
          </cell>
          <cell r="F2860" t="str">
            <v/>
          </cell>
          <cell r="G2860" t="str">
            <v/>
          </cell>
        </row>
        <row r="2861">
          <cell r="A2861" t="str">
            <v/>
          </cell>
          <cell r="C2861" t="str">
            <v/>
          </cell>
          <cell r="F2861" t="str">
            <v/>
          </cell>
          <cell r="G2861" t="str">
            <v/>
          </cell>
        </row>
        <row r="2862">
          <cell r="F2862" t="str">
            <v>SUBTOTAL</v>
          </cell>
          <cell r="G2862">
            <v>5520.4281000000001</v>
          </cell>
        </row>
        <row r="2864">
          <cell r="A2864" t="str">
            <v>III. TRANSPORTES</v>
          </cell>
        </row>
        <row r="2865">
          <cell r="A2865" t="str">
            <v>CÓDIGO</v>
          </cell>
          <cell r="B2865" t="str">
            <v>DESCRIPCIÓN</v>
          </cell>
          <cell r="C2865" t="str">
            <v>TIPO</v>
          </cell>
          <cell r="D2865" t="str">
            <v>VOLUMEN/PESO</v>
          </cell>
          <cell r="E2865" t="str">
            <v>DISTANCIA</v>
          </cell>
          <cell r="F2865" t="str">
            <v>TARIFA</v>
          </cell>
          <cell r="G2865" t="str">
            <v>VR. UNITARIO</v>
          </cell>
        </row>
        <row r="2866">
          <cell r="A2866" t="str">
            <v/>
          </cell>
          <cell r="F2866" t="str">
            <v/>
          </cell>
          <cell r="G2866" t="str">
            <v/>
          </cell>
        </row>
        <row r="2867">
          <cell r="A2867" t="str">
            <v/>
          </cell>
          <cell r="E2867" t="str">
            <v/>
          </cell>
          <cell r="F2867" t="str">
            <v/>
          </cell>
          <cell r="G2867" t="str">
            <v/>
          </cell>
        </row>
        <row r="2868">
          <cell r="A2868" t="str">
            <v/>
          </cell>
          <cell r="E2868" t="str">
            <v/>
          </cell>
          <cell r="F2868" t="str">
            <v/>
          </cell>
          <cell r="G2868" t="str">
            <v/>
          </cell>
        </row>
        <row r="2869">
          <cell r="F2869" t="str">
            <v>SUBTOTAL</v>
          </cell>
          <cell r="G2869" t="str">
            <v/>
          </cell>
        </row>
        <row r="2871">
          <cell r="A2871" t="str">
            <v>IV. MANO DE OBRA</v>
          </cell>
        </row>
        <row r="2872">
          <cell r="A2872" t="str">
            <v>CÓDIGO</v>
          </cell>
          <cell r="B2872" t="str">
            <v>CARGOS PERSONAL</v>
          </cell>
          <cell r="D2872" t="str">
            <v>CANTIDAD</v>
          </cell>
          <cell r="E2872" t="str">
            <v>JORNAL TOTAL</v>
          </cell>
          <cell r="F2872" t="str">
            <v>RENDIMIENTO</v>
          </cell>
          <cell r="G2872" t="str">
            <v>VR. UNITARIO</v>
          </cell>
        </row>
        <row r="2873">
          <cell r="A2873" t="str">
            <v>MO031</v>
          </cell>
          <cell r="B2873" t="str">
            <v>AYUDANTE ENTENDIDO</v>
          </cell>
          <cell r="D2873">
            <v>1</v>
          </cell>
          <cell r="E2873">
            <v>89354</v>
          </cell>
          <cell r="F2873">
            <v>170</v>
          </cell>
          <cell r="G2873">
            <v>525.61176470588236</v>
          </cell>
        </row>
        <row r="2874">
          <cell r="A2874" t="str">
            <v>MO030</v>
          </cell>
          <cell r="B2874" t="str">
            <v>OFICIAL HIERRO</v>
          </cell>
          <cell r="D2874">
            <v>1</v>
          </cell>
          <cell r="E2874">
            <v>141233</v>
          </cell>
          <cell r="F2874">
            <v>170</v>
          </cell>
          <cell r="G2874">
            <v>830.78235294117644</v>
          </cell>
        </row>
        <row r="2875">
          <cell r="A2875" t="str">
            <v/>
          </cell>
          <cell r="E2875" t="str">
            <v/>
          </cell>
          <cell r="F2875" t="str">
            <v/>
          </cell>
          <cell r="G2875" t="str">
            <v/>
          </cell>
        </row>
        <row r="2876">
          <cell r="A2876" t="str">
            <v/>
          </cell>
          <cell r="E2876" t="str">
            <v/>
          </cell>
          <cell r="F2876" t="str">
            <v/>
          </cell>
          <cell r="G2876" t="str">
            <v/>
          </cell>
        </row>
        <row r="2877">
          <cell r="F2877" t="str">
            <v>SUBTOTAL</v>
          </cell>
          <cell r="G2877">
            <v>1356.3941176470589</v>
          </cell>
        </row>
        <row r="2879">
          <cell r="A2879" t="str">
            <v>V. SERVICIOS</v>
          </cell>
        </row>
        <row r="2880">
          <cell r="A2880" t="str">
            <v>CÓDIGO</v>
          </cell>
          <cell r="B2880" t="str">
            <v>DESCRIPCIÓN</v>
          </cell>
          <cell r="D2880" t="str">
            <v>UNIDAD</v>
          </cell>
          <cell r="E2880" t="str">
            <v>CANTIDAD</v>
          </cell>
          <cell r="F2880" t="str">
            <v>PRECIO UNIT.</v>
          </cell>
          <cell r="G2880" t="str">
            <v>VR. UNITARIO</v>
          </cell>
        </row>
        <row r="2881">
          <cell r="A2881" t="str">
            <v/>
          </cell>
          <cell r="D2881" t="str">
            <v/>
          </cell>
          <cell r="F2881" t="str">
            <v/>
          </cell>
          <cell r="G2881" t="str">
            <v/>
          </cell>
        </row>
        <row r="2882">
          <cell r="A2882" t="str">
            <v/>
          </cell>
          <cell r="D2882" t="str">
            <v/>
          </cell>
          <cell r="F2882" t="str">
            <v/>
          </cell>
          <cell r="G2882" t="str">
            <v/>
          </cell>
        </row>
        <row r="2883">
          <cell r="A2883" t="str">
            <v/>
          </cell>
          <cell r="D2883" t="str">
            <v/>
          </cell>
          <cell r="F2883" t="str">
            <v/>
          </cell>
          <cell r="G2883" t="str">
            <v/>
          </cell>
        </row>
        <row r="2884">
          <cell r="F2884" t="str">
            <v>SUBTOTAL</v>
          </cell>
          <cell r="G2884" t="str">
            <v/>
          </cell>
        </row>
        <row r="2886">
          <cell r="A2886" t="str">
            <v>TOTAL COSTO DIRECTO</v>
          </cell>
          <cell r="G2886">
            <v>6979</v>
          </cell>
        </row>
        <row r="2888">
          <cell r="A2888" t="str">
            <v>2. COSTOS INDIRECTOS</v>
          </cell>
        </row>
        <row r="2890">
          <cell r="A2890" t="str">
            <v>DESCRIPCIÓN</v>
          </cell>
          <cell r="F2890" t="str">
            <v>PORCENTAJE</v>
          </cell>
          <cell r="G2890" t="str">
            <v>VALOR TOTAL</v>
          </cell>
        </row>
        <row r="2891">
          <cell r="A2891" t="str">
            <v>ADMINISTRACION</v>
          </cell>
          <cell r="F2891">
            <v>0.2364</v>
          </cell>
          <cell r="G2891">
            <v>1649.8355999999999</v>
          </cell>
        </row>
        <row r="2892">
          <cell r="A2892" t="str">
            <v>IMPREVISTOS</v>
          </cell>
          <cell r="F2892">
            <v>0.01</v>
          </cell>
          <cell r="G2892">
            <v>69.790000000000006</v>
          </cell>
        </row>
        <row r="2893">
          <cell r="A2893" t="str">
            <v>UTILIDADES</v>
          </cell>
          <cell r="F2893">
            <v>0.05</v>
          </cell>
          <cell r="G2893">
            <v>348.95000000000005</v>
          </cell>
        </row>
        <row r="2894">
          <cell r="A2894" t="str">
            <v>TOTAL COSTO INDIRECTO</v>
          </cell>
          <cell r="F2894">
            <v>0.2964</v>
          </cell>
          <cell r="G2894">
            <v>2069</v>
          </cell>
        </row>
        <row r="2896">
          <cell r="A2896" t="str">
            <v>PRECIO UNITARIO TOTAL APROXIMADO AL PESO</v>
          </cell>
          <cell r="G2896">
            <v>9048</v>
          </cell>
        </row>
        <row r="2898">
          <cell r="B2898" t="str">
            <v/>
          </cell>
        </row>
        <row r="2899">
          <cell r="B2899" t="str">
            <v/>
          </cell>
        </row>
        <row r="2900">
          <cell r="B2900" t="str">
            <v/>
          </cell>
        </row>
        <row r="2901">
          <cell r="B2901" t="str">
            <v/>
          </cell>
          <cell r="D2901" t="str">
            <v>FIRMA RESPONSABLE</v>
          </cell>
        </row>
        <row r="2902">
          <cell r="A2902" t="str">
            <v>DEPARTAMENTO DE ANTIOQUIA</v>
          </cell>
          <cell r="F2902" t="str">
            <v/>
          </cell>
        </row>
        <row r="2903">
          <cell r="A2903" t="str">
            <v>MUNICIPIO DE BURITICÁ</v>
          </cell>
        </row>
        <row r="2904">
          <cell r="A2904" t="str">
            <v>PROYECTO: MEJORAMIENTO DE VIAS TERCIARIAS EN EL MUNICIPIO DE BURITICA EN EL 
MARCO DEL PROGRAMA REGIONAL MEJORAMIENTO DE VIAS 
TERCIARIAS EN EL OCCIDENTE ANTIOQUEÑO</v>
          </cell>
        </row>
        <row r="2906">
          <cell r="A2906" t="str">
            <v>ANÁLISIS DE PRECIOS UNITARIOS  VEREDA ALTO DEL OBISPO</v>
          </cell>
        </row>
        <row r="2908">
          <cell r="A2908" t="str">
            <v>ITEM DE PAGO</v>
          </cell>
          <cell r="B2908" t="str">
            <v>DESCRIPCIÓN</v>
          </cell>
          <cell r="E2908" t="str">
            <v>UNIDAD</v>
          </cell>
          <cell r="F2908" t="str">
            <v>CANTIDAD</v>
          </cell>
          <cell r="G2908" t="str">
            <v>COSTO DIRECTO</v>
          </cell>
        </row>
        <row r="2909">
          <cell r="A2909">
            <v>5.9</v>
          </cell>
          <cell r="B2909" t="str">
            <v>Transporte de sobrantes provenientes de la excavación de la explanación, canales,
préstamos para distancias superiores a 1000 m medidos a partir de 100 m. Material
compacto (Incluye 30% de expansión).</v>
          </cell>
          <cell r="E2909" t="str">
            <v>m3-km</v>
          </cell>
          <cell r="G2909">
            <v>1305</v>
          </cell>
        </row>
        <row r="2911">
          <cell r="A2911" t="str">
            <v>1. COSTOS DIRECTOS</v>
          </cell>
        </row>
        <row r="2913">
          <cell r="A2913" t="str">
            <v>I. EQUIPO</v>
          </cell>
        </row>
        <row r="2914">
          <cell r="A2914" t="str">
            <v>CÓDIGO</v>
          </cell>
          <cell r="B2914" t="str">
            <v>DESCRIPCIÓN</v>
          </cell>
          <cell r="D2914" t="str">
            <v>UNIDAD</v>
          </cell>
          <cell r="E2914" t="str">
            <v>TARIFA</v>
          </cell>
          <cell r="F2914" t="str">
            <v>RENDIMIENTO</v>
          </cell>
          <cell r="G2914" t="str">
            <v>VR. UNITARIO</v>
          </cell>
        </row>
        <row r="2915">
          <cell r="A2915" t="str">
            <v/>
          </cell>
          <cell r="D2915" t="str">
            <v/>
          </cell>
          <cell r="E2915" t="str">
            <v/>
          </cell>
          <cell r="G2915" t="str">
            <v/>
          </cell>
        </row>
        <row r="2916">
          <cell r="A2916" t="str">
            <v/>
          </cell>
          <cell r="D2916" t="str">
            <v/>
          </cell>
          <cell r="E2916" t="str">
            <v/>
          </cell>
          <cell r="G2916" t="str">
            <v/>
          </cell>
        </row>
        <row r="2917">
          <cell r="A2917" t="str">
            <v/>
          </cell>
          <cell r="D2917" t="str">
            <v/>
          </cell>
          <cell r="E2917" t="str">
            <v/>
          </cell>
          <cell r="G2917" t="str">
            <v/>
          </cell>
        </row>
        <row r="2918">
          <cell r="A2918" t="str">
            <v/>
          </cell>
          <cell r="D2918" t="str">
            <v/>
          </cell>
          <cell r="E2918" t="str">
            <v/>
          </cell>
          <cell r="G2918" t="str">
            <v/>
          </cell>
        </row>
        <row r="2919">
          <cell r="A2919" t="str">
            <v/>
          </cell>
          <cell r="D2919" t="str">
            <v/>
          </cell>
          <cell r="E2919" t="str">
            <v/>
          </cell>
          <cell r="G2919" t="str">
            <v/>
          </cell>
        </row>
        <row r="2920">
          <cell r="A2920" t="str">
            <v/>
          </cell>
          <cell r="D2920" t="str">
            <v/>
          </cell>
          <cell r="E2920" t="str">
            <v/>
          </cell>
          <cell r="G2920" t="str">
            <v/>
          </cell>
        </row>
        <row r="2921">
          <cell r="A2921" t="str">
            <v/>
          </cell>
          <cell r="B2921" t="str">
            <v/>
          </cell>
          <cell r="D2921" t="str">
            <v/>
          </cell>
          <cell r="E2921" t="str">
            <v/>
          </cell>
          <cell r="F2921" t="str">
            <v/>
          </cell>
          <cell r="G2921" t="str">
            <v/>
          </cell>
        </row>
        <row r="2922">
          <cell r="F2922" t="str">
            <v>SUBTOTAL</v>
          </cell>
          <cell r="G2922" t="str">
            <v/>
          </cell>
        </row>
        <row r="2924">
          <cell r="A2924" t="str">
            <v>II. MATERIALES</v>
          </cell>
        </row>
        <row r="2925">
          <cell r="A2925" t="str">
            <v>CÓDIGO</v>
          </cell>
          <cell r="B2925" t="str">
            <v>DESCRIPCIÓN</v>
          </cell>
          <cell r="C2925" t="str">
            <v>UNIDAD</v>
          </cell>
          <cell r="D2925" t="str">
            <v>CANTIDAD</v>
          </cell>
          <cell r="E2925" t="str">
            <v>DESP.</v>
          </cell>
          <cell r="F2925" t="str">
            <v>PRECIO UNIT.</v>
          </cell>
          <cell r="G2925" t="str">
            <v>VR. UNITARIO</v>
          </cell>
        </row>
        <row r="2926">
          <cell r="A2926" t="str">
            <v/>
          </cell>
          <cell r="C2926" t="str">
            <v/>
          </cell>
          <cell r="F2926" t="str">
            <v/>
          </cell>
          <cell r="G2926" t="str">
            <v/>
          </cell>
        </row>
        <row r="2927">
          <cell r="A2927" t="str">
            <v/>
          </cell>
          <cell r="C2927" t="str">
            <v/>
          </cell>
          <cell r="F2927" t="str">
            <v/>
          </cell>
          <cell r="G2927" t="str">
            <v/>
          </cell>
        </row>
        <row r="2928">
          <cell r="A2928" t="str">
            <v/>
          </cell>
          <cell r="C2928" t="str">
            <v/>
          </cell>
          <cell r="F2928" t="str">
            <v/>
          </cell>
          <cell r="G2928" t="str">
            <v/>
          </cell>
        </row>
        <row r="2929">
          <cell r="A2929" t="str">
            <v/>
          </cell>
          <cell r="C2929" t="str">
            <v/>
          </cell>
          <cell r="F2929" t="str">
            <v/>
          </cell>
          <cell r="G2929" t="str">
            <v/>
          </cell>
        </row>
        <row r="2930">
          <cell r="A2930" t="str">
            <v/>
          </cell>
          <cell r="C2930" t="str">
            <v/>
          </cell>
          <cell r="F2930" t="str">
            <v/>
          </cell>
          <cell r="G2930" t="str">
            <v/>
          </cell>
        </row>
        <row r="2931">
          <cell r="A2931" t="str">
            <v/>
          </cell>
          <cell r="C2931" t="str">
            <v/>
          </cell>
          <cell r="F2931" t="str">
            <v/>
          </cell>
          <cell r="G2931" t="str">
            <v/>
          </cell>
        </row>
        <row r="2932">
          <cell r="A2932" t="str">
            <v/>
          </cell>
          <cell r="C2932" t="str">
            <v/>
          </cell>
          <cell r="F2932" t="str">
            <v/>
          </cell>
          <cell r="G2932" t="str">
            <v/>
          </cell>
        </row>
        <row r="2933">
          <cell r="A2933" t="str">
            <v/>
          </cell>
          <cell r="C2933" t="str">
            <v/>
          </cell>
          <cell r="F2933" t="str">
            <v/>
          </cell>
          <cell r="G2933" t="str">
            <v/>
          </cell>
        </row>
        <row r="2934">
          <cell r="A2934" t="str">
            <v/>
          </cell>
          <cell r="C2934" t="str">
            <v/>
          </cell>
          <cell r="F2934" t="str">
            <v/>
          </cell>
          <cell r="G2934" t="str">
            <v/>
          </cell>
        </row>
        <row r="2935">
          <cell r="A2935" t="str">
            <v/>
          </cell>
          <cell r="C2935" t="str">
            <v/>
          </cell>
          <cell r="F2935" t="str">
            <v/>
          </cell>
          <cell r="G2935" t="str">
            <v/>
          </cell>
        </row>
        <row r="2936">
          <cell r="A2936" t="str">
            <v/>
          </cell>
          <cell r="C2936" t="str">
            <v/>
          </cell>
          <cell r="F2936" t="str">
            <v/>
          </cell>
          <cell r="G2936" t="str">
            <v/>
          </cell>
        </row>
        <row r="2937">
          <cell r="A2937" t="str">
            <v/>
          </cell>
          <cell r="C2937" t="str">
            <v/>
          </cell>
          <cell r="F2937" t="str">
            <v/>
          </cell>
          <cell r="G2937" t="str">
            <v/>
          </cell>
        </row>
        <row r="2938">
          <cell r="A2938" t="str">
            <v/>
          </cell>
          <cell r="C2938" t="str">
            <v/>
          </cell>
          <cell r="F2938" t="str">
            <v/>
          </cell>
          <cell r="G2938" t="str">
            <v/>
          </cell>
        </row>
        <row r="2939">
          <cell r="A2939" t="str">
            <v/>
          </cell>
          <cell r="C2939" t="str">
            <v/>
          </cell>
          <cell r="F2939" t="str">
            <v/>
          </cell>
          <cell r="G2939" t="str">
            <v/>
          </cell>
        </row>
        <row r="2940">
          <cell r="F2940" t="str">
            <v>SUBTOTAL</v>
          </cell>
          <cell r="G2940" t="str">
            <v/>
          </cell>
        </row>
        <row r="2942">
          <cell r="A2942" t="str">
            <v>III. TRANSPORTES</v>
          </cell>
        </row>
        <row r="2943">
          <cell r="A2943" t="str">
            <v>CÓDIGO</v>
          </cell>
          <cell r="B2943" t="str">
            <v>DESCRIPCIÓN</v>
          </cell>
          <cell r="C2943" t="str">
            <v>TIPO</v>
          </cell>
          <cell r="D2943" t="str">
            <v>VOLUMEN/PESO</v>
          </cell>
          <cell r="E2943" t="str">
            <v>DISTANCIA</v>
          </cell>
          <cell r="F2943" t="str">
            <v>TARIFA</v>
          </cell>
          <cell r="G2943" t="str">
            <v>VR. UNITARIO</v>
          </cell>
        </row>
        <row r="2944">
          <cell r="A2944" t="str">
            <v>TR003</v>
          </cell>
          <cell r="B2944" t="str">
            <v>TRANSPORTE DE MATERIAL DE EXCAVACIÓN</v>
          </cell>
          <cell r="C2944" t="str">
            <v>TIERRA</v>
          </cell>
          <cell r="D2944">
            <v>1.3</v>
          </cell>
          <cell r="E2944">
            <v>1</v>
          </cell>
          <cell r="F2944">
            <v>1004</v>
          </cell>
          <cell r="G2944">
            <v>1305.2</v>
          </cell>
        </row>
        <row r="2945">
          <cell r="A2945" t="str">
            <v/>
          </cell>
          <cell r="E2945" t="str">
            <v/>
          </cell>
          <cell r="F2945" t="str">
            <v/>
          </cell>
          <cell r="G2945" t="str">
            <v/>
          </cell>
        </row>
        <row r="2946">
          <cell r="A2946" t="str">
            <v/>
          </cell>
          <cell r="E2946" t="str">
            <v/>
          </cell>
          <cell r="F2946" t="str">
            <v/>
          </cell>
          <cell r="G2946" t="str">
            <v/>
          </cell>
        </row>
        <row r="2947">
          <cell r="F2947" t="str">
            <v>SUBTOTAL</v>
          </cell>
          <cell r="G2947">
            <v>1305.2</v>
          </cell>
        </row>
        <row r="2949">
          <cell r="A2949" t="str">
            <v>IV. MANO DE OBRA</v>
          </cell>
        </row>
        <row r="2950">
          <cell r="A2950" t="str">
            <v>CÓDIGO</v>
          </cell>
          <cell r="B2950" t="str">
            <v>CARGOS PERSONAL</v>
          </cell>
          <cell r="D2950" t="str">
            <v>CANTIDAD</v>
          </cell>
          <cell r="E2950" t="str">
            <v>JORNAL TOTAL</v>
          </cell>
          <cell r="F2950" t="str">
            <v>RENDIMIENTO</v>
          </cell>
          <cell r="G2950" t="str">
            <v>VR. UNITARIO</v>
          </cell>
        </row>
        <row r="2951">
          <cell r="A2951" t="str">
            <v/>
          </cell>
          <cell r="D2951">
            <v>1</v>
          </cell>
          <cell r="E2951" t="str">
            <v/>
          </cell>
          <cell r="F2951">
            <v>1</v>
          </cell>
          <cell r="G2951" t="str">
            <v/>
          </cell>
        </row>
        <row r="2952">
          <cell r="A2952" t="str">
            <v/>
          </cell>
          <cell r="E2952" t="str">
            <v/>
          </cell>
          <cell r="F2952" t="str">
            <v/>
          </cell>
          <cell r="G2952" t="str">
            <v/>
          </cell>
        </row>
        <row r="2953">
          <cell r="A2953" t="str">
            <v/>
          </cell>
          <cell r="E2953" t="str">
            <v/>
          </cell>
          <cell r="F2953" t="str">
            <v/>
          </cell>
          <cell r="G2953" t="str">
            <v/>
          </cell>
        </row>
        <row r="2954">
          <cell r="A2954" t="str">
            <v/>
          </cell>
          <cell r="E2954" t="str">
            <v/>
          </cell>
          <cell r="F2954" t="str">
            <v/>
          </cell>
          <cell r="G2954" t="str">
            <v/>
          </cell>
        </row>
        <row r="2955">
          <cell r="F2955" t="str">
            <v>SUBTOTAL</v>
          </cell>
          <cell r="G2955" t="str">
            <v/>
          </cell>
        </row>
        <row r="2957">
          <cell r="A2957" t="str">
            <v>V. SERVICIOS</v>
          </cell>
        </row>
        <row r="2958">
          <cell r="A2958" t="str">
            <v>CÓDIGO</v>
          </cell>
          <cell r="B2958" t="str">
            <v>DESCRIPCIÓN</v>
          </cell>
          <cell r="D2958" t="str">
            <v>UNIDAD</v>
          </cell>
          <cell r="E2958" t="str">
            <v>CANTIDAD</v>
          </cell>
          <cell r="F2958" t="str">
            <v>PRECIO UNIT.</v>
          </cell>
          <cell r="G2958" t="str">
            <v>VR. UNITARIO</v>
          </cell>
        </row>
        <row r="2959">
          <cell r="A2959" t="str">
            <v/>
          </cell>
          <cell r="D2959" t="str">
            <v/>
          </cell>
          <cell r="F2959" t="str">
            <v/>
          </cell>
          <cell r="G2959" t="str">
            <v/>
          </cell>
        </row>
        <row r="2960">
          <cell r="A2960" t="str">
            <v/>
          </cell>
          <cell r="D2960" t="str">
            <v/>
          </cell>
          <cell r="F2960" t="str">
            <v/>
          </cell>
          <cell r="G2960" t="str">
            <v/>
          </cell>
        </row>
        <row r="2961">
          <cell r="A2961" t="str">
            <v/>
          </cell>
          <cell r="D2961" t="str">
            <v/>
          </cell>
          <cell r="F2961" t="str">
            <v/>
          </cell>
          <cell r="G2961" t="str">
            <v/>
          </cell>
        </row>
        <row r="2962">
          <cell r="F2962" t="str">
            <v>SUBTOTAL</v>
          </cell>
          <cell r="G2962" t="str">
            <v/>
          </cell>
        </row>
        <row r="2964">
          <cell r="A2964" t="str">
            <v>TOTAL COSTO DIRECTO</v>
          </cell>
          <cell r="G2964">
            <v>1305</v>
          </cell>
        </row>
        <row r="2966">
          <cell r="A2966" t="str">
            <v>2. COSTOS INDIRECTOS</v>
          </cell>
        </row>
        <row r="2968">
          <cell r="A2968" t="str">
            <v>DESCRIPCIÓN</v>
          </cell>
          <cell r="F2968" t="str">
            <v>PORCENTAJE</v>
          </cell>
          <cell r="G2968" t="str">
            <v>VALOR TOTAL</v>
          </cell>
        </row>
        <row r="2969">
          <cell r="A2969" t="str">
            <v>ADMINISTRACION</v>
          </cell>
          <cell r="F2969">
            <v>0.2364</v>
          </cell>
          <cell r="G2969">
            <v>308.50200000000001</v>
          </cell>
        </row>
        <row r="2970">
          <cell r="A2970" t="str">
            <v>IMPREVISTOS</v>
          </cell>
          <cell r="F2970">
            <v>0.01</v>
          </cell>
          <cell r="G2970">
            <v>13.05</v>
          </cell>
        </row>
        <row r="2971">
          <cell r="A2971" t="str">
            <v>UTILIDADES</v>
          </cell>
          <cell r="F2971">
            <v>0.05</v>
          </cell>
          <cell r="G2971">
            <v>65.25</v>
          </cell>
        </row>
        <row r="2972">
          <cell r="A2972" t="str">
            <v>TOTAL COSTO INDIRECTO</v>
          </cell>
          <cell r="F2972">
            <v>0.2964</v>
          </cell>
          <cell r="G2972">
            <v>387</v>
          </cell>
        </row>
        <row r="2974">
          <cell r="A2974" t="str">
            <v>PRECIO UNITARIO TOTAL APROXIMADO AL PESO</v>
          </cell>
          <cell r="G2974">
            <v>1692</v>
          </cell>
        </row>
        <row r="2976">
          <cell r="B2976" t="str">
            <v/>
          </cell>
        </row>
        <row r="2977">
          <cell r="B2977" t="str">
            <v/>
          </cell>
        </row>
        <row r="2978">
          <cell r="B2978" t="str">
            <v/>
          </cell>
        </row>
        <row r="2979">
          <cell r="B2979" t="str">
            <v/>
          </cell>
          <cell r="D2979" t="str">
            <v>FIRMA RESPONSABLE</v>
          </cell>
        </row>
        <row r="2980">
          <cell r="A2980" t="str">
            <v>DEPARTAMENTO DE ANTIOQUIA</v>
          </cell>
          <cell r="F2980" t="str">
            <v/>
          </cell>
        </row>
        <row r="2981">
          <cell r="A2981" t="str">
            <v>MUNICIPIO DE BURITICÁ</v>
          </cell>
        </row>
        <row r="2982">
          <cell r="A2982" t="str">
            <v>PROYECTO: MEJORAMIENTO DE VIAS TERCIARIAS EN EL MUNICIPIO DE BURITICA EN EL 
MARCO DEL PROGRAMA REGIONAL MEJORAMIENTO DE VIAS 
TERCIARIAS EN EL OCCIDENTE ANTIOQUEÑO</v>
          </cell>
        </row>
        <row r="2984">
          <cell r="A2984" t="str">
            <v>ANÁLISIS DE PRECIOS UNITARIOS  VEREDA ALTO DEL OBISPO</v>
          </cell>
        </row>
        <row r="2985">
          <cell r="A2985" t="str">
            <v>ITEM DE PAGO</v>
          </cell>
          <cell r="B2985" t="str">
            <v>DESCRIPCIÓN</v>
          </cell>
          <cell r="E2985" t="str">
            <v>UNIDAD</v>
          </cell>
          <cell r="F2985" t="str">
            <v>CANTIDAD</v>
          </cell>
          <cell r="G2985" t="str">
            <v>COSTO DIRECTO</v>
          </cell>
        </row>
        <row r="2986">
          <cell r="A2986">
            <v>6.1</v>
          </cell>
          <cell r="B2986" t="str">
            <v>Excavaciones para estructuras varias en material común en seco sin entibado.
Incluye transporte y disposición final de los materiales.</v>
          </cell>
          <cell r="E2986" t="str">
            <v>m3</v>
          </cell>
          <cell r="G2986">
            <v>7514</v>
          </cell>
        </row>
        <row r="2988">
          <cell r="A2988" t="str">
            <v>1. COSTOS DIRECTOS</v>
          </cell>
        </row>
        <row r="2990">
          <cell r="A2990" t="str">
            <v>I. EQUIPO</v>
          </cell>
        </row>
        <row r="2991">
          <cell r="A2991" t="str">
            <v>CÓDIGO</v>
          </cell>
          <cell r="B2991" t="str">
            <v>DESCRIPCIÓN</v>
          </cell>
          <cell r="D2991" t="str">
            <v>UNIDAD</v>
          </cell>
          <cell r="E2991" t="str">
            <v>TARIFA</v>
          </cell>
          <cell r="F2991" t="str">
            <v>RENDIMIENTO</v>
          </cell>
          <cell r="G2991" t="str">
            <v>VR. UNITARIO</v>
          </cell>
        </row>
        <row r="2992">
          <cell r="A2992" t="str">
            <v>HEQ009</v>
          </cell>
          <cell r="B2992" t="str">
            <v>RETROEXCAVADORA LLANTA</v>
          </cell>
          <cell r="D2992" t="str">
            <v>HORA</v>
          </cell>
          <cell r="E2992">
            <v>130000</v>
          </cell>
          <cell r="F2992">
            <v>20</v>
          </cell>
          <cell r="G2992">
            <v>6500</v>
          </cell>
        </row>
        <row r="2993">
          <cell r="A2993" t="str">
            <v/>
          </cell>
          <cell r="D2993" t="str">
            <v/>
          </cell>
          <cell r="E2993" t="str">
            <v/>
          </cell>
          <cell r="G2993" t="str">
            <v/>
          </cell>
        </row>
        <row r="2994">
          <cell r="A2994" t="str">
            <v/>
          </cell>
          <cell r="D2994" t="str">
            <v/>
          </cell>
          <cell r="E2994" t="str">
            <v/>
          </cell>
          <cell r="G2994" t="str">
            <v/>
          </cell>
        </row>
        <row r="2995">
          <cell r="A2995" t="str">
            <v/>
          </cell>
          <cell r="D2995" t="str">
            <v/>
          </cell>
          <cell r="E2995" t="str">
            <v/>
          </cell>
          <cell r="G2995" t="str">
            <v/>
          </cell>
        </row>
        <row r="2996">
          <cell r="A2996" t="str">
            <v/>
          </cell>
          <cell r="D2996" t="str">
            <v/>
          </cell>
          <cell r="E2996" t="str">
            <v/>
          </cell>
          <cell r="G2996" t="str">
            <v/>
          </cell>
        </row>
        <row r="2997">
          <cell r="A2997" t="str">
            <v/>
          </cell>
          <cell r="D2997" t="str">
            <v/>
          </cell>
          <cell r="E2997" t="str">
            <v/>
          </cell>
          <cell r="G2997" t="str">
            <v/>
          </cell>
        </row>
        <row r="2998">
          <cell r="A2998" t="str">
            <v>HEQ001</v>
          </cell>
          <cell r="B2998" t="str">
            <v>HERRAMIENTA MENOR (5% DE LA MANO DE OBRA)</v>
          </cell>
          <cell r="D2998" t="str">
            <v>%</v>
          </cell>
          <cell r="E2998">
            <v>0.05</v>
          </cell>
          <cell r="F2998">
            <v>966</v>
          </cell>
          <cell r="G2998">
            <v>48.300000000000004</v>
          </cell>
        </row>
        <row r="2999">
          <cell r="F2999" t="str">
            <v>SUBTOTAL</v>
          </cell>
          <cell r="G2999">
            <v>6548.3</v>
          </cell>
        </row>
        <row r="3001">
          <cell r="A3001" t="str">
            <v>II. MATERIALES</v>
          </cell>
        </row>
        <row r="3002">
          <cell r="A3002" t="str">
            <v>CÓDIGO</v>
          </cell>
          <cell r="B3002" t="str">
            <v>DESCRIPCIÓN</v>
          </cell>
          <cell r="C3002" t="str">
            <v>UNIDAD</v>
          </cell>
          <cell r="D3002" t="str">
            <v>CANTIDAD</v>
          </cell>
          <cell r="E3002" t="str">
            <v>DESP.</v>
          </cell>
          <cell r="F3002" t="str">
            <v>PRECIO UNIT.</v>
          </cell>
          <cell r="G3002" t="str">
            <v>VR. UNITARIO</v>
          </cell>
        </row>
        <row r="3003">
          <cell r="A3003" t="str">
            <v/>
          </cell>
          <cell r="C3003" t="str">
            <v/>
          </cell>
          <cell r="F3003" t="str">
            <v/>
          </cell>
          <cell r="G3003" t="str">
            <v/>
          </cell>
        </row>
        <row r="3004">
          <cell r="A3004" t="str">
            <v/>
          </cell>
          <cell r="C3004" t="str">
            <v/>
          </cell>
          <cell r="F3004" t="str">
            <v/>
          </cell>
          <cell r="G3004" t="str">
            <v/>
          </cell>
        </row>
        <row r="3005">
          <cell r="A3005" t="str">
            <v/>
          </cell>
          <cell r="C3005" t="str">
            <v/>
          </cell>
          <cell r="F3005" t="str">
            <v/>
          </cell>
          <cell r="G3005" t="str">
            <v/>
          </cell>
        </row>
        <row r="3006">
          <cell r="A3006" t="str">
            <v/>
          </cell>
          <cell r="C3006" t="str">
            <v/>
          </cell>
          <cell r="F3006" t="str">
            <v/>
          </cell>
          <cell r="G3006" t="str">
            <v/>
          </cell>
        </row>
        <row r="3007">
          <cell r="A3007" t="str">
            <v/>
          </cell>
          <cell r="C3007" t="str">
            <v/>
          </cell>
          <cell r="F3007" t="str">
            <v/>
          </cell>
          <cell r="G3007" t="str">
            <v/>
          </cell>
        </row>
        <row r="3008">
          <cell r="A3008" t="str">
            <v/>
          </cell>
          <cell r="C3008" t="str">
            <v/>
          </cell>
          <cell r="F3008" t="str">
            <v/>
          </cell>
          <cell r="G3008" t="str">
            <v/>
          </cell>
        </row>
        <row r="3009">
          <cell r="A3009" t="str">
            <v/>
          </cell>
          <cell r="C3009" t="str">
            <v/>
          </cell>
          <cell r="F3009" t="str">
            <v/>
          </cell>
          <cell r="G3009" t="str">
            <v/>
          </cell>
        </row>
        <row r="3010">
          <cell r="A3010" t="str">
            <v/>
          </cell>
          <cell r="C3010" t="str">
            <v/>
          </cell>
          <cell r="F3010" t="str">
            <v/>
          </cell>
          <cell r="G3010" t="str">
            <v/>
          </cell>
        </row>
        <row r="3011">
          <cell r="A3011" t="str">
            <v/>
          </cell>
          <cell r="C3011" t="str">
            <v/>
          </cell>
          <cell r="F3011" t="str">
            <v/>
          </cell>
          <cell r="G3011" t="str">
            <v/>
          </cell>
        </row>
        <row r="3012">
          <cell r="A3012" t="str">
            <v/>
          </cell>
          <cell r="C3012" t="str">
            <v/>
          </cell>
          <cell r="F3012" t="str">
            <v/>
          </cell>
          <cell r="G3012" t="str">
            <v/>
          </cell>
        </row>
        <row r="3013">
          <cell r="A3013" t="str">
            <v/>
          </cell>
          <cell r="C3013" t="str">
            <v/>
          </cell>
          <cell r="F3013" t="str">
            <v/>
          </cell>
          <cell r="G3013" t="str">
            <v/>
          </cell>
        </row>
        <row r="3014">
          <cell r="A3014" t="str">
            <v/>
          </cell>
          <cell r="C3014" t="str">
            <v/>
          </cell>
          <cell r="F3014" t="str">
            <v/>
          </cell>
          <cell r="G3014" t="str">
            <v/>
          </cell>
        </row>
        <row r="3015">
          <cell r="A3015" t="str">
            <v/>
          </cell>
          <cell r="C3015" t="str">
            <v/>
          </cell>
          <cell r="F3015" t="str">
            <v/>
          </cell>
          <cell r="G3015" t="str">
            <v/>
          </cell>
        </row>
        <row r="3016">
          <cell r="A3016" t="str">
            <v/>
          </cell>
          <cell r="C3016" t="str">
            <v/>
          </cell>
          <cell r="F3016" t="str">
            <v/>
          </cell>
          <cell r="G3016" t="str">
            <v/>
          </cell>
        </row>
        <row r="3017">
          <cell r="F3017" t="str">
            <v>SUBTOTAL</v>
          </cell>
          <cell r="G3017" t="str">
            <v/>
          </cell>
        </row>
        <row r="3019">
          <cell r="A3019" t="str">
            <v>III. TRANSPORTES</v>
          </cell>
        </row>
        <row r="3020">
          <cell r="A3020" t="str">
            <v>CÓDIGO</v>
          </cell>
          <cell r="B3020" t="str">
            <v>DESCRIPCIÓN</v>
          </cell>
          <cell r="C3020" t="str">
            <v>TIPO</v>
          </cell>
          <cell r="D3020" t="str">
            <v>VOLUMEN/PESO</v>
          </cell>
          <cell r="E3020" t="str">
            <v>DISTANCIA</v>
          </cell>
          <cell r="F3020" t="str">
            <v>TARIFA</v>
          </cell>
          <cell r="G3020" t="str">
            <v>VR. UNITARIO</v>
          </cell>
        </row>
        <row r="3021">
          <cell r="A3021" t="str">
            <v/>
          </cell>
          <cell r="E3021" t="str">
            <v/>
          </cell>
          <cell r="F3021" t="str">
            <v/>
          </cell>
          <cell r="G3021" t="str">
            <v/>
          </cell>
        </row>
        <row r="3022">
          <cell r="A3022" t="str">
            <v/>
          </cell>
          <cell r="E3022" t="str">
            <v/>
          </cell>
          <cell r="F3022" t="str">
            <v/>
          </cell>
          <cell r="G3022" t="str">
            <v/>
          </cell>
        </row>
        <row r="3023">
          <cell r="A3023" t="str">
            <v/>
          </cell>
          <cell r="E3023" t="str">
            <v/>
          </cell>
          <cell r="F3023" t="str">
            <v/>
          </cell>
          <cell r="G3023" t="str">
            <v/>
          </cell>
        </row>
        <row r="3024">
          <cell r="F3024" t="str">
            <v>SUBTOTAL</v>
          </cell>
          <cell r="G3024" t="str">
            <v/>
          </cell>
        </row>
        <row r="3026">
          <cell r="A3026" t="str">
            <v>IV. MANO DE OBRA</v>
          </cell>
        </row>
        <row r="3027">
          <cell r="A3027" t="str">
            <v>CÓDIGO</v>
          </cell>
          <cell r="B3027" t="str">
            <v>CARGOS PERSONAL</v>
          </cell>
          <cell r="D3027" t="str">
            <v>CANTIDAD</v>
          </cell>
          <cell r="E3027" t="str">
            <v>JORNAL TOTAL</v>
          </cell>
          <cell r="F3027" t="str">
            <v>RENDIMIENTO</v>
          </cell>
          <cell r="G3027" t="str">
            <v>VR. UNITARIO</v>
          </cell>
        </row>
        <row r="3028">
          <cell r="A3028" t="str">
            <v>MO032</v>
          </cell>
          <cell r="B3028" t="str">
            <v>AYUDANTE RASO</v>
          </cell>
          <cell r="D3028">
            <v>2</v>
          </cell>
          <cell r="E3028">
            <v>77280</v>
          </cell>
          <cell r="F3028">
            <v>160</v>
          </cell>
          <cell r="G3028">
            <v>966</v>
          </cell>
        </row>
        <row r="3029">
          <cell r="A3029" t="str">
            <v/>
          </cell>
          <cell r="E3029" t="str">
            <v/>
          </cell>
          <cell r="F3029" t="str">
            <v/>
          </cell>
          <cell r="G3029" t="str">
            <v/>
          </cell>
        </row>
        <row r="3030">
          <cell r="A3030" t="str">
            <v/>
          </cell>
          <cell r="E3030" t="str">
            <v/>
          </cell>
          <cell r="F3030" t="str">
            <v/>
          </cell>
          <cell r="G3030" t="str">
            <v/>
          </cell>
        </row>
        <row r="3031">
          <cell r="A3031" t="str">
            <v/>
          </cell>
          <cell r="E3031" t="str">
            <v/>
          </cell>
          <cell r="F3031" t="str">
            <v/>
          </cell>
          <cell r="G3031" t="str">
            <v/>
          </cell>
        </row>
        <row r="3032">
          <cell r="F3032" t="str">
            <v>SUBTOTAL</v>
          </cell>
          <cell r="G3032">
            <v>966</v>
          </cell>
        </row>
        <row r="3034">
          <cell r="A3034" t="str">
            <v>V. SERVICIOS</v>
          </cell>
        </row>
        <row r="3035">
          <cell r="A3035" t="str">
            <v>CÓDIGO</v>
          </cell>
          <cell r="B3035" t="str">
            <v>DESCRIPCIÓN</v>
          </cell>
          <cell r="D3035" t="str">
            <v>UNIDAD</v>
          </cell>
          <cell r="E3035" t="str">
            <v>CANTIDAD</v>
          </cell>
          <cell r="F3035" t="str">
            <v>PRECIO UNIT.</v>
          </cell>
          <cell r="G3035" t="str">
            <v>VR. UNITARIO</v>
          </cell>
        </row>
        <row r="3036">
          <cell r="A3036" t="str">
            <v/>
          </cell>
          <cell r="D3036" t="str">
            <v/>
          </cell>
          <cell r="F3036" t="str">
            <v/>
          </cell>
          <cell r="G3036" t="str">
            <v/>
          </cell>
        </row>
        <row r="3037">
          <cell r="A3037" t="str">
            <v/>
          </cell>
          <cell r="D3037" t="str">
            <v/>
          </cell>
          <cell r="F3037" t="str">
            <v/>
          </cell>
          <cell r="G3037" t="str">
            <v/>
          </cell>
        </row>
        <row r="3038">
          <cell r="A3038" t="str">
            <v/>
          </cell>
          <cell r="D3038" t="str">
            <v/>
          </cell>
          <cell r="F3038" t="str">
            <v/>
          </cell>
          <cell r="G3038" t="str">
            <v/>
          </cell>
        </row>
        <row r="3039">
          <cell r="F3039" t="str">
            <v>SUBTOTAL</v>
          </cell>
          <cell r="G3039" t="str">
            <v/>
          </cell>
        </row>
        <row r="3041">
          <cell r="A3041" t="str">
            <v>TOTAL COSTO DIRECTO</v>
          </cell>
          <cell r="G3041">
            <v>7514</v>
          </cell>
        </row>
        <row r="3043">
          <cell r="A3043" t="str">
            <v>2. COSTOS INDIRECTOS</v>
          </cell>
        </row>
        <row r="3045">
          <cell r="A3045" t="str">
            <v>DESCRIPCIÓN</v>
          </cell>
          <cell r="F3045" t="str">
            <v>PORCENTAJE</v>
          </cell>
          <cell r="G3045" t="str">
            <v>VALOR TOTAL</v>
          </cell>
        </row>
        <row r="3046">
          <cell r="A3046" t="str">
            <v>ADMINISTRACION</v>
          </cell>
          <cell r="F3046">
            <v>0.2364</v>
          </cell>
          <cell r="G3046">
            <v>1776.3096</v>
          </cell>
        </row>
        <row r="3047">
          <cell r="A3047" t="str">
            <v>IMPREVISTOS</v>
          </cell>
          <cell r="F3047">
            <v>0.01</v>
          </cell>
          <cell r="G3047">
            <v>75.14</v>
          </cell>
        </row>
        <row r="3048">
          <cell r="A3048" t="str">
            <v>UTILIDADES</v>
          </cell>
          <cell r="F3048">
            <v>0.05</v>
          </cell>
          <cell r="G3048">
            <v>375.70000000000005</v>
          </cell>
        </row>
        <row r="3049">
          <cell r="A3049" t="str">
            <v>TOTAL COSTO INDIRECTO</v>
          </cell>
          <cell r="F3049">
            <v>0.2964</v>
          </cell>
          <cell r="G3049">
            <v>2227</v>
          </cell>
        </row>
        <row r="3051">
          <cell r="A3051" t="str">
            <v>PRECIO UNITARIO TOTAL APROXIMADO AL PESO</v>
          </cell>
          <cell r="G3051">
            <v>9741</v>
          </cell>
        </row>
        <row r="3053">
          <cell r="B3053" t="str">
            <v/>
          </cell>
        </row>
        <row r="3054">
          <cell r="B3054" t="str">
            <v/>
          </cell>
        </row>
        <row r="3055">
          <cell r="B3055" t="str">
            <v/>
          </cell>
        </row>
        <row r="3056">
          <cell r="B3056" t="str">
            <v/>
          </cell>
          <cell r="D3056" t="str">
            <v>FIRMA RESPONSABLE</v>
          </cell>
        </row>
        <row r="3057">
          <cell r="A3057" t="str">
            <v>DEPARTAMENTO DE ANTIOQUIA</v>
          </cell>
          <cell r="F3057" t="str">
            <v/>
          </cell>
        </row>
        <row r="3058">
          <cell r="A3058" t="str">
            <v>MUNICIPIO DE BURITICÁ</v>
          </cell>
        </row>
        <row r="3059">
          <cell r="A3059" t="str">
            <v>PROYECTO: MEJORAMIENTO DE VIAS TERCIARIAS EN EL MUNICIPIO DE BURITICA EN EL 
MARCO DEL PROGRAMA REGIONAL MEJORAMIENTO DE VIAS 
TERCIARIAS EN EL OCCIDENTE ANTIOQUEÑO</v>
          </cell>
        </row>
        <row r="3061">
          <cell r="A3061" t="str">
            <v>ANÁLISIS DE PRECIOS UNITARIOS  VEREDA ALTO DEL OBISPO</v>
          </cell>
        </row>
        <row r="3062">
          <cell r="A3062" t="str">
            <v>ITEM DE PAGO</v>
          </cell>
          <cell r="B3062" t="str">
            <v>DESCRIPCIÓN</v>
          </cell>
          <cell r="E3062" t="str">
            <v>UNIDAD</v>
          </cell>
          <cell r="F3062" t="str">
            <v>CANTIDAD</v>
          </cell>
          <cell r="G3062" t="str">
            <v>COSTO DIRECTO</v>
          </cell>
        </row>
        <row r="3063">
          <cell r="A3063">
            <v>6.2</v>
          </cell>
          <cell r="B3063" t="str">
            <v>Concreto Clase D (21 MPa).  pocetas, alcantarillas y muros.ncluye el suministro y el
transporte de todos los materiales, la formaleta en madera o similar. El acero de
refuerzo se pagara en su item respectivo. Incluye todo lo necesario para su correcta
construcción.</v>
          </cell>
          <cell r="E3063" t="str">
            <v>m3</v>
          </cell>
          <cell r="G3063">
            <v>589592</v>
          </cell>
        </row>
        <row r="3065">
          <cell r="A3065" t="str">
            <v>1. COSTOS DIRECTOS</v>
          </cell>
        </row>
        <row r="3067">
          <cell r="A3067" t="str">
            <v>I. EQUIPO</v>
          </cell>
        </row>
        <row r="3068">
          <cell r="A3068" t="str">
            <v>CÓDIGO</v>
          </cell>
          <cell r="B3068" t="str">
            <v>DESCRIPCIÓN</v>
          </cell>
          <cell r="D3068" t="str">
            <v>UNIDAD</v>
          </cell>
          <cell r="E3068" t="str">
            <v>TARIFA</v>
          </cell>
          <cell r="F3068" t="str">
            <v>RENDIMIENTO</v>
          </cell>
          <cell r="G3068" t="str">
            <v>VR. UNITARIO</v>
          </cell>
        </row>
        <row r="3069">
          <cell r="A3069" t="str">
            <v>HEQ013</v>
          </cell>
          <cell r="B3069" t="str">
            <v>VIBRADOR DE CONCRETO A GASOLINA (ALQUILER)</v>
          </cell>
          <cell r="D3069" t="str">
            <v>hora</v>
          </cell>
          <cell r="E3069">
            <v>6275.9444444444443</v>
          </cell>
          <cell r="F3069">
            <v>1.5</v>
          </cell>
          <cell r="G3069">
            <v>4183.9629629629626</v>
          </cell>
        </row>
        <row r="3070">
          <cell r="A3070" t="str">
            <v/>
          </cell>
          <cell r="D3070" t="str">
            <v/>
          </cell>
          <cell r="E3070" t="str">
            <v/>
          </cell>
          <cell r="G3070" t="str">
            <v/>
          </cell>
        </row>
        <row r="3071">
          <cell r="A3071" t="str">
            <v/>
          </cell>
          <cell r="D3071" t="str">
            <v/>
          </cell>
          <cell r="E3071" t="str">
            <v/>
          </cell>
          <cell r="G3071" t="str">
            <v/>
          </cell>
        </row>
        <row r="3072">
          <cell r="A3072" t="str">
            <v/>
          </cell>
          <cell r="D3072" t="str">
            <v/>
          </cell>
          <cell r="E3072" t="str">
            <v/>
          </cell>
          <cell r="G3072" t="str">
            <v/>
          </cell>
        </row>
        <row r="3073">
          <cell r="A3073" t="str">
            <v/>
          </cell>
          <cell r="D3073" t="str">
            <v/>
          </cell>
          <cell r="E3073" t="str">
            <v/>
          </cell>
          <cell r="G3073" t="str">
            <v/>
          </cell>
        </row>
        <row r="3074">
          <cell r="A3074" t="str">
            <v/>
          </cell>
          <cell r="D3074" t="str">
            <v/>
          </cell>
          <cell r="E3074" t="str">
            <v/>
          </cell>
          <cell r="G3074" t="str">
            <v/>
          </cell>
        </row>
        <row r="3075">
          <cell r="A3075" t="str">
            <v>HEQ001</v>
          </cell>
          <cell r="B3075" t="str">
            <v>HERRAMIENTA MENOR (5% DE LA MANO DE OBRA)</v>
          </cell>
          <cell r="D3075" t="str">
            <v>%</v>
          </cell>
          <cell r="E3075">
            <v>0.05</v>
          </cell>
          <cell r="F3075">
            <v>115606.75</v>
          </cell>
          <cell r="G3075">
            <v>5780.3375000000005</v>
          </cell>
        </row>
        <row r="3076">
          <cell r="F3076" t="str">
            <v>SUBTOTAL</v>
          </cell>
          <cell r="G3076">
            <v>9964.3004629629631</v>
          </cell>
        </row>
        <row r="3078">
          <cell r="A3078" t="str">
            <v>II. MATERIALES</v>
          </cell>
        </row>
        <row r="3079">
          <cell r="A3079" t="str">
            <v>CÓDIGO</v>
          </cell>
          <cell r="B3079" t="str">
            <v>DESCRIPCIÓN</v>
          </cell>
          <cell r="C3079" t="str">
            <v>UNIDAD</v>
          </cell>
          <cell r="D3079" t="str">
            <v>CANTIDAD</v>
          </cell>
          <cell r="E3079" t="str">
            <v>DESP.</v>
          </cell>
          <cell r="F3079" t="str">
            <v>PRECIO UNIT.</v>
          </cell>
          <cell r="G3079" t="str">
            <v>VR. UNITARIO</v>
          </cell>
        </row>
        <row r="3080">
          <cell r="A3080" t="str">
            <v>MA026</v>
          </cell>
          <cell r="B3080" t="str">
            <v xml:space="preserve">CONCRETO 3000 PSI (210 MPA) EN OBRA VEREDA ALTO DEL OBISPO </v>
          </cell>
          <cell r="C3080" t="str">
            <v>M3</v>
          </cell>
          <cell r="D3080">
            <v>1</v>
          </cell>
          <cell r="E3080">
            <v>0.05</v>
          </cell>
          <cell r="F3080">
            <v>422320</v>
          </cell>
          <cell r="G3080">
            <v>443436</v>
          </cell>
        </row>
        <row r="3081">
          <cell r="A3081" t="str">
            <v>MA020</v>
          </cell>
          <cell r="B3081" t="str">
            <v>LISTON 2 X 4</v>
          </cell>
          <cell r="C3081" t="str">
            <v>UN</v>
          </cell>
          <cell r="D3081">
            <v>6</v>
          </cell>
          <cell r="F3081">
            <v>3400</v>
          </cell>
          <cell r="G3081">
            <v>20400</v>
          </cell>
        </row>
        <row r="3082">
          <cell r="A3082" t="str">
            <v>MA021</v>
          </cell>
          <cell r="B3082" t="str">
            <v>PUNTILLA CON CABEZA 2"</v>
          </cell>
          <cell r="C3082" t="str">
            <v>LB</v>
          </cell>
          <cell r="D3082">
            <v>0.05</v>
          </cell>
          <cell r="F3082">
            <v>3700</v>
          </cell>
          <cell r="G3082">
            <v>185</v>
          </cell>
        </row>
        <row r="3083">
          <cell r="A3083" t="str">
            <v/>
          </cell>
          <cell r="C3083" t="str">
            <v/>
          </cell>
          <cell r="F3083" t="str">
            <v/>
          </cell>
          <cell r="G3083" t="str">
            <v/>
          </cell>
        </row>
        <row r="3084">
          <cell r="A3084" t="str">
            <v/>
          </cell>
          <cell r="C3084" t="str">
            <v/>
          </cell>
          <cell r="F3084" t="str">
            <v/>
          </cell>
          <cell r="G3084" t="str">
            <v/>
          </cell>
        </row>
        <row r="3085">
          <cell r="A3085" t="str">
            <v/>
          </cell>
          <cell r="C3085" t="str">
            <v/>
          </cell>
          <cell r="F3085" t="str">
            <v/>
          </cell>
          <cell r="G3085" t="str">
            <v/>
          </cell>
        </row>
        <row r="3086">
          <cell r="A3086" t="str">
            <v/>
          </cell>
          <cell r="C3086" t="str">
            <v/>
          </cell>
          <cell r="F3086" t="str">
            <v/>
          </cell>
          <cell r="G3086" t="str">
            <v/>
          </cell>
        </row>
        <row r="3087">
          <cell r="A3087" t="str">
            <v/>
          </cell>
          <cell r="C3087" t="str">
            <v/>
          </cell>
          <cell r="F3087" t="str">
            <v/>
          </cell>
          <cell r="G3087" t="str">
            <v/>
          </cell>
        </row>
        <row r="3088">
          <cell r="A3088" t="str">
            <v/>
          </cell>
          <cell r="C3088" t="str">
            <v/>
          </cell>
          <cell r="F3088" t="str">
            <v/>
          </cell>
          <cell r="G3088" t="str">
            <v/>
          </cell>
        </row>
        <row r="3089">
          <cell r="A3089" t="str">
            <v/>
          </cell>
          <cell r="C3089" t="str">
            <v/>
          </cell>
          <cell r="F3089" t="str">
            <v/>
          </cell>
          <cell r="G3089" t="str">
            <v/>
          </cell>
        </row>
        <row r="3090">
          <cell r="A3090" t="str">
            <v/>
          </cell>
          <cell r="C3090" t="str">
            <v/>
          </cell>
          <cell r="F3090" t="str">
            <v/>
          </cell>
          <cell r="G3090" t="str">
            <v/>
          </cell>
        </row>
        <row r="3091">
          <cell r="A3091" t="str">
            <v/>
          </cell>
          <cell r="C3091" t="str">
            <v/>
          </cell>
          <cell r="F3091" t="str">
            <v/>
          </cell>
          <cell r="G3091" t="str">
            <v/>
          </cell>
        </row>
        <row r="3092">
          <cell r="A3092" t="str">
            <v/>
          </cell>
          <cell r="C3092" t="str">
            <v/>
          </cell>
          <cell r="F3092" t="str">
            <v/>
          </cell>
          <cell r="G3092" t="str">
            <v/>
          </cell>
        </row>
        <row r="3093">
          <cell r="A3093" t="str">
            <v/>
          </cell>
          <cell r="C3093" t="str">
            <v/>
          </cell>
          <cell r="F3093" t="str">
            <v/>
          </cell>
          <cell r="G3093" t="str">
            <v/>
          </cell>
        </row>
        <row r="3094">
          <cell r="F3094" t="str">
            <v>SUBTOTAL</v>
          </cell>
          <cell r="G3094">
            <v>464021</v>
          </cell>
        </row>
        <row r="3096">
          <cell r="A3096" t="str">
            <v>III. TRANSPORTES</v>
          </cell>
        </row>
        <row r="3097">
          <cell r="A3097" t="str">
            <v>CÓDIGO</v>
          </cell>
          <cell r="B3097" t="str">
            <v>DESCRIPCIÓN</v>
          </cell>
          <cell r="C3097" t="str">
            <v>TIPO</v>
          </cell>
          <cell r="D3097" t="str">
            <v>VOLUMEN/PESO</v>
          </cell>
          <cell r="E3097" t="str">
            <v>DISTANCIA</v>
          </cell>
          <cell r="F3097" t="str">
            <v>TARIFA</v>
          </cell>
          <cell r="G3097" t="str">
            <v>VR. UNITARIO</v>
          </cell>
        </row>
        <row r="3098">
          <cell r="A3098" t="str">
            <v/>
          </cell>
          <cell r="E3098" t="str">
            <v/>
          </cell>
          <cell r="F3098" t="str">
            <v/>
          </cell>
          <cell r="G3098" t="str">
            <v/>
          </cell>
        </row>
        <row r="3099">
          <cell r="A3099" t="str">
            <v/>
          </cell>
          <cell r="E3099" t="str">
            <v/>
          </cell>
          <cell r="F3099" t="str">
            <v/>
          </cell>
          <cell r="G3099" t="str">
            <v/>
          </cell>
        </row>
        <row r="3100">
          <cell r="A3100" t="str">
            <v/>
          </cell>
          <cell r="E3100" t="str">
            <v/>
          </cell>
          <cell r="F3100" t="str">
            <v/>
          </cell>
          <cell r="G3100" t="str">
            <v/>
          </cell>
        </row>
        <row r="3101">
          <cell r="F3101" t="str">
            <v>SUBTOTAL</v>
          </cell>
          <cell r="G3101" t="str">
            <v/>
          </cell>
        </row>
        <row r="3103">
          <cell r="A3103" t="str">
            <v>IV. MANO DE OBRA</v>
          </cell>
        </row>
        <row r="3104">
          <cell r="A3104" t="str">
            <v>CÓDIGO</v>
          </cell>
          <cell r="B3104" t="str">
            <v>CARGOS PERSONAL</v>
          </cell>
          <cell r="D3104" t="str">
            <v>CANTIDAD</v>
          </cell>
          <cell r="E3104" t="str">
            <v>JORNAL TOTAL</v>
          </cell>
          <cell r="F3104" t="str">
            <v>RENDIMIENTO</v>
          </cell>
          <cell r="G3104" t="str">
            <v>VR. UNITARIO</v>
          </cell>
        </row>
        <row r="3105">
          <cell r="A3105" t="str">
            <v>MO029</v>
          </cell>
          <cell r="B3105" t="str">
            <v>OFICIAL DE OBRA CIVIL</v>
          </cell>
          <cell r="D3105">
            <v>1</v>
          </cell>
          <cell r="E3105">
            <v>153307</v>
          </cell>
          <cell r="F3105">
            <v>4</v>
          </cell>
          <cell r="G3105">
            <v>38326.75</v>
          </cell>
        </row>
        <row r="3106">
          <cell r="A3106" t="str">
            <v>MO032</v>
          </cell>
          <cell r="B3106" t="str">
            <v>AYUDANTE RASO</v>
          </cell>
          <cell r="D3106">
            <v>4</v>
          </cell>
          <cell r="E3106">
            <v>77280</v>
          </cell>
          <cell r="F3106">
            <v>4</v>
          </cell>
          <cell r="G3106">
            <v>77280</v>
          </cell>
        </row>
        <row r="3107">
          <cell r="A3107" t="str">
            <v/>
          </cell>
          <cell r="E3107" t="str">
            <v/>
          </cell>
          <cell r="F3107" t="str">
            <v/>
          </cell>
          <cell r="G3107" t="str">
            <v/>
          </cell>
        </row>
        <row r="3108">
          <cell r="A3108" t="str">
            <v/>
          </cell>
          <cell r="E3108" t="str">
            <v/>
          </cell>
          <cell r="F3108" t="str">
            <v/>
          </cell>
          <cell r="G3108" t="str">
            <v/>
          </cell>
        </row>
        <row r="3109">
          <cell r="F3109" t="str">
            <v>SUBTOTAL</v>
          </cell>
          <cell r="G3109">
            <v>115606.75</v>
          </cell>
        </row>
        <row r="3111">
          <cell r="A3111" t="str">
            <v>V. SERVICIOS</v>
          </cell>
        </row>
        <row r="3112">
          <cell r="A3112" t="str">
            <v>CÓDIGO</v>
          </cell>
          <cell r="B3112" t="str">
            <v>DESCRIPCIÓN</v>
          </cell>
          <cell r="D3112" t="str">
            <v>UNIDAD</v>
          </cell>
          <cell r="E3112" t="str">
            <v>CANTIDAD</v>
          </cell>
          <cell r="F3112" t="str">
            <v>PRECIO UNIT.</v>
          </cell>
          <cell r="G3112" t="str">
            <v>VR. UNITARIO</v>
          </cell>
        </row>
        <row r="3113">
          <cell r="A3113" t="str">
            <v/>
          </cell>
          <cell r="D3113" t="str">
            <v/>
          </cell>
          <cell r="F3113" t="str">
            <v/>
          </cell>
          <cell r="G3113" t="str">
            <v/>
          </cell>
        </row>
        <row r="3114">
          <cell r="A3114" t="str">
            <v/>
          </cell>
          <cell r="D3114" t="str">
            <v/>
          </cell>
          <cell r="F3114" t="str">
            <v/>
          </cell>
          <cell r="G3114" t="str">
            <v/>
          </cell>
        </row>
        <row r="3115">
          <cell r="A3115" t="str">
            <v/>
          </cell>
          <cell r="D3115" t="str">
            <v/>
          </cell>
          <cell r="F3115" t="str">
            <v/>
          </cell>
          <cell r="G3115" t="str">
            <v/>
          </cell>
        </row>
        <row r="3116">
          <cell r="F3116" t="str">
            <v>SUBTOTAL</v>
          </cell>
          <cell r="G3116" t="str">
            <v/>
          </cell>
        </row>
        <row r="3118">
          <cell r="A3118" t="str">
            <v>TOTAL COSTO DIRECTO</v>
          </cell>
          <cell r="G3118">
            <v>589592</v>
          </cell>
        </row>
        <row r="3120">
          <cell r="A3120" t="str">
            <v>2. COSTOS INDIRECTOS</v>
          </cell>
        </row>
        <row r="3122">
          <cell r="A3122" t="str">
            <v>DESCRIPCIÓN</v>
          </cell>
          <cell r="F3122" t="str">
            <v>PORCENTAJE</v>
          </cell>
          <cell r="G3122" t="str">
            <v>VALOR TOTAL</v>
          </cell>
        </row>
        <row r="3123">
          <cell r="A3123" t="str">
            <v>ADMINISTRACION</v>
          </cell>
          <cell r="F3123">
            <v>0.2364</v>
          </cell>
          <cell r="G3123">
            <v>139379.54879999999</v>
          </cell>
        </row>
        <row r="3124">
          <cell r="A3124" t="str">
            <v>IMPREVISTOS</v>
          </cell>
          <cell r="F3124">
            <v>0.01</v>
          </cell>
          <cell r="G3124">
            <v>5895.92</v>
          </cell>
        </row>
        <row r="3125">
          <cell r="A3125" t="str">
            <v>UTILIDADES</v>
          </cell>
          <cell r="F3125">
            <v>0.05</v>
          </cell>
          <cell r="G3125">
            <v>29479.600000000002</v>
          </cell>
        </row>
        <row r="3126">
          <cell r="A3126" t="str">
            <v>TOTAL COSTO INDIRECTO</v>
          </cell>
          <cell r="F3126">
            <v>0.2964</v>
          </cell>
          <cell r="G3126">
            <v>174755</v>
          </cell>
        </row>
        <row r="3128">
          <cell r="A3128" t="str">
            <v>PRECIO UNITARIO TOTAL APROXIMADO AL PESO</v>
          </cell>
          <cell r="G3128">
            <v>764347</v>
          </cell>
        </row>
        <row r="3130">
          <cell r="B3130" t="str">
            <v/>
          </cell>
        </row>
        <row r="3131">
          <cell r="B3131" t="str">
            <v/>
          </cell>
        </row>
        <row r="3132">
          <cell r="B3132" t="str">
            <v/>
          </cell>
        </row>
        <row r="3133">
          <cell r="B3133" t="str">
            <v/>
          </cell>
          <cell r="D3133" t="str">
            <v>FIRMA RESPONSABLE</v>
          </cell>
        </row>
        <row r="3134">
          <cell r="A3134" t="str">
            <v>DEPARTAMENTO DE ANTIOQUIA</v>
          </cell>
          <cell r="F3134" t="str">
            <v/>
          </cell>
        </row>
        <row r="3135">
          <cell r="A3135" t="str">
            <v>MUNICIPIO DE BURITICÁ</v>
          </cell>
        </row>
        <row r="3136">
          <cell r="A3136" t="str">
            <v>PROYECTO: MEJORAMIENTO DE VIAS TERCIARIAS EN EL MUNICIPIO DE BURITICA EN EL 
MARCO DEL PROGRAMA REGIONAL MEJORAMIENTO DE VIAS 
TERCIARIAS EN EL OCCIDENTE ANTIOQUEÑO</v>
          </cell>
        </row>
        <row r="3138">
          <cell r="A3138" t="str">
            <v>ANÁLISIS DE PRECIOS UNITARIOS  VEREDA ALTO DEL OBISPO</v>
          </cell>
        </row>
        <row r="3139">
          <cell r="A3139" t="str">
            <v>ITEM DE PAGO</v>
          </cell>
          <cell r="B3139" t="str">
            <v>DESCRIPCIÓN</v>
          </cell>
          <cell r="E3139" t="str">
            <v>UNIDAD</v>
          </cell>
          <cell r="F3139" t="str">
            <v>CANTIDAD</v>
          </cell>
          <cell r="G3139" t="str">
            <v>COSTO DIRECTO</v>
          </cell>
        </row>
        <row r="3140">
          <cell r="A3140">
            <v>6.3</v>
          </cell>
          <cell r="B3140" t="str">
            <v>Concreto Clase F (14 MPa). Solados de E=0.1 m ncluye el suministro y el
transporte de todos los materiales, la formaleta en madera o similar. El acero de
refuerzo se pagara en su item respectivo. Incluye todo lo necesario para su correcta
construcción.</v>
          </cell>
          <cell r="E3140" t="str">
            <v>m3</v>
          </cell>
          <cell r="G3140">
            <v>484100</v>
          </cell>
        </row>
        <row r="3142">
          <cell r="A3142" t="str">
            <v>1. COSTOS DIRECTOS</v>
          </cell>
        </row>
        <row r="3144">
          <cell r="A3144" t="str">
            <v>I. EQUIPO</v>
          </cell>
        </row>
        <row r="3145">
          <cell r="A3145" t="str">
            <v>CÓDIGO</v>
          </cell>
          <cell r="B3145" t="str">
            <v>DESCRIPCIÓN</v>
          </cell>
          <cell r="D3145" t="str">
            <v>UNIDAD</v>
          </cell>
          <cell r="E3145" t="str">
            <v>TARIFA</v>
          </cell>
          <cell r="F3145" t="str">
            <v>RENDIMIENTO</v>
          </cell>
          <cell r="G3145" t="str">
            <v>VR. UNITARIO</v>
          </cell>
        </row>
        <row r="3146">
          <cell r="A3146" t="str">
            <v/>
          </cell>
          <cell r="D3146" t="str">
            <v/>
          </cell>
          <cell r="E3146" t="str">
            <v/>
          </cell>
          <cell r="G3146" t="str">
            <v/>
          </cell>
        </row>
        <row r="3147">
          <cell r="A3147" t="str">
            <v/>
          </cell>
          <cell r="D3147" t="str">
            <v/>
          </cell>
          <cell r="E3147" t="str">
            <v/>
          </cell>
          <cell r="G3147" t="str">
            <v/>
          </cell>
        </row>
        <row r="3148">
          <cell r="A3148" t="str">
            <v/>
          </cell>
          <cell r="D3148" t="str">
            <v/>
          </cell>
          <cell r="E3148" t="str">
            <v/>
          </cell>
          <cell r="G3148" t="str">
            <v/>
          </cell>
        </row>
        <row r="3149">
          <cell r="A3149" t="str">
            <v/>
          </cell>
          <cell r="D3149" t="str">
            <v/>
          </cell>
          <cell r="E3149" t="str">
            <v/>
          </cell>
          <cell r="G3149" t="str">
            <v/>
          </cell>
        </row>
        <row r="3150">
          <cell r="A3150" t="str">
            <v/>
          </cell>
          <cell r="D3150" t="str">
            <v/>
          </cell>
          <cell r="E3150" t="str">
            <v/>
          </cell>
          <cell r="G3150" t="str">
            <v/>
          </cell>
        </row>
        <row r="3151">
          <cell r="A3151" t="str">
            <v/>
          </cell>
          <cell r="D3151" t="str">
            <v/>
          </cell>
          <cell r="E3151" t="str">
            <v/>
          </cell>
          <cell r="G3151" t="str">
            <v/>
          </cell>
        </row>
        <row r="3152">
          <cell r="A3152" t="str">
            <v>HEQ001</v>
          </cell>
          <cell r="B3152" t="str">
            <v>HERRAMIENTA MENOR (5% DE LA MANO DE OBRA)</v>
          </cell>
          <cell r="D3152" t="str">
            <v>%</v>
          </cell>
          <cell r="E3152">
            <v>0.05</v>
          </cell>
          <cell r="F3152">
            <v>51311.166666666672</v>
          </cell>
          <cell r="G3152">
            <v>2565.5583333333338</v>
          </cell>
        </row>
        <row r="3153">
          <cell r="F3153" t="str">
            <v>SUBTOTAL</v>
          </cell>
          <cell r="G3153">
            <v>2565.5583333333338</v>
          </cell>
        </row>
        <row r="3155">
          <cell r="A3155" t="str">
            <v>II. MATERIALES</v>
          </cell>
        </row>
        <row r="3156">
          <cell r="A3156" t="str">
            <v>CÓDIGO</v>
          </cell>
          <cell r="B3156" t="str">
            <v>DESCRIPCIÓN</v>
          </cell>
          <cell r="C3156" t="str">
            <v>UNIDAD</v>
          </cell>
          <cell r="D3156" t="str">
            <v>CANTIDAD</v>
          </cell>
          <cell r="E3156" t="str">
            <v>DESP.</v>
          </cell>
          <cell r="F3156" t="str">
            <v>PRECIO UNIT.</v>
          </cell>
          <cell r="G3156" t="str">
            <v>VR. UNITARIO</v>
          </cell>
        </row>
        <row r="3157">
          <cell r="A3157" t="str">
            <v>SA001</v>
          </cell>
          <cell r="B3157" t="str">
            <v>CONCRETO 2000 PSI (140 MPA) EN OBRA TABACAL</v>
          </cell>
          <cell r="C3157" t="str">
            <v>M3</v>
          </cell>
          <cell r="D3157">
            <v>1</v>
          </cell>
          <cell r="E3157">
            <v>0.05</v>
          </cell>
          <cell r="F3157">
            <v>409736</v>
          </cell>
          <cell r="G3157">
            <v>430222.80000000005</v>
          </cell>
        </row>
        <row r="3158">
          <cell r="A3158" t="str">
            <v/>
          </cell>
          <cell r="C3158" t="str">
            <v/>
          </cell>
          <cell r="F3158" t="str">
            <v/>
          </cell>
          <cell r="G3158" t="str">
            <v/>
          </cell>
        </row>
        <row r="3159">
          <cell r="A3159" t="str">
            <v/>
          </cell>
          <cell r="C3159" t="str">
            <v/>
          </cell>
          <cell r="F3159" t="str">
            <v/>
          </cell>
          <cell r="G3159" t="str">
            <v/>
          </cell>
        </row>
        <row r="3160">
          <cell r="A3160" t="str">
            <v/>
          </cell>
          <cell r="C3160" t="str">
            <v/>
          </cell>
          <cell r="F3160" t="str">
            <v/>
          </cell>
          <cell r="G3160" t="str">
            <v/>
          </cell>
        </row>
        <row r="3161">
          <cell r="A3161" t="str">
            <v/>
          </cell>
          <cell r="C3161" t="str">
            <v/>
          </cell>
          <cell r="F3161" t="str">
            <v/>
          </cell>
          <cell r="G3161" t="str">
            <v/>
          </cell>
        </row>
        <row r="3162">
          <cell r="A3162" t="str">
            <v/>
          </cell>
          <cell r="C3162" t="str">
            <v/>
          </cell>
          <cell r="F3162" t="str">
            <v/>
          </cell>
          <cell r="G3162" t="str">
            <v/>
          </cell>
        </row>
        <row r="3163">
          <cell r="A3163" t="str">
            <v/>
          </cell>
          <cell r="C3163" t="str">
            <v/>
          </cell>
          <cell r="F3163" t="str">
            <v/>
          </cell>
          <cell r="G3163" t="str">
            <v/>
          </cell>
        </row>
        <row r="3164">
          <cell r="A3164" t="str">
            <v/>
          </cell>
          <cell r="C3164" t="str">
            <v/>
          </cell>
          <cell r="F3164" t="str">
            <v/>
          </cell>
          <cell r="G3164" t="str">
            <v/>
          </cell>
        </row>
        <row r="3165">
          <cell r="A3165" t="str">
            <v/>
          </cell>
          <cell r="C3165" t="str">
            <v/>
          </cell>
          <cell r="F3165" t="str">
            <v/>
          </cell>
          <cell r="G3165" t="str">
            <v/>
          </cell>
        </row>
        <row r="3166">
          <cell r="A3166" t="str">
            <v/>
          </cell>
          <cell r="C3166" t="str">
            <v/>
          </cell>
          <cell r="F3166" t="str">
            <v/>
          </cell>
          <cell r="G3166" t="str">
            <v/>
          </cell>
        </row>
        <row r="3167">
          <cell r="A3167" t="str">
            <v/>
          </cell>
          <cell r="C3167" t="str">
            <v/>
          </cell>
          <cell r="F3167" t="str">
            <v/>
          </cell>
          <cell r="G3167" t="str">
            <v/>
          </cell>
        </row>
        <row r="3168">
          <cell r="A3168" t="str">
            <v/>
          </cell>
          <cell r="C3168" t="str">
            <v/>
          </cell>
          <cell r="F3168" t="str">
            <v/>
          </cell>
          <cell r="G3168" t="str">
            <v/>
          </cell>
        </row>
        <row r="3169">
          <cell r="A3169" t="str">
            <v/>
          </cell>
          <cell r="C3169" t="str">
            <v/>
          </cell>
          <cell r="F3169" t="str">
            <v/>
          </cell>
          <cell r="G3169" t="str">
            <v/>
          </cell>
        </row>
        <row r="3170">
          <cell r="A3170" t="str">
            <v/>
          </cell>
          <cell r="C3170" t="str">
            <v/>
          </cell>
          <cell r="F3170" t="str">
            <v/>
          </cell>
          <cell r="G3170" t="str">
            <v/>
          </cell>
        </row>
        <row r="3171">
          <cell r="F3171" t="str">
            <v>SUBTOTAL</v>
          </cell>
          <cell r="G3171">
            <v>430222.80000000005</v>
          </cell>
        </row>
        <row r="3173">
          <cell r="A3173" t="str">
            <v>III. TRANSPORTES</v>
          </cell>
        </row>
        <row r="3174">
          <cell r="A3174" t="str">
            <v>CÓDIGO</v>
          </cell>
          <cell r="B3174" t="str">
            <v>DESCRIPCIÓN</v>
          </cell>
          <cell r="C3174" t="str">
            <v>TIPO</v>
          </cell>
          <cell r="D3174" t="str">
            <v>VOLUMEN/PESO</v>
          </cell>
          <cell r="E3174" t="str">
            <v>DISTANCIA</v>
          </cell>
          <cell r="F3174" t="str">
            <v>TARIFA</v>
          </cell>
          <cell r="G3174" t="str">
            <v>VR. UNITARIO</v>
          </cell>
        </row>
        <row r="3175">
          <cell r="A3175" t="str">
            <v/>
          </cell>
          <cell r="E3175" t="str">
            <v/>
          </cell>
          <cell r="F3175" t="str">
            <v/>
          </cell>
          <cell r="G3175" t="str">
            <v/>
          </cell>
        </row>
        <row r="3176">
          <cell r="A3176" t="str">
            <v/>
          </cell>
          <cell r="E3176" t="str">
            <v/>
          </cell>
          <cell r="F3176" t="str">
            <v/>
          </cell>
          <cell r="G3176" t="str">
            <v/>
          </cell>
        </row>
        <row r="3177">
          <cell r="A3177" t="str">
            <v/>
          </cell>
          <cell r="E3177" t="str">
            <v/>
          </cell>
          <cell r="F3177" t="str">
            <v/>
          </cell>
          <cell r="G3177" t="str">
            <v/>
          </cell>
        </row>
        <row r="3178">
          <cell r="F3178" t="str">
            <v>SUBTOTAL</v>
          </cell>
          <cell r="G3178" t="str">
            <v/>
          </cell>
        </row>
        <row r="3180">
          <cell r="A3180" t="str">
            <v>IV. MANO DE OBRA</v>
          </cell>
        </row>
        <row r="3181">
          <cell r="A3181" t="str">
            <v>CÓDIGO</v>
          </cell>
          <cell r="B3181" t="str">
            <v>CARGOS PERSONAL</v>
          </cell>
          <cell r="D3181" t="str">
            <v>CANTIDAD</v>
          </cell>
          <cell r="E3181" t="str">
            <v>JORNAL TOTAL</v>
          </cell>
          <cell r="F3181" t="str">
            <v>RENDIMIENTO</v>
          </cell>
          <cell r="G3181" t="str">
            <v>VR. UNITARIO</v>
          </cell>
        </row>
        <row r="3182">
          <cell r="A3182" t="str">
            <v>MO029</v>
          </cell>
          <cell r="B3182" t="str">
            <v>OFICIAL DE OBRA CIVIL</v>
          </cell>
          <cell r="D3182">
            <v>1</v>
          </cell>
          <cell r="E3182">
            <v>153307</v>
          </cell>
          <cell r="F3182">
            <v>6</v>
          </cell>
          <cell r="G3182">
            <v>25551.166666666668</v>
          </cell>
        </row>
        <row r="3183">
          <cell r="A3183" t="str">
            <v>MO032</v>
          </cell>
          <cell r="B3183" t="str">
            <v>AYUDANTE RASO</v>
          </cell>
          <cell r="D3183">
            <v>2</v>
          </cell>
          <cell r="E3183">
            <v>77280</v>
          </cell>
          <cell r="F3183">
            <v>6</v>
          </cell>
          <cell r="G3183">
            <v>25760</v>
          </cell>
        </row>
        <row r="3184">
          <cell r="A3184" t="str">
            <v/>
          </cell>
          <cell r="E3184" t="str">
            <v/>
          </cell>
          <cell r="F3184" t="str">
            <v/>
          </cell>
          <cell r="G3184" t="str">
            <v/>
          </cell>
        </row>
        <row r="3185">
          <cell r="A3185" t="str">
            <v/>
          </cell>
          <cell r="E3185" t="str">
            <v/>
          </cell>
          <cell r="F3185" t="str">
            <v/>
          </cell>
          <cell r="G3185" t="str">
            <v/>
          </cell>
        </row>
        <row r="3186">
          <cell r="F3186" t="str">
            <v>SUBTOTAL</v>
          </cell>
          <cell r="G3186">
            <v>51311.166666666672</v>
          </cell>
        </row>
        <row r="3188">
          <cell r="A3188" t="str">
            <v>V. SERVICIOS</v>
          </cell>
        </row>
        <row r="3189">
          <cell r="A3189" t="str">
            <v>CÓDIGO</v>
          </cell>
          <cell r="B3189" t="str">
            <v>DESCRIPCIÓN</v>
          </cell>
          <cell r="D3189" t="str">
            <v>UNIDAD</v>
          </cell>
          <cell r="E3189" t="str">
            <v>CANTIDAD</v>
          </cell>
          <cell r="F3189" t="str">
            <v>PRECIO UNIT.</v>
          </cell>
          <cell r="G3189" t="str">
            <v>VR. UNITARIO</v>
          </cell>
        </row>
        <row r="3190">
          <cell r="A3190" t="str">
            <v/>
          </cell>
          <cell r="D3190" t="str">
            <v/>
          </cell>
          <cell r="F3190" t="str">
            <v/>
          </cell>
          <cell r="G3190" t="str">
            <v/>
          </cell>
        </row>
        <row r="3191">
          <cell r="A3191" t="str">
            <v/>
          </cell>
          <cell r="D3191" t="str">
            <v/>
          </cell>
          <cell r="F3191" t="str">
            <v/>
          </cell>
          <cell r="G3191" t="str">
            <v/>
          </cell>
        </row>
        <row r="3192">
          <cell r="A3192" t="str">
            <v/>
          </cell>
          <cell r="D3192" t="str">
            <v/>
          </cell>
          <cell r="F3192" t="str">
            <v/>
          </cell>
          <cell r="G3192" t="str">
            <v/>
          </cell>
        </row>
        <row r="3193">
          <cell r="F3193" t="str">
            <v>SUBTOTAL</v>
          </cell>
          <cell r="G3193" t="str">
            <v/>
          </cell>
        </row>
        <row r="3195">
          <cell r="A3195" t="str">
            <v>TOTAL COSTO DIRECTO</v>
          </cell>
          <cell r="G3195">
            <v>484100</v>
          </cell>
        </row>
        <row r="3197">
          <cell r="A3197" t="str">
            <v>2. COSTOS INDIRECTOS</v>
          </cell>
        </row>
        <row r="3199">
          <cell r="A3199" t="str">
            <v>DESCRIPCIÓN</v>
          </cell>
          <cell r="F3199" t="str">
            <v>PORCENTAJE</v>
          </cell>
          <cell r="G3199" t="str">
            <v>VALOR TOTAL</v>
          </cell>
        </row>
        <row r="3200">
          <cell r="A3200" t="str">
            <v>ADMINISTRACION</v>
          </cell>
          <cell r="F3200">
            <v>0.2364</v>
          </cell>
          <cell r="G3200">
            <v>114441.24</v>
          </cell>
        </row>
        <row r="3201">
          <cell r="A3201" t="str">
            <v>IMPREVISTOS</v>
          </cell>
          <cell r="F3201">
            <v>0.01</v>
          </cell>
          <cell r="G3201">
            <v>4841</v>
          </cell>
        </row>
        <row r="3202">
          <cell r="A3202" t="str">
            <v>UTILIDADES</v>
          </cell>
          <cell r="F3202">
            <v>0.05</v>
          </cell>
          <cell r="G3202">
            <v>24205</v>
          </cell>
        </row>
        <row r="3203">
          <cell r="A3203" t="str">
            <v>TOTAL COSTO INDIRECTO</v>
          </cell>
          <cell r="F3203">
            <v>0.2964</v>
          </cell>
          <cell r="G3203">
            <v>143487</v>
          </cell>
        </row>
        <row r="3205">
          <cell r="A3205" t="str">
            <v>PRECIO UNITARIO TOTAL APROXIMADO AL PESO</v>
          </cell>
          <cell r="G3205">
            <v>627587</v>
          </cell>
        </row>
        <row r="3207">
          <cell r="B3207" t="str">
            <v/>
          </cell>
        </row>
        <row r="3208">
          <cell r="B3208" t="str">
            <v/>
          </cell>
        </row>
        <row r="3209">
          <cell r="B3209" t="str">
            <v/>
          </cell>
        </row>
        <row r="3210">
          <cell r="B3210" t="str">
            <v/>
          </cell>
          <cell r="D3210" t="str">
            <v>FIRMA RESPONSABLE</v>
          </cell>
        </row>
        <row r="3211">
          <cell r="A3211" t="str">
            <v>DEPARTAMENTO DE ANTIOQUIA</v>
          </cell>
          <cell r="F3211" t="str">
            <v/>
          </cell>
        </row>
        <row r="3212">
          <cell r="A3212" t="str">
            <v>MUNICIPIO DE BURITICÁ</v>
          </cell>
        </row>
        <row r="3213">
          <cell r="A3213" t="str">
            <v>PROYECTO: MEJORAMIENTO DE VIAS TERCIARIAS EN EL MUNICIPIO DE BURITICA EN EL 
MARCO DEL PROGRAMA REGIONAL MEJORAMIENTO DE VIAS 
TERCIARIAS EN EL OCCIDENTE ANTIOQUEÑO</v>
          </cell>
        </row>
        <row r="3215">
          <cell r="A3215" t="str">
            <v>ANÁLISIS DE PRECIOS UNITARIOS  VEREDA ALTO DEL OBISPO</v>
          </cell>
        </row>
        <row r="3216">
          <cell r="A3216" t="str">
            <v>ITEM DE PAGO</v>
          </cell>
          <cell r="B3216" t="str">
            <v>DESCRIPCIÓN</v>
          </cell>
          <cell r="E3216" t="str">
            <v>UNIDAD</v>
          </cell>
          <cell r="F3216" t="str">
            <v>CANTIDAD</v>
          </cell>
          <cell r="G3216" t="str">
            <v>COSTO DIRECTO</v>
          </cell>
        </row>
        <row r="3217">
          <cell r="A3217">
            <v>6.4</v>
          </cell>
          <cell r="B3217" t="str">
            <v>Concreto Clase H muro cabezal (Ciclópeo con concreto clase D - 21 MPa y Piedra de 2" a 4") ncluye el suministro y el
transporte de todos los materiales, la formaleta en madera o similar. El acero de
refuerzo se pagara en su item respectivo. Incluye todo lo necesario para su correcta
construcción.</v>
          </cell>
          <cell r="E3217" t="str">
            <v>m3</v>
          </cell>
          <cell r="G3217">
            <v>466715</v>
          </cell>
        </row>
        <row r="3219">
          <cell r="A3219" t="str">
            <v>1. COSTOS DIRECTOS</v>
          </cell>
        </row>
        <row r="3221">
          <cell r="A3221" t="str">
            <v>I. EQUIPO</v>
          </cell>
        </row>
        <row r="3222">
          <cell r="A3222" t="str">
            <v>CÓDIGO</v>
          </cell>
          <cell r="B3222" t="str">
            <v>DESCRIPCIÓN</v>
          </cell>
          <cell r="D3222" t="str">
            <v>UNIDAD</v>
          </cell>
          <cell r="E3222" t="str">
            <v>TARIFA</v>
          </cell>
          <cell r="F3222" t="str">
            <v>RENDIMIENTO</v>
          </cell>
          <cell r="G3222" t="str">
            <v>VR. UNITARIO</v>
          </cell>
        </row>
        <row r="3223">
          <cell r="A3223" t="str">
            <v>HEQ013</v>
          </cell>
          <cell r="B3223" t="str">
            <v>VIBRADOR DE CONCRETO A GASOLINA (ALQUILER)</v>
          </cell>
          <cell r="D3223" t="str">
            <v>hora</v>
          </cell>
          <cell r="E3223">
            <v>6275.9444444444443</v>
          </cell>
          <cell r="F3223">
            <v>1.5</v>
          </cell>
          <cell r="G3223">
            <v>4183.9629629629626</v>
          </cell>
        </row>
        <row r="3224">
          <cell r="A3224" t="str">
            <v/>
          </cell>
          <cell r="D3224" t="str">
            <v/>
          </cell>
          <cell r="E3224" t="str">
            <v/>
          </cell>
          <cell r="G3224" t="str">
            <v/>
          </cell>
        </row>
        <row r="3225">
          <cell r="A3225" t="str">
            <v/>
          </cell>
          <cell r="D3225" t="str">
            <v/>
          </cell>
          <cell r="E3225" t="str">
            <v/>
          </cell>
          <cell r="G3225" t="str">
            <v/>
          </cell>
        </row>
        <row r="3226">
          <cell r="A3226" t="str">
            <v/>
          </cell>
          <cell r="D3226" t="str">
            <v/>
          </cell>
          <cell r="E3226" t="str">
            <v/>
          </cell>
          <cell r="G3226" t="str">
            <v/>
          </cell>
        </row>
        <row r="3227">
          <cell r="A3227" t="str">
            <v/>
          </cell>
          <cell r="D3227" t="str">
            <v/>
          </cell>
          <cell r="E3227" t="str">
            <v/>
          </cell>
          <cell r="G3227" t="str">
            <v/>
          </cell>
        </row>
        <row r="3228">
          <cell r="A3228" t="str">
            <v/>
          </cell>
          <cell r="D3228" t="str">
            <v/>
          </cell>
          <cell r="E3228" t="str">
            <v/>
          </cell>
          <cell r="G3228" t="str">
            <v/>
          </cell>
        </row>
        <row r="3229">
          <cell r="A3229" t="str">
            <v>HEQ001</v>
          </cell>
          <cell r="B3229" t="str">
            <v>HERRAMIENTA MENOR (5% DE LA MANO DE OBRA)</v>
          </cell>
          <cell r="D3229" t="str">
            <v>%</v>
          </cell>
          <cell r="E3229">
            <v>0.05</v>
          </cell>
          <cell r="F3229">
            <v>115606.75</v>
          </cell>
          <cell r="G3229">
            <v>5780.3375000000005</v>
          </cell>
        </row>
        <row r="3230">
          <cell r="F3230" t="str">
            <v>SUBTOTAL</v>
          </cell>
          <cell r="G3230">
            <v>9964.3004629629631</v>
          </cell>
        </row>
        <row r="3232">
          <cell r="A3232" t="str">
            <v>II. MATERIALES</v>
          </cell>
        </row>
        <row r="3233">
          <cell r="A3233" t="str">
            <v>CÓDIGO</v>
          </cell>
          <cell r="B3233" t="str">
            <v>DESCRIPCIÓN</v>
          </cell>
          <cell r="C3233" t="str">
            <v>UNIDAD</v>
          </cell>
          <cell r="D3233" t="str">
            <v>CANTIDAD</v>
          </cell>
          <cell r="E3233" t="str">
            <v>DESP.</v>
          </cell>
          <cell r="F3233" t="str">
            <v>PRECIO UNIT.</v>
          </cell>
          <cell r="G3233" t="str">
            <v>VR. UNITARIO</v>
          </cell>
        </row>
        <row r="3234">
          <cell r="A3234" t="str">
            <v>MA026</v>
          </cell>
          <cell r="B3234" t="str">
            <v xml:space="preserve">CONCRETO 3000 PSI (210 MPA) EN OBRA VEREDA ALTO DEL OBISPO </v>
          </cell>
          <cell r="C3234" t="str">
            <v>M3</v>
          </cell>
          <cell r="D3234">
            <v>0.6</v>
          </cell>
          <cell r="E3234">
            <v>0.05</v>
          </cell>
          <cell r="F3234">
            <v>422320</v>
          </cell>
          <cell r="G3234">
            <v>266061.60000000003</v>
          </cell>
        </row>
        <row r="3235">
          <cell r="A3235" t="str">
            <v>MA022</v>
          </cell>
          <cell r="B3235" t="str">
            <v xml:space="preserve">Piedra </v>
          </cell>
          <cell r="C3235" t="str">
            <v>m3</v>
          </cell>
          <cell r="D3235">
            <v>0.4</v>
          </cell>
          <cell r="E3235">
            <v>0.02</v>
          </cell>
          <cell r="F3235">
            <v>53119.200000000004</v>
          </cell>
          <cell r="G3235">
            <v>21672.633600000005</v>
          </cell>
        </row>
        <row r="3236">
          <cell r="A3236" t="str">
            <v>MA010</v>
          </cell>
          <cell r="B3236" t="str">
            <v>ALAMBRE RECOCIDO C 18</v>
          </cell>
          <cell r="C3236" t="str">
            <v>KG</v>
          </cell>
          <cell r="D3236">
            <v>0.5</v>
          </cell>
          <cell r="F3236">
            <v>7227</v>
          </cell>
          <cell r="G3236">
            <v>3613.5</v>
          </cell>
        </row>
        <row r="3237">
          <cell r="A3237" t="str">
            <v>MA019</v>
          </cell>
          <cell r="B3237" t="str">
            <v>TABLA CHAPA ORDINARIO 30 CM X 2 CM X 3 M.</v>
          </cell>
          <cell r="C3237" t="str">
            <v>UN</v>
          </cell>
          <cell r="D3237">
            <v>2.5</v>
          </cell>
          <cell r="F3237">
            <v>13780</v>
          </cell>
          <cell r="G3237">
            <v>34450</v>
          </cell>
        </row>
        <row r="3238">
          <cell r="A3238" t="str">
            <v>MA021</v>
          </cell>
          <cell r="B3238" t="str">
            <v>PUNTILLA CON CABEZA 2"</v>
          </cell>
          <cell r="C3238" t="str">
            <v>LB</v>
          </cell>
          <cell r="D3238">
            <v>1</v>
          </cell>
          <cell r="F3238">
            <v>3700</v>
          </cell>
          <cell r="G3238">
            <v>3700</v>
          </cell>
        </row>
        <row r="3239">
          <cell r="A3239" t="str">
            <v/>
          </cell>
          <cell r="C3239" t="str">
            <v/>
          </cell>
          <cell r="F3239" t="str">
            <v/>
          </cell>
          <cell r="G3239" t="str">
            <v/>
          </cell>
        </row>
        <row r="3240">
          <cell r="A3240" t="str">
            <v/>
          </cell>
          <cell r="C3240" t="str">
            <v/>
          </cell>
          <cell r="F3240" t="str">
            <v/>
          </cell>
          <cell r="G3240" t="str">
            <v/>
          </cell>
        </row>
        <row r="3241">
          <cell r="A3241" t="str">
            <v/>
          </cell>
          <cell r="C3241" t="str">
            <v/>
          </cell>
          <cell r="F3241" t="str">
            <v/>
          </cell>
          <cell r="G3241" t="str">
            <v/>
          </cell>
        </row>
        <row r="3242">
          <cell r="A3242" t="str">
            <v/>
          </cell>
          <cell r="C3242" t="str">
            <v/>
          </cell>
          <cell r="F3242" t="str">
            <v/>
          </cell>
          <cell r="G3242" t="str">
            <v/>
          </cell>
        </row>
        <row r="3243">
          <cell r="A3243" t="str">
            <v/>
          </cell>
          <cell r="C3243" t="str">
            <v/>
          </cell>
          <cell r="F3243" t="str">
            <v/>
          </cell>
          <cell r="G3243" t="str">
            <v/>
          </cell>
        </row>
        <row r="3244">
          <cell r="A3244" t="str">
            <v/>
          </cell>
          <cell r="C3244" t="str">
            <v/>
          </cell>
          <cell r="F3244" t="str">
            <v/>
          </cell>
          <cell r="G3244" t="str">
            <v/>
          </cell>
        </row>
        <row r="3245">
          <cell r="A3245" t="str">
            <v/>
          </cell>
          <cell r="C3245" t="str">
            <v/>
          </cell>
          <cell r="F3245" t="str">
            <v/>
          </cell>
          <cell r="G3245" t="str">
            <v/>
          </cell>
        </row>
        <row r="3246">
          <cell r="A3246" t="str">
            <v/>
          </cell>
          <cell r="C3246" t="str">
            <v/>
          </cell>
          <cell r="F3246" t="str">
            <v/>
          </cell>
          <cell r="G3246" t="str">
            <v/>
          </cell>
        </row>
        <row r="3247">
          <cell r="A3247" t="str">
            <v/>
          </cell>
          <cell r="C3247" t="str">
            <v/>
          </cell>
          <cell r="F3247" t="str">
            <v/>
          </cell>
          <cell r="G3247" t="str">
            <v/>
          </cell>
        </row>
        <row r="3248">
          <cell r="F3248" t="str">
            <v>SUBTOTAL</v>
          </cell>
          <cell r="G3248">
            <v>329497.73360000004</v>
          </cell>
        </row>
        <row r="3250">
          <cell r="A3250" t="str">
            <v>III. TRANSPORTES</v>
          </cell>
        </row>
        <row r="3251">
          <cell r="A3251" t="str">
            <v>CÓDIGO</v>
          </cell>
          <cell r="B3251" t="str">
            <v>DESCRIPCIÓN</v>
          </cell>
          <cell r="C3251" t="str">
            <v>TIPO</v>
          </cell>
          <cell r="D3251" t="str">
            <v>VOLUMEN/PESO</v>
          </cell>
          <cell r="E3251" t="str">
            <v>DISTANCIA</v>
          </cell>
          <cell r="F3251" t="str">
            <v>TARIFA</v>
          </cell>
          <cell r="G3251" t="str">
            <v>VR. UNITARIO</v>
          </cell>
        </row>
        <row r="3252">
          <cell r="A3252" t="str">
            <v>TR002</v>
          </cell>
          <cell r="B3252" t="str">
            <v>TRANSPORTE DE MATERIALES DE PLAYA</v>
          </cell>
          <cell r="C3252" t="str">
            <v>PLAYA</v>
          </cell>
          <cell r="D3252">
            <v>0.4</v>
          </cell>
          <cell r="E3252">
            <v>29</v>
          </cell>
          <cell r="F3252">
            <v>1004</v>
          </cell>
          <cell r="G3252">
            <v>11646.400000000001</v>
          </cell>
        </row>
        <row r="3253">
          <cell r="A3253" t="str">
            <v/>
          </cell>
          <cell r="E3253" t="str">
            <v/>
          </cell>
          <cell r="F3253" t="str">
            <v/>
          </cell>
          <cell r="G3253" t="str">
            <v/>
          </cell>
        </row>
        <row r="3254">
          <cell r="A3254" t="str">
            <v/>
          </cell>
          <cell r="E3254" t="str">
            <v/>
          </cell>
          <cell r="F3254" t="str">
            <v/>
          </cell>
          <cell r="G3254" t="str">
            <v/>
          </cell>
        </row>
        <row r="3255">
          <cell r="F3255" t="str">
            <v>SUBTOTAL</v>
          </cell>
          <cell r="G3255">
            <v>11646.400000000001</v>
          </cell>
        </row>
        <row r="3257">
          <cell r="A3257" t="str">
            <v>IV. MANO DE OBRA</v>
          </cell>
        </row>
        <row r="3258">
          <cell r="A3258" t="str">
            <v>CÓDIGO</v>
          </cell>
          <cell r="B3258" t="str">
            <v>CARGOS PERSONAL</v>
          </cell>
          <cell r="D3258" t="str">
            <v>CANTIDAD</v>
          </cell>
          <cell r="E3258" t="str">
            <v>JORNAL TOTAL</v>
          </cell>
          <cell r="F3258" t="str">
            <v>RENDIMIENTO</v>
          </cell>
          <cell r="G3258" t="str">
            <v>VR. UNITARIO</v>
          </cell>
        </row>
        <row r="3259">
          <cell r="A3259" t="str">
            <v>MO029</v>
          </cell>
          <cell r="B3259" t="str">
            <v>OFICIAL DE OBRA CIVIL</v>
          </cell>
          <cell r="D3259">
            <v>1</v>
          </cell>
          <cell r="E3259">
            <v>153307</v>
          </cell>
          <cell r="F3259">
            <v>4</v>
          </cell>
          <cell r="G3259">
            <v>38326.75</v>
          </cell>
        </row>
        <row r="3260">
          <cell r="A3260" t="str">
            <v>MO032</v>
          </cell>
          <cell r="B3260" t="str">
            <v>AYUDANTE RASO</v>
          </cell>
          <cell r="D3260">
            <v>4</v>
          </cell>
          <cell r="E3260">
            <v>77280</v>
          </cell>
          <cell r="F3260">
            <v>4</v>
          </cell>
          <cell r="G3260">
            <v>77280</v>
          </cell>
        </row>
        <row r="3261">
          <cell r="A3261" t="str">
            <v/>
          </cell>
          <cell r="E3261" t="str">
            <v/>
          </cell>
          <cell r="F3261" t="str">
            <v/>
          </cell>
          <cell r="G3261" t="str">
            <v/>
          </cell>
        </row>
        <row r="3262">
          <cell r="A3262" t="str">
            <v/>
          </cell>
          <cell r="E3262" t="str">
            <v/>
          </cell>
          <cell r="F3262" t="str">
            <v/>
          </cell>
          <cell r="G3262" t="str">
            <v/>
          </cell>
        </row>
        <row r="3263">
          <cell r="F3263" t="str">
            <v>SUBTOTAL</v>
          </cell>
          <cell r="G3263">
            <v>115606.75</v>
          </cell>
        </row>
        <row r="3265">
          <cell r="A3265" t="str">
            <v>V. SERVICIOS</v>
          </cell>
        </row>
        <row r="3266">
          <cell r="A3266" t="str">
            <v>CÓDIGO</v>
          </cell>
          <cell r="B3266" t="str">
            <v>DESCRIPCIÓN</v>
          </cell>
          <cell r="D3266" t="str">
            <v>UNIDAD</v>
          </cell>
          <cell r="E3266" t="str">
            <v>CANTIDAD</v>
          </cell>
          <cell r="F3266" t="str">
            <v>PRECIO UNIT.</v>
          </cell>
          <cell r="G3266" t="str">
            <v>VR. UNITARIO</v>
          </cell>
        </row>
        <row r="3267">
          <cell r="A3267" t="str">
            <v/>
          </cell>
          <cell r="D3267" t="str">
            <v/>
          </cell>
          <cell r="F3267" t="str">
            <v/>
          </cell>
          <cell r="G3267" t="str">
            <v/>
          </cell>
        </row>
        <row r="3268">
          <cell r="A3268" t="str">
            <v/>
          </cell>
          <cell r="D3268" t="str">
            <v/>
          </cell>
          <cell r="F3268" t="str">
            <v/>
          </cell>
          <cell r="G3268" t="str">
            <v/>
          </cell>
        </row>
        <row r="3269">
          <cell r="A3269" t="str">
            <v/>
          </cell>
          <cell r="D3269" t="str">
            <v/>
          </cell>
          <cell r="F3269" t="str">
            <v/>
          </cell>
          <cell r="G3269" t="str">
            <v/>
          </cell>
        </row>
        <row r="3270">
          <cell r="F3270" t="str">
            <v>SUBTOTAL</v>
          </cell>
          <cell r="G3270" t="str">
            <v/>
          </cell>
        </row>
        <row r="3272">
          <cell r="A3272" t="str">
            <v>TOTAL COSTO DIRECTO</v>
          </cell>
          <cell r="G3272">
            <v>466715</v>
          </cell>
        </row>
        <row r="3274">
          <cell r="A3274" t="str">
            <v>2. COSTOS INDIRECTOS</v>
          </cell>
        </row>
        <row r="3276">
          <cell r="A3276" t="str">
            <v>DESCRIPCIÓN</v>
          </cell>
          <cell r="F3276" t="str">
            <v>PORCENTAJE</v>
          </cell>
          <cell r="G3276" t="str">
            <v>VALOR TOTAL</v>
          </cell>
        </row>
        <row r="3277">
          <cell r="A3277" t="str">
            <v>ADMINISTRACION</v>
          </cell>
          <cell r="F3277">
            <v>0.2364</v>
          </cell>
          <cell r="G3277">
            <v>110331.42600000001</v>
          </cell>
        </row>
        <row r="3278">
          <cell r="A3278" t="str">
            <v>IMPREVISTOS</v>
          </cell>
          <cell r="F3278">
            <v>0.01</v>
          </cell>
          <cell r="G3278">
            <v>4667.1500000000005</v>
          </cell>
        </row>
        <row r="3279">
          <cell r="A3279" t="str">
            <v>UTILIDADES</v>
          </cell>
          <cell r="F3279">
            <v>0.05</v>
          </cell>
          <cell r="G3279">
            <v>23335.75</v>
          </cell>
        </row>
        <row r="3280">
          <cell r="A3280" t="str">
            <v>TOTAL COSTO INDIRECTO</v>
          </cell>
          <cell r="F3280">
            <v>0.2964</v>
          </cell>
          <cell r="G3280">
            <v>138334</v>
          </cell>
        </row>
        <row r="3282">
          <cell r="A3282" t="str">
            <v>PRECIO UNITARIO TOTAL APROXIMADO AL PESO</v>
          </cell>
          <cell r="G3282">
            <v>605049</v>
          </cell>
        </row>
        <row r="3284">
          <cell r="B3284" t="str">
            <v/>
          </cell>
        </row>
        <row r="3285">
          <cell r="B3285" t="str">
            <v/>
          </cell>
        </row>
        <row r="3286">
          <cell r="B3286" t="str">
            <v/>
          </cell>
        </row>
        <row r="3287">
          <cell r="B3287" t="str">
            <v/>
          </cell>
          <cell r="D3287" t="str">
            <v>FIRMA RESPONSABLE</v>
          </cell>
        </row>
        <row r="3288">
          <cell r="A3288" t="str">
            <v>DEPARTAMENTO DE ANTIOQUIA</v>
          </cell>
          <cell r="F3288" t="str">
            <v/>
          </cell>
        </row>
        <row r="3289">
          <cell r="A3289" t="str">
            <v>MUNICIPIO DE BURITICÁ</v>
          </cell>
        </row>
        <row r="3290">
          <cell r="A3290" t="str">
            <v>PROYECTO: MEJORAMIENTO DE VIAS TERCIARIAS EN EL MUNICIPIO DE BURITICA EN EL 
MARCO DEL PROGRAMA REGIONAL MEJORAMIENTO DE VIAS 
TERCIARIAS EN EL OCCIDENTE ANTIOQUEÑO</v>
          </cell>
        </row>
        <row r="3292">
          <cell r="A3292" t="str">
            <v>ANÁLISIS DE PRECIOS UNITARIOS  VEREDA ALTO DEL OBISPO</v>
          </cell>
        </row>
        <row r="3293">
          <cell r="A3293" t="str">
            <v>ITEM DE PAGO</v>
          </cell>
          <cell r="B3293" t="str">
            <v>DESCRIPCIÓN</v>
          </cell>
          <cell r="E3293" t="str">
            <v>UNIDAD</v>
          </cell>
          <cell r="F3293" t="str">
            <v>CANTIDAD</v>
          </cell>
          <cell r="G3293" t="str">
            <v>COSTO DIRECTO</v>
          </cell>
        </row>
        <row r="3294">
          <cell r="A3294">
            <v>6.5</v>
          </cell>
          <cell r="B3294" t="str">
            <v xml:space="preserve">Suministro, transporte y colocación de Acero de refuerzo fy=420 Mpa (Grado 60) </v>
          </cell>
          <cell r="E3294" t="str">
            <v>Kg</v>
          </cell>
          <cell r="G3294">
            <v>6979</v>
          </cell>
        </row>
        <row r="3296">
          <cell r="A3296" t="str">
            <v>1. COSTOS DIRECTOS</v>
          </cell>
        </row>
        <row r="3298">
          <cell r="A3298" t="str">
            <v>I. EQUIPO</v>
          </cell>
        </row>
        <row r="3299">
          <cell r="A3299" t="str">
            <v>CÓDIGO</v>
          </cell>
          <cell r="B3299" t="str">
            <v>DESCRIPCIÓN</v>
          </cell>
          <cell r="D3299" t="str">
            <v>UNIDAD</v>
          </cell>
          <cell r="E3299" t="str">
            <v>TARIFA</v>
          </cell>
          <cell r="F3299" t="str">
            <v>RENDIMIENTO</v>
          </cell>
          <cell r="G3299" t="str">
            <v>VR. UNITARIO</v>
          </cell>
        </row>
        <row r="3300">
          <cell r="A3300" t="str">
            <v>HEQ011</v>
          </cell>
          <cell r="B3300" t="str">
            <v>CIZALLA DE BANCO CORTA PERNO, INCLUYE DADOS</v>
          </cell>
          <cell r="D3300" t="str">
            <v>HORA</v>
          </cell>
          <cell r="E3300">
            <v>728.875</v>
          </cell>
          <cell r="F3300">
            <v>21.25</v>
          </cell>
          <cell r="G3300">
            <v>34.299999999999997</v>
          </cell>
        </row>
        <row r="3301">
          <cell r="A3301" t="str">
            <v/>
          </cell>
          <cell r="D3301" t="str">
            <v/>
          </cell>
          <cell r="E3301" t="str">
            <v/>
          </cell>
          <cell r="G3301" t="str">
            <v/>
          </cell>
        </row>
        <row r="3302">
          <cell r="A3302" t="str">
            <v/>
          </cell>
          <cell r="D3302" t="str">
            <v/>
          </cell>
          <cell r="E3302" t="str">
            <v/>
          </cell>
          <cell r="G3302" t="str">
            <v/>
          </cell>
        </row>
        <row r="3303">
          <cell r="A3303" t="str">
            <v/>
          </cell>
          <cell r="D3303" t="str">
            <v/>
          </cell>
          <cell r="E3303" t="str">
            <v/>
          </cell>
          <cell r="G3303" t="str">
            <v/>
          </cell>
        </row>
        <row r="3304">
          <cell r="A3304" t="str">
            <v/>
          </cell>
          <cell r="D3304" t="str">
            <v/>
          </cell>
          <cell r="E3304" t="str">
            <v/>
          </cell>
          <cell r="G3304" t="str">
            <v/>
          </cell>
        </row>
        <row r="3305">
          <cell r="A3305" t="str">
            <v/>
          </cell>
          <cell r="D3305" t="str">
            <v/>
          </cell>
          <cell r="E3305" t="str">
            <v/>
          </cell>
          <cell r="G3305" t="str">
            <v/>
          </cell>
        </row>
        <row r="3306">
          <cell r="A3306" t="str">
            <v>HEQ001</v>
          </cell>
          <cell r="B3306" t="str">
            <v>HERRAMIENTA MENOR (5% DE LA MANO DE OBRA)</v>
          </cell>
          <cell r="D3306" t="str">
            <v>%</v>
          </cell>
          <cell r="E3306">
            <v>0.05</v>
          </cell>
          <cell r="F3306">
            <v>1356.3941176470589</v>
          </cell>
          <cell r="G3306">
            <v>67.819705882352949</v>
          </cell>
        </row>
        <row r="3307">
          <cell r="F3307" t="str">
            <v>SUBTOTAL</v>
          </cell>
          <cell r="G3307">
            <v>102.11970588235295</v>
          </cell>
        </row>
        <row r="3309">
          <cell r="A3309" t="str">
            <v>II. MATERIALES</v>
          </cell>
        </row>
        <row r="3310">
          <cell r="A3310" t="str">
            <v>CÓDIGO</v>
          </cell>
          <cell r="B3310" t="str">
            <v>DESCRIPCIÓN</v>
          </cell>
          <cell r="C3310" t="str">
            <v>UNIDAD</v>
          </cell>
          <cell r="D3310" t="str">
            <v>CANTIDAD</v>
          </cell>
          <cell r="E3310" t="str">
            <v>DESP.</v>
          </cell>
          <cell r="F3310" t="str">
            <v>PRECIO UNIT.</v>
          </cell>
          <cell r="G3310" t="str">
            <v>VR. UNITARIO</v>
          </cell>
        </row>
        <row r="3311">
          <cell r="A3311" t="str">
            <v>MA009</v>
          </cell>
          <cell r="B3311" t="str">
            <v>ACERO REFUERZO G-60 FIGURADO</v>
          </cell>
          <cell r="C3311" t="str">
            <v>KG</v>
          </cell>
          <cell r="D3311">
            <v>1</v>
          </cell>
          <cell r="E3311">
            <v>0.05</v>
          </cell>
          <cell r="F3311">
            <v>5049</v>
          </cell>
          <cell r="G3311">
            <v>5301.45</v>
          </cell>
        </row>
        <row r="3312">
          <cell r="A3312" t="str">
            <v>MA010</v>
          </cell>
          <cell r="B3312" t="str">
            <v>ALAMBRE RECOCIDO C 18</v>
          </cell>
          <cell r="C3312" t="str">
            <v>KG</v>
          </cell>
          <cell r="D3312">
            <v>0.03</v>
          </cell>
          <cell r="E3312">
            <v>0.01</v>
          </cell>
          <cell r="F3312">
            <v>7227</v>
          </cell>
          <cell r="G3312">
            <v>218.97810000000001</v>
          </cell>
        </row>
        <row r="3313">
          <cell r="A3313" t="str">
            <v/>
          </cell>
          <cell r="C3313" t="str">
            <v/>
          </cell>
          <cell r="F3313" t="str">
            <v/>
          </cell>
          <cell r="G3313" t="str">
            <v/>
          </cell>
        </row>
        <row r="3314">
          <cell r="A3314" t="str">
            <v/>
          </cell>
          <cell r="C3314" t="str">
            <v/>
          </cell>
          <cell r="F3314" t="str">
            <v/>
          </cell>
          <cell r="G3314" t="str">
            <v/>
          </cell>
        </row>
        <row r="3315">
          <cell r="A3315" t="str">
            <v/>
          </cell>
          <cell r="C3315" t="str">
            <v/>
          </cell>
          <cell r="F3315" t="str">
            <v/>
          </cell>
          <cell r="G3315" t="str">
            <v/>
          </cell>
        </row>
        <row r="3316">
          <cell r="A3316" t="str">
            <v/>
          </cell>
          <cell r="C3316" t="str">
            <v/>
          </cell>
          <cell r="F3316" t="str">
            <v/>
          </cell>
          <cell r="G3316" t="str">
            <v/>
          </cell>
        </row>
        <row r="3317">
          <cell r="A3317" t="str">
            <v/>
          </cell>
          <cell r="C3317" t="str">
            <v/>
          </cell>
          <cell r="F3317" t="str">
            <v/>
          </cell>
          <cell r="G3317" t="str">
            <v/>
          </cell>
        </row>
        <row r="3318">
          <cell r="A3318" t="str">
            <v/>
          </cell>
          <cell r="C3318" t="str">
            <v/>
          </cell>
          <cell r="F3318" t="str">
            <v/>
          </cell>
          <cell r="G3318" t="str">
            <v/>
          </cell>
        </row>
        <row r="3319">
          <cell r="A3319" t="str">
            <v/>
          </cell>
          <cell r="C3319" t="str">
            <v/>
          </cell>
          <cell r="F3319" t="str">
            <v/>
          </cell>
          <cell r="G3319" t="str">
            <v/>
          </cell>
        </row>
        <row r="3320">
          <cell r="A3320" t="str">
            <v/>
          </cell>
          <cell r="C3320" t="str">
            <v/>
          </cell>
          <cell r="F3320" t="str">
            <v/>
          </cell>
          <cell r="G3320" t="str">
            <v/>
          </cell>
        </row>
        <row r="3321">
          <cell r="A3321" t="str">
            <v/>
          </cell>
          <cell r="C3321" t="str">
            <v/>
          </cell>
          <cell r="F3321" t="str">
            <v/>
          </cell>
          <cell r="G3321" t="str">
            <v/>
          </cell>
        </row>
        <row r="3322">
          <cell r="A3322" t="str">
            <v/>
          </cell>
          <cell r="C3322" t="str">
            <v/>
          </cell>
          <cell r="F3322" t="str">
            <v/>
          </cell>
          <cell r="G3322" t="str">
            <v/>
          </cell>
        </row>
        <row r="3323">
          <cell r="A3323" t="str">
            <v/>
          </cell>
          <cell r="C3323" t="str">
            <v/>
          </cell>
          <cell r="F3323" t="str">
            <v/>
          </cell>
          <cell r="G3323" t="str">
            <v/>
          </cell>
        </row>
        <row r="3324">
          <cell r="A3324" t="str">
            <v/>
          </cell>
          <cell r="C3324" t="str">
            <v/>
          </cell>
          <cell r="F3324" t="str">
            <v/>
          </cell>
          <cell r="G3324" t="str">
            <v/>
          </cell>
        </row>
        <row r="3325">
          <cell r="F3325" t="str">
            <v>SUBTOTAL</v>
          </cell>
          <cell r="G3325">
            <v>5520.4281000000001</v>
          </cell>
        </row>
        <row r="3327">
          <cell r="A3327" t="str">
            <v>III. TRANSPORTES</v>
          </cell>
        </row>
        <row r="3328">
          <cell r="A3328" t="str">
            <v>CÓDIGO</v>
          </cell>
          <cell r="B3328" t="str">
            <v>DESCRIPCIÓN</v>
          </cell>
          <cell r="C3328" t="str">
            <v>TIPO</v>
          </cell>
          <cell r="D3328" t="str">
            <v>VOLUMEN/PESO</v>
          </cell>
          <cell r="E3328" t="str">
            <v>DISTANCIA</v>
          </cell>
          <cell r="F3328" t="str">
            <v>TARIFA</v>
          </cell>
          <cell r="G3328" t="str">
            <v>VR. UNITARIO</v>
          </cell>
        </row>
        <row r="3329">
          <cell r="A3329" t="str">
            <v/>
          </cell>
          <cell r="F3329" t="str">
            <v/>
          </cell>
          <cell r="G3329" t="str">
            <v/>
          </cell>
        </row>
        <row r="3330">
          <cell r="A3330" t="str">
            <v/>
          </cell>
          <cell r="E3330" t="str">
            <v/>
          </cell>
          <cell r="F3330" t="str">
            <v/>
          </cell>
          <cell r="G3330" t="str">
            <v/>
          </cell>
        </row>
        <row r="3331">
          <cell r="A3331" t="str">
            <v/>
          </cell>
          <cell r="E3331" t="str">
            <v/>
          </cell>
          <cell r="F3331" t="str">
            <v/>
          </cell>
          <cell r="G3331" t="str">
            <v/>
          </cell>
        </row>
        <row r="3332">
          <cell r="F3332" t="str">
            <v>SUBTOTAL</v>
          </cell>
          <cell r="G3332" t="str">
            <v/>
          </cell>
        </row>
        <row r="3334">
          <cell r="A3334" t="str">
            <v>IV. MANO DE OBRA</v>
          </cell>
        </row>
        <row r="3335">
          <cell r="A3335" t="str">
            <v>CÓDIGO</v>
          </cell>
          <cell r="B3335" t="str">
            <v>CARGOS PERSONAL</v>
          </cell>
          <cell r="D3335" t="str">
            <v>CANTIDAD</v>
          </cell>
          <cell r="E3335" t="str">
            <v>JORNAL TOTAL</v>
          </cell>
          <cell r="F3335" t="str">
            <v>RENDIMIENTO</v>
          </cell>
          <cell r="G3335" t="str">
            <v>VR. UNITARIO</v>
          </cell>
        </row>
        <row r="3336">
          <cell r="A3336" t="str">
            <v>MO031</v>
          </cell>
          <cell r="B3336" t="str">
            <v>AYUDANTE ENTENDIDO</v>
          </cell>
          <cell r="D3336">
            <v>1</v>
          </cell>
          <cell r="E3336">
            <v>89354</v>
          </cell>
          <cell r="F3336">
            <v>170</v>
          </cell>
          <cell r="G3336">
            <v>525.61176470588236</v>
          </cell>
        </row>
        <row r="3337">
          <cell r="A3337" t="str">
            <v>MO030</v>
          </cell>
          <cell r="B3337" t="str">
            <v>OFICIAL HIERRO</v>
          </cell>
          <cell r="D3337">
            <v>1</v>
          </cell>
          <cell r="E3337">
            <v>141233</v>
          </cell>
          <cell r="F3337">
            <v>170</v>
          </cell>
          <cell r="G3337">
            <v>830.78235294117644</v>
          </cell>
        </row>
        <row r="3338">
          <cell r="A3338" t="str">
            <v/>
          </cell>
          <cell r="E3338" t="str">
            <v/>
          </cell>
          <cell r="F3338" t="str">
            <v/>
          </cell>
          <cell r="G3338" t="str">
            <v/>
          </cell>
        </row>
        <row r="3339">
          <cell r="A3339" t="str">
            <v/>
          </cell>
          <cell r="E3339" t="str">
            <v/>
          </cell>
          <cell r="F3339" t="str">
            <v/>
          </cell>
          <cell r="G3339" t="str">
            <v/>
          </cell>
        </row>
        <row r="3340">
          <cell r="F3340" t="str">
            <v>SUBTOTAL</v>
          </cell>
          <cell r="G3340">
            <v>1356.3941176470589</v>
          </cell>
        </row>
        <row r="3342">
          <cell r="A3342" t="str">
            <v>V. SERVICIOS</v>
          </cell>
        </row>
        <row r="3343">
          <cell r="A3343" t="str">
            <v>CÓDIGO</v>
          </cell>
          <cell r="B3343" t="str">
            <v>DESCRIPCIÓN</v>
          </cell>
          <cell r="D3343" t="str">
            <v>UNIDAD</v>
          </cell>
          <cell r="E3343" t="str">
            <v>CANTIDAD</v>
          </cell>
          <cell r="F3343" t="str">
            <v>PRECIO UNIT.</v>
          </cell>
          <cell r="G3343" t="str">
            <v>VR. UNITARIO</v>
          </cell>
        </row>
        <row r="3344">
          <cell r="A3344" t="str">
            <v/>
          </cell>
          <cell r="D3344" t="str">
            <v/>
          </cell>
          <cell r="F3344" t="str">
            <v/>
          </cell>
          <cell r="G3344" t="str">
            <v/>
          </cell>
        </row>
        <row r="3345">
          <cell r="A3345" t="str">
            <v/>
          </cell>
          <cell r="D3345" t="str">
            <v/>
          </cell>
          <cell r="F3345" t="str">
            <v/>
          </cell>
          <cell r="G3345" t="str">
            <v/>
          </cell>
        </row>
        <row r="3346">
          <cell r="A3346" t="str">
            <v/>
          </cell>
          <cell r="D3346" t="str">
            <v/>
          </cell>
          <cell r="F3346" t="str">
            <v/>
          </cell>
          <cell r="G3346" t="str">
            <v/>
          </cell>
        </row>
        <row r="3347">
          <cell r="F3347" t="str">
            <v>SUBTOTAL</v>
          </cell>
          <cell r="G3347" t="str">
            <v/>
          </cell>
        </row>
        <row r="3349">
          <cell r="A3349" t="str">
            <v>TOTAL COSTO DIRECTO</v>
          </cell>
          <cell r="G3349">
            <v>6979</v>
          </cell>
        </row>
        <row r="3351">
          <cell r="A3351" t="str">
            <v>2. COSTOS INDIRECTOS</v>
          </cell>
        </row>
        <row r="3353">
          <cell r="A3353" t="str">
            <v>DESCRIPCIÓN</v>
          </cell>
          <cell r="F3353" t="str">
            <v>PORCENTAJE</v>
          </cell>
          <cell r="G3353" t="str">
            <v>VALOR TOTAL</v>
          </cell>
        </row>
        <row r="3354">
          <cell r="A3354" t="str">
            <v>ADMINISTRACION</v>
          </cell>
          <cell r="F3354">
            <v>0.2364</v>
          </cell>
          <cell r="G3354">
            <v>1649.8355999999999</v>
          </cell>
        </row>
        <row r="3355">
          <cell r="A3355" t="str">
            <v>IMPREVISTOS</v>
          </cell>
          <cell r="F3355">
            <v>0.01</v>
          </cell>
          <cell r="G3355">
            <v>69.790000000000006</v>
          </cell>
        </row>
        <row r="3356">
          <cell r="A3356" t="str">
            <v>UTILIDADES</v>
          </cell>
          <cell r="F3356">
            <v>0.05</v>
          </cell>
          <cell r="G3356">
            <v>348.95000000000005</v>
          </cell>
        </row>
        <row r="3357">
          <cell r="A3357" t="str">
            <v>TOTAL COSTO INDIRECTO</v>
          </cell>
          <cell r="F3357">
            <v>0.2964</v>
          </cell>
          <cell r="G3357">
            <v>2069</v>
          </cell>
        </row>
        <row r="3359">
          <cell r="A3359" t="str">
            <v>PRECIO UNITARIO TOTAL APROXIMADO AL PESO</v>
          </cell>
          <cell r="G3359">
            <v>9048</v>
          </cell>
        </row>
        <row r="3361">
          <cell r="B3361" t="str">
            <v/>
          </cell>
        </row>
        <row r="3362">
          <cell r="B3362" t="str">
            <v/>
          </cell>
        </row>
        <row r="3363">
          <cell r="B3363" t="str">
            <v/>
          </cell>
        </row>
        <row r="3364">
          <cell r="B3364" t="str">
            <v/>
          </cell>
          <cell r="D3364" t="str">
            <v>FIRMA RESPONSABLE</v>
          </cell>
        </row>
        <row r="3368">
          <cell r="A3368" t="str">
            <v>DEPARTAMENTO DE ANTIOQUIA</v>
          </cell>
          <cell r="F3368" t="str">
            <v/>
          </cell>
        </row>
        <row r="3369">
          <cell r="A3369" t="str">
            <v>MUNICIPIO DE BURITICÁ</v>
          </cell>
        </row>
        <row r="3370">
          <cell r="A3370" t="str">
            <v>PROYECTO: MEJORAMIENTO DE VIAS TERCIARIAS EN EL MUNICIPIO DE BURITICA EN EL 
MARCO DEL PROGRAMA REGIONAL MEJORAMIENTO DE VIAS 
TERCIARIAS EN EL OCCIDENTE ANTIOQUEÑO</v>
          </cell>
        </row>
        <row r="3372">
          <cell r="A3372" t="str">
            <v>ANÁLISIS DE PRECIOS UNITARIOS  VEREDA ALTO DEL OBISPO</v>
          </cell>
        </row>
        <row r="3373">
          <cell r="A3373" t="str">
            <v>ITEM DE PAGO</v>
          </cell>
          <cell r="B3373" t="str">
            <v>DESCRIPCIÓN</v>
          </cell>
          <cell r="E3373" t="str">
            <v>UNIDAD</v>
          </cell>
          <cell r="F3373" t="str">
            <v>CANTIDAD</v>
          </cell>
          <cell r="G3373" t="str">
            <v>COSTO DIRECTO</v>
          </cell>
        </row>
        <row r="3374">
          <cell r="A3374">
            <v>6.6</v>
          </cell>
          <cell r="B3374" t="str">
            <v>Suministro , transporte e instaalción Tubería de concreto reforzado 900 mm, Clase 2 - Prefabricada</v>
          </cell>
          <cell r="E3374" t="str">
            <v>m</v>
          </cell>
          <cell r="G3374">
            <v>732001</v>
          </cell>
        </row>
        <row r="3376">
          <cell r="A3376" t="str">
            <v>1. COSTOS DIRECTOS</v>
          </cell>
        </row>
        <row r="3378">
          <cell r="A3378" t="str">
            <v>I. EQUIPO</v>
          </cell>
        </row>
        <row r="3379">
          <cell r="A3379" t="str">
            <v>CÓDIGO</v>
          </cell>
          <cell r="B3379" t="str">
            <v>DESCRIPCIÓN</v>
          </cell>
          <cell r="D3379" t="str">
            <v>UNIDAD</v>
          </cell>
          <cell r="E3379" t="str">
            <v>TARIFA</v>
          </cell>
          <cell r="F3379" t="str">
            <v>RENDIMIENTO</v>
          </cell>
          <cell r="G3379" t="str">
            <v>VR. UNITARIO</v>
          </cell>
        </row>
        <row r="3380">
          <cell r="A3380" t="str">
            <v>HEQ009</v>
          </cell>
          <cell r="B3380" t="str">
            <v>RETROEXCAVADORA LLANTA</v>
          </cell>
          <cell r="D3380" t="str">
            <v>HORA</v>
          </cell>
          <cell r="E3380">
            <v>130000</v>
          </cell>
          <cell r="F3380">
            <v>8</v>
          </cell>
          <cell r="G3380">
            <v>16250</v>
          </cell>
        </row>
        <row r="3381">
          <cell r="A3381" t="str">
            <v/>
          </cell>
          <cell r="D3381" t="str">
            <v/>
          </cell>
          <cell r="E3381" t="str">
            <v/>
          </cell>
          <cell r="G3381" t="str">
            <v/>
          </cell>
        </row>
        <row r="3382">
          <cell r="A3382" t="str">
            <v/>
          </cell>
          <cell r="D3382" t="str">
            <v/>
          </cell>
          <cell r="E3382" t="str">
            <v/>
          </cell>
          <cell r="G3382" t="str">
            <v/>
          </cell>
        </row>
        <row r="3383">
          <cell r="A3383" t="str">
            <v/>
          </cell>
          <cell r="D3383" t="str">
            <v/>
          </cell>
          <cell r="E3383" t="str">
            <v/>
          </cell>
          <cell r="G3383" t="str">
            <v/>
          </cell>
        </row>
        <row r="3384">
          <cell r="A3384" t="str">
            <v/>
          </cell>
          <cell r="D3384" t="str">
            <v/>
          </cell>
          <cell r="E3384" t="str">
            <v/>
          </cell>
          <cell r="G3384" t="str">
            <v/>
          </cell>
        </row>
        <row r="3385">
          <cell r="A3385" t="str">
            <v/>
          </cell>
          <cell r="D3385" t="str">
            <v/>
          </cell>
          <cell r="E3385" t="str">
            <v/>
          </cell>
          <cell r="G3385" t="str">
            <v/>
          </cell>
        </row>
        <row r="3386">
          <cell r="A3386" t="str">
            <v>HEQ001</v>
          </cell>
          <cell r="B3386" t="str">
            <v>HERRAMIENTA MENOR (5% DE LA MANO DE OBRA)</v>
          </cell>
          <cell r="D3386" t="str">
            <v>%</v>
          </cell>
          <cell r="E3386">
            <v>0.05</v>
          </cell>
          <cell r="F3386">
            <v>57803.375</v>
          </cell>
          <cell r="G3386">
            <v>2890.1687500000003</v>
          </cell>
        </row>
        <row r="3387">
          <cell r="F3387" t="str">
            <v>SUBTOTAL</v>
          </cell>
          <cell r="G3387">
            <v>19140.168750000001</v>
          </cell>
        </row>
        <row r="3389">
          <cell r="A3389" t="str">
            <v>II. MATERIALES</v>
          </cell>
        </row>
        <row r="3390">
          <cell r="A3390" t="str">
            <v>CÓDIGO</v>
          </cell>
          <cell r="B3390" t="str">
            <v>DESCRIPCIÓN</v>
          </cell>
          <cell r="C3390" t="str">
            <v>UNIDAD</v>
          </cell>
          <cell r="D3390" t="str">
            <v>CANTIDAD</v>
          </cell>
          <cell r="E3390" t="str">
            <v>DESP.</v>
          </cell>
          <cell r="F3390" t="str">
            <v>PRECIO UNIT.</v>
          </cell>
          <cell r="G3390" t="str">
            <v>VR. UNITARIO</v>
          </cell>
        </row>
        <row r="3391">
          <cell r="A3391" t="str">
            <v>MA023</v>
          </cell>
          <cell r="B3391" t="str">
            <v>Tubo concreto reforzada D=36" cl2</v>
          </cell>
          <cell r="C3391" t="str">
            <v>m</v>
          </cell>
          <cell r="D3391">
            <v>1</v>
          </cell>
          <cell r="F3391">
            <v>655057.5</v>
          </cell>
          <cell r="G3391">
            <v>655057.5</v>
          </cell>
        </row>
        <row r="3392">
          <cell r="A3392" t="str">
            <v/>
          </cell>
          <cell r="C3392" t="str">
            <v/>
          </cell>
          <cell r="F3392" t="str">
            <v/>
          </cell>
          <cell r="G3392" t="str">
            <v/>
          </cell>
        </row>
        <row r="3393">
          <cell r="A3393" t="str">
            <v/>
          </cell>
          <cell r="C3393" t="str">
            <v/>
          </cell>
          <cell r="F3393" t="str">
            <v/>
          </cell>
          <cell r="G3393" t="str">
            <v/>
          </cell>
        </row>
        <row r="3394">
          <cell r="A3394" t="str">
            <v/>
          </cell>
          <cell r="C3394" t="str">
            <v/>
          </cell>
          <cell r="F3394" t="str">
            <v/>
          </cell>
          <cell r="G3394" t="str">
            <v/>
          </cell>
        </row>
        <row r="3395">
          <cell r="A3395" t="str">
            <v/>
          </cell>
          <cell r="C3395" t="str">
            <v/>
          </cell>
          <cell r="F3395" t="str">
            <v/>
          </cell>
          <cell r="G3395" t="str">
            <v/>
          </cell>
        </row>
        <row r="3396">
          <cell r="A3396" t="str">
            <v/>
          </cell>
          <cell r="C3396" t="str">
            <v/>
          </cell>
          <cell r="F3396" t="str">
            <v/>
          </cell>
          <cell r="G3396" t="str">
            <v/>
          </cell>
        </row>
        <row r="3397">
          <cell r="A3397" t="str">
            <v/>
          </cell>
          <cell r="C3397" t="str">
            <v/>
          </cell>
          <cell r="F3397" t="str">
            <v/>
          </cell>
          <cell r="G3397" t="str">
            <v/>
          </cell>
        </row>
        <row r="3398">
          <cell r="A3398" t="str">
            <v/>
          </cell>
          <cell r="C3398" t="str">
            <v/>
          </cell>
          <cell r="F3398" t="str">
            <v/>
          </cell>
          <cell r="G3398" t="str">
            <v/>
          </cell>
        </row>
        <row r="3399">
          <cell r="A3399" t="str">
            <v/>
          </cell>
          <cell r="C3399" t="str">
            <v/>
          </cell>
          <cell r="F3399" t="str">
            <v/>
          </cell>
          <cell r="G3399" t="str">
            <v/>
          </cell>
        </row>
        <row r="3400">
          <cell r="A3400" t="str">
            <v/>
          </cell>
          <cell r="C3400" t="str">
            <v/>
          </cell>
          <cell r="F3400" t="str">
            <v/>
          </cell>
          <cell r="G3400" t="str">
            <v/>
          </cell>
        </row>
        <row r="3401">
          <cell r="A3401" t="str">
            <v/>
          </cell>
          <cell r="C3401" t="str">
            <v/>
          </cell>
          <cell r="F3401" t="str">
            <v/>
          </cell>
          <cell r="G3401" t="str">
            <v/>
          </cell>
        </row>
        <row r="3402">
          <cell r="A3402" t="str">
            <v/>
          </cell>
          <cell r="C3402" t="str">
            <v/>
          </cell>
          <cell r="F3402" t="str">
            <v/>
          </cell>
          <cell r="G3402" t="str">
            <v/>
          </cell>
        </row>
        <row r="3403">
          <cell r="A3403" t="str">
            <v/>
          </cell>
          <cell r="C3403" t="str">
            <v/>
          </cell>
          <cell r="F3403" t="str">
            <v/>
          </cell>
          <cell r="G3403" t="str">
            <v/>
          </cell>
        </row>
        <row r="3404">
          <cell r="A3404" t="str">
            <v/>
          </cell>
          <cell r="C3404" t="str">
            <v/>
          </cell>
          <cell r="F3404" t="str">
            <v/>
          </cell>
          <cell r="G3404" t="str">
            <v/>
          </cell>
        </row>
        <row r="3405">
          <cell r="F3405" t="str">
            <v>SUBTOTAL</v>
          </cell>
          <cell r="G3405">
            <v>655057.5</v>
          </cell>
        </row>
        <row r="3407">
          <cell r="A3407" t="str">
            <v>III. TRANSPORTES</v>
          </cell>
        </row>
        <row r="3408">
          <cell r="A3408" t="str">
            <v>CÓDIGO</v>
          </cell>
          <cell r="B3408" t="str">
            <v>DESCRIPCIÓN</v>
          </cell>
          <cell r="C3408" t="str">
            <v>TIPO</v>
          </cell>
          <cell r="D3408" t="str">
            <v>VOLUMEN/PESO</v>
          </cell>
          <cell r="E3408" t="str">
            <v>DISTANCIA</v>
          </cell>
          <cell r="F3408" t="str">
            <v>TARIFA</v>
          </cell>
          <cell r="G3408" t="str">
            <v>VR. UNITARIO</v>
          </cell>
        </row>
        <row r="3409">
          <cell r="A3409" t="str">
            <v>TR001</v>
          </cell>
          <cell r="B3409" t="str">
            <v>TRANSPORTE DE INSUMOS GENERALES</v>
          </cell>
          <cell r="E3409" t="str">
            <v/>
          </cell>
          <cell r="F3409">
            <v>1004</v>
          </cell>
          <cell r="G3409" t="str">
            <v/>
          </cell>
        </row>
        <row r="3410">
          <cell r="A3410" t="str">
            <v/>
          </cell>
          <cell r="E3410" t="str">
            <v/>
          </cell>
          <cell r="F3410" t="str">
            <v/>
          </cell>
          <cell r="G3410" t="str">
            <v/>
          </cell>
        </row>
        <row r="3411">
          <cell r="A3411" t="str">
            <v/>
          </cell>
          <cell r="E3411" t="str">
            <v/>
          </cell>
          <cell r="F3411" t="str">
            <v/>
          </cell>
          <cell r="G3411" t="str">
            <v/>
          </cell>
        </row>
        <row r="3412">
          <cell r="F3412" t="str">
            <v>SUBTOTAL</v>
          </cell>
          <cell r="G3412" t="str">
            <v/>
          </cell>
        </row>
        <row r="3414">
          <cell r="A3414" t="str">
            <v>IV. MANO DE OBRA</v>
          </cell>
        </row>
        <row r="3415">
          <cell r="A3415" t="str">
            <v>CÓDIGO</v>
          </cell>
          <cell r="B3415" t="str">
            <v>CARGOS PERSONAL</v>
          </cell>
          <cell r="D3415" t="str">
            <v>CANTIDAD</v>
          </cell>
          <cell r="E3415" t="str">
            <v>JORNAL TOTAL</v>
          </cell>
          <cell r="F3415" t="str">
            <v>RENDIMIENTO</v>
          </cell>
          <cell r="G3415" t="str">
            <v>VR. UNITARIO</v>
          </cell>
        </row>
        <row r="3416">
          <cell r="A3416" t="str">
            <v>MO029</v>
          </cell>
          <cell r="B3416" t="str">
            <v>OFICIAL DE OBRA CIVIL</v>
          </cell>
          <cell r="D3416">
            <v>1</v>
          </cell>
          <cell r="E3416">
            <v>153307</v>
          </cell>
          <cell r="F3416">
            <v>8</v>
          </cell>
          <cell r="G3416">
            <v>19163.375</v>
          </cell>
        </row>
        <row r="3417">
          <cell r="A3417" t="str">
            <v>MO032</v>
          </cell>
          <cell r="B3417" t="str">
            <v>AYUDANTE RASO</v>
          </cell>
          <cell r="D3417">
            <v>4</v>
          </cell>
          <cell r="E3417">
            <v>77280</v>
          </cell>
          <cell r="F3417">
            <v>8</v>
          </cell>
          <cell r="G3417">
            <v>38640</v>
          </cell>
        </row>
        <row r="3418">
          <cell r="A3418" t="str">
            <v/>
          </cell>
          <cell r="E3418" t="str">
            <v/>
          </cell>
          <cell r="F3418" t="str">
            <v/>
          </cell>
          <cell r="G3418" t="str">
            <v/>
          </cell>
        </row>
        <row r="3419">
          <cell r="A3419" t="str">
            <v/>
          </cell>
          <cell r="E3419" t="str">
            <v/>
          </cell>
          <cell r="F3419" t="str">
            <v/>
          </cell>
          <cell r="G3419" t="str">
            <v/>
          </cell>
        </row>
        <row r="3420">
          <cell r="F3420" t="str">
            <v>SUBTOTAL</v>
          </cell>
          <cell r="G3420">
            <v>57803.375</v>
          </cell>
        </row>
        <row r="3422">
          <cell r="A3422" t="str">
            <v>V. SERVICIOS</v>
          </cell>
        </row>
        <row r="3423">
          <cell r="A3423" t="str">
            <v>CÓDIGO</v>
          </cell>
          <cell r="B3423" t="str">
            <v>DESCRIPCIÓN</v>
          </cell>
          <cell r="D3423" t="str">
            <v>UNIDAD</v>
          </cell>
          <cell r="E3423" t="str">
            <v>CANTIDAD</v>
          </cell>
          <cell r="F3423" t="str">
            <v>PRECIO UNIT.</v>
          </cell>
          <cell r="G3423" t="str">
            <v>VR. UNITARIO</v>
          </cell>
        </row>
        <row r="3424">
          <cell r="A3424" t="str">
            <v/>
          </cell>
          <cell r="D3424" t="str">
            <v/>
          </cell>
          <cell r="F3424" t="str">
            <v/>
          </cell>
          <cell r="G3424" t="str">
            <v/>
          </cell>
        </row>
        <row r="3425">
          <cell r="A3425" t="str">
            <v/>
          </cell>
          <cell r="D3425" t="str">
            <v/>
          </cell>
          <cell r="F3425" t="str">
            <v/>
          </cell>
          <cell r="G3425" t="str">
            <v/>
          </cell>
        </row>
        <row r="3426">
          <cell r="A3426" t="str">
            <v/>
          </cell>
          <cell r="D3426" t="str">
            <v/>
          </cell>
          <cell r="F3426" t="str">
            <v/>
          </cell>
          <cell r="G3426" t="str">
            <v/>
          </cell>
        </row>
        <row r="3427">
          <cell r="F3427" t="str">
            <v>SUBTOTAL</v>
          </cell>
          <cell r="G3427" t="str">
            <v/>
          </cell>
        </row>
        <row r="3429">
          <cell r="A3429" t="str">
            <v>TOTAL COSTO DIRECTO</v>
          </cell>
          <cell r="G3429">
            <v>732001</v>
          </cell>
        </row>
        <row r="3431">
          <cell r="A3431" t="str">
            <v>2. COSTOS INDIRECTOS</v>
          </cell>
        </row>
        <row r="3433">
          <cell r="A3433" t="str">
            <v>DESCRIPCIÓN</v>
          </cell>
          <cell r="F3433" t="str">
            <v>PORCENTAJE</v>
          </cell>
          <cell r="G3433" t="str">
            <v>VALOR TOTAL</v>
          </cell>
        </row>
        <row r="3434">
          <cell r="A3434" t="str">
            <v>ADMINISTRACION</v>
          </cell>
          <cell r="F3434">
            <v>0.2364</v>
          </cell>
          <cell r="G3434">
            <v>173045.03640000001</v>
          </cell>
        </row>
        <row r="3435">
          <cell r="A3435" t="str">
            <v>IMPREVISTOS</v>
          </cell>
          <cell r="F3435">
            <v>0.01</v>
          </cell>
          <cell r="G3435">
            <v>7320.01</v>
          </cell>
        </row>
        <row r="3436">
          <cell r="A3436" t="str">
            <v>UTILIDADES</v>
          </cell>
          <cell r="F3436">
            <v>0.05</v>
          </cell>
          <cell r="G3436">
            <v>36600.050000000003</v>
          </cell>
        </row>
        <row r="3437">
          <cell r="A3437" t="str">
            <v>TOTAL COSTO INDIRECTO</v>
          </cell>
          <cell r="F3437">
            <v>0.2964</v>
          </cell>
          <cell r="G3437">
            <v>216965</v>
          </cell>
        </row>
        <row r="3439">
          <cell r="A3439" t="str">
            <v>PRECIO UNITARIO TOTAL APROXIMADO AL PESO</v>
          </cell>
          <cell r="G3439">
            <v>948966</v>
          </cell>
        </row>
        <row r="3441">
          <cell r="B3441" t="str">
            <v/>
          </cell>
        </row>
        <row r="3442">
          <cell r="B3442" t="str">
            <v/>
          </cell>
        </row>
        <row r="3443">
          <cell r="B3443" t="str">
            <v/>
          </cell>
        </row>
        <row r="3444">
          <cell r="B3444" t="str">
            <v/>
          </cell>
          <cell r="D3444" t="str">
            <v>FIRMA RESPONSABLE</v>
          </cell>
        </row>
      </sheetData>
      <sheetData sheetId="9">
        <row r="1">
          <cell r="A1" t="str">
            <v>DEPARTAMENTO DE ANTIOQUIA</v>
          </cell>
          <cell r="F1" t="str">
            <v/>
          </cell>
        </row>
        <row r="2">
          <cell r="A2" t="str">
            <v>MUNICIPIO DE BURITICÁ</v>
          </cell>
        </row>
        <row r="3">
          <cell r="A3" t="str">
            <v>PROYECTO: MEJORAMIENTO DE VIAS TERCIARIAS EN EL MUNICIPIO DE BURITICA EN EL 
MARCO DEL PROGRAMA REGIONAL MEJORAMIENTO DE VIAS 
TERCIARIAS EN EL OCCIDENTE ANTIOQUEÑO</v>
          </cell>
        </row>
        <row r="5">
          <cell r="A5" t="str">
            <v>ANÁLISIS DE PRECIOS UNITARIOS AUXILIARES</v>
          </cell>
        </row>
        <row r="7">
          <cell r="A7" t="str">
            <v>ITEM</v>
          </cell>
          <cell r="B7" t="str">
            <v>DESCRIPCIÓN</v>
          </cell>
          <cell r="E7" t="str">
            <v>UNIDAD</v>
          </cell>
          <cell r="F7" t="str">
            <v>CANTIDAD</v>
          </cell>
          <cell r="G7" t="str">
            <v>COSTO DIRECTO</v>
          </cell>
        </row>
        <row r="8">
          <cell r="A8" t="str">
            <v>SA001</v>
          </cell>
          <cell r="B8" t="str">
            <v>CONCRETO 2000 PSI (140 MPA) EN OBRA TABACAL</v>
          </cell>
          <cell r="E8" t="str">
            <v>M3</v>
          </cell>
          <cell r="F8" t="str">
            <v>N.D.</v>
          </cell>
          <cell r="G8">
            <v>409736</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HEQ002</v>
          </cell>
          <cell r="B14" t="str">
            <v>CONCRETADORA 1.5 SACOS A GASOLINA</v>
          </cell>
          <cell r="D14" t="str">
            <v>DÍA</v>
          </cell>
          <cell r="E14">
            <v>50000</v>
          </cell>
          <cell r="F14">
            <v>8</v>
          </cell>
          <cell r="G14">
            <v>6250</v>
          </cell>
        </row>
        <row r="15">
          <cell r="A15" t="str">
            <v/>
          </cell>
          <cell r="D15" t="str">
            <v/>
          </cell>
          <cell r="E15" t="str">
            <v/>
          </cell>
          <cell r="G15" t="str">
            <v/>
          </cell>
        </row>
        <row r="16">
          <cell r="A16" t="str">
            <v/>
          </cell>
          <cell r="D16" t="str">
            <v/>
          </cell>
          <cell r="E16" t="str">
            <v/>
          </cell>
          <cell r="G16" t="str">
            <v/>
          </cell>
        </row>
        <row r="17">
          <cell r="A17" t="str">
            <v/>
          </cell>
          <cell r="D17" t="str">
            <v/>
          </cell>
          <cell r="E17" t="str">
            <v/>
          </cell>
          <cell r="G17" t="str">
            <v/>
          </cell>
        </row>
        <row r="18">
          <cell r="A18" t="str">
            <v>HEQ001</v>
          </cell>
          <cell r="B18" t="str">
            <v>HERRAMIENTA MENOR (5% DE LA MANO DE OBRA)</v>
          </cell>
          <cell r="D18" t="str">
            <v>%</v>
          </cell>
          <cell r="E18">
            <v>0.05</v>
          </cell>
          <cell r="F18">
            <v>41658.5</v>
          </cell>
          <cell r="G18">
            <v>2082.9250000000002</v>
          </cell>
        </row>
        <row r="19">
          <cell r="F19" t="str">
            <v>SUBTOTAL</v>
          </cell>
          <cell r="G19">
            <v>8332.9249999999993</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MA001</v>
          </cell>
          <cell r="B23" t="str">
            <v>CEMENTO GRIS (50 KG) PORTLAND TIPO I</v>
          </cell>
          <cell r="C23" t="str">
            <v>SC</v>
          </cell>
          <cell r="D23">
            <v>5.2</v>
          </cell>
          <cell r="E23">
            <v>0.05</v>
          </cell>
          <cell r="F23">
            <v>33616</v>
          </cell>
          <cell r="G23">
            <v>183543.36000000002</v>
          </cell>
        </row>
        <row r="24">
          <cell r="A24" t="str">
            <v>MA004</v>
          </cell>
          <cell r="B24" t="str">
            <v>ARENA FINA PARA CONCRETOS</v>
          </cell>
          <cell r="C24" t="str">
            <v>M3</v>
          </cell>
          <cell r="D24">
            <v>0.63</v>
          </cell>
          <cell r="E24">
            <v>0.05</v>
          </cell>
          <cell r="F24">
            <v>54740</v>
          </cell>
          <cell r="G24">
            <v>36210.51</v>
          </cell>
        </row>
        <row r="25">
          <cell r="A25" t="str">
            <v>MA005</v>
          </cell>
          <cell r="B25" t="str">
            <v>TRITURADO 3/4"</v>
          </cell>
          <cell r="C25" t="str">
            <v>M3</v>
          </cell>
          <cell r="D25">
            <v>0.84</v>
          </cell>
          <cell r="E25">
            <v>0.05</v>
          </cell>
          <cell r="F25">
            <v>38080</v>
          </cell>
          <cell r="G25">
            <v>33586.559999999998</v>
          </cell>
        </row>
        <row r="26">
          <cell r="A26" t="str">
            <v>MA006</v>
          </cell>
          <cell r="B26" t="str">
            <v>AGUA</v>
          </cell>
          <cell r="C26" t="str">
            <v>LT</v>
          </cell>
          <cell r="D26">
            <v>170</v>
          </cell>
          <cell r="E26">
            <v>0.1</v>
          </cell>
          <cell r="F26">
            <v>60</v>
          </cell>
          <cell r="G26">
            <v>11220</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F30" t="str">
            <v>SUBTOTAL</v>
          </cell>
          <cell r="G30">
            <v>264560.43000000005</v>
          </cell>
        </row>
        <row r="32">
          <cell r="A32" t="str">
            <v>III. TRANSPORTES</v>
          </cell>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1.5435000000000001</v>
          </cell>
          <cell r="E34">
            <v>57</v>
          </cell>
          <cell r="F34">
            <v>1004</v>
          </cell>
          <cell r="G34">
            <v>88331.418000000005</v>
          </cell>
        </row>
        <row r="35">
          <cell r="A35" t="str">
            <v>TR001</v>
          </cell>
          <cell r="B35" t="str">
            <v>TRANSPORTE DE INSUMOS GENERALES</v>
          </cell>
          <cell r="C35" t="str">
            <v>INSUMOS A MUNICIPIO</v>
          </cell>
          <cell r="D35">
            <v>0.27300000000000002</v>
          </cell>
          <cell r="E35">
            <v>25</v>
          </cell>
          <cell r="F35">
            <v>1004</v>
          </cell>
          <cell r="G35">
            <v>6852.3</v>
          </cell>
        </row>
        <row r="36">
          <cell r="A36" t="str">
            <v/>
          </cell>
          <cell r="E36" t="str">
            <v/>
          </cell>
          <cell r="F36" t="str">
            <v/>
          </cell>
          <cell r="G36" t="str">
            <v/>
          </cell>
        </row>
        <row r="37">
          <cell r="F37" t="str">
            <v>SUBTOTAL</v>
          </cell>
          <cell r="G37">
            <v>95183.718000000008</v>
          </cell>
        </row>
        <row r="39">
          <cell r="A39" t="str">
            <v>IV. MANO DE OBRA</v>
          </cell>
        </row>
        <row r="40">
          <cell r="A40" t="str">
            <v>CÓDIGO</v>
          </cell>
          <cell r="B40" t="str">
            <v>CARGOS PERSONAL</v>
          </cell>
          <cell r="D40" t="str">
            <v>CANTIDAD</v>
          </cell>
          <cell r="E40" t="str">
            <v>JORNAL TOTAL</v>
          </cell>
          <cell r="F40" t="str">
            <v>RENDIMIENTO</v>
          </cell>
          <cell r="G40" t="str">
            <v>VR. UNITARIO</v>
          </cell>
        </row>
        <row r="41">
          <cell r="A41" t="str">
            <v>MO034</v>
          </cell>
          <cell r="B41" t="str">
            <v>OPERADOR EQUIPO LIVIANO</v>
          </cell>
          <cell r="D41">
            <v>1</v>
          </cell>
          <cell r="E41">
            <v>101428</v>
          </cell>
          <cell r="F41">
            <v>8</v>
          </cell>
          <cell r="G41">
            <v>12678.5</v>
          </cell>
        </row>
        <row r="42">
          <cell r="A42" t="str">
            <v>MO032</v>
          </cell>
          <cell r="B42" t="str">
            <v>AYUDANTE RASO</v>
          </cell>
          <cell r="D42">
            <v>3</v>
          </cell>
          <cell r="E42">
            <v>77280</v>
          </cell>
          <cell r="F42">
            <v>8</v>
          </cell>
          <cell r="G42">
            <v>28980</v>
          </cell>
        </row>
        <row r="43">
          <cell r="A43" t="str">
            <v/>
          </cell>
          <cell r="E43" t="str">
            <v/>
          </cell>
          <cell r="F43" t="str">
            <v/>
          </cell>
          <cell r="G43" t="str">
            <v/>
          </cell>
        </row>
        <row r="44">
          <cell r="A44" t="str">
            <v/>
          </cell>
          <cell r="E44" t="str">
            <v/>
          </cell>
          <cell r="F44" t="str">
            <v/>
          </cell>
          <cell r="G44" t="str">
            <v/>
          </cell>
        </row>
        <row r="45">
          <cell r="F45" t="str">
            <v>SUBTOTAL</v>
          </cell>
          <cell r="G45">
            <v>41658.5</v>
          </cell>
        </row>
        <row r="47">
          <cell r="A47" t="str">
            <v>V. SERVICIOS</v>
          </cell>
        </row>
        <row r="48">
          <cell r="A48" t="str">
            <v>CÓDIGO</v>
          </cell>
          <cell r="B48" t="str">
            <v>DESCRIPCIÓN</v>
          </cell>
          <cell r="D48" t="str">
            <v>UNIDAD</v>
          </cell>
          <cell r="E48" t="str">
            <v>CANTIDAD</v>
          </cell>
          <cell r="F48" t="str">
            <v>PRECIO UNIT.</v>
          </cell>
          <cell r="G48" t="str">
            <v>VR. UNITARIO</v>
          </cell>
        </row>
        <row r="49">
          <cell r="A49" t="str">
            <v/>
          </cell>
          <cell r="D49" t="str">
            <v/>
          </cell>
          <cell r="F49" t="str">
            <v/>
          </cell>
          <cell r="G49" t="str">
            <v/>
          </cell>
        </row>
        <row r="50">
          <cell r="A50" t="str">
            <v/>
          </cell>
          <cell r="D50" t="str">
            <v/>
          </cell>
          <cell r="F50" t="str">
            <v/>
          </cell>
          <cell r="G50" t="str">
            <v/>
          </cell>
        </row>
        <row r="51">
          <cell r="A51" t="str">
            <v/>
          </cell>
          <cell r="D51" t="str">
            <v/>
          </cell>
          <cell r="F51" t="str">
            <v/>
          </cell>
          <cell r="G51" t="str">
            <v/>
          </cell>
        </row>
        <row r="52">
          <cell r="F52" t="str">
            <v>SUBTOTAL</v>
          </cell>
          <cell r="G52" t="str">
            <v/>
          </cell>
        </row>
        <row r="54">
          <cell r="A54" t="str">
            <v>TOTAL COSTO DIRECTO</v>
          </cell>
          <cell r="G54">
            <v>409736</v>
          </cell>
        </row>
        <row r="56">
          <cell r="A56" t="str">
            <v>2. COSTOS INDIRECTOS</v>
          </cell>
        </row>
        <row r="58">
          <cell r="A58" t="str">
            <v>DESCRIPCIÓN</v>
          </cell>
          <cell r="F58" t="str">
            <v>PORCENTAJE</v>
          </cell>
          <cell r="G58" t="str">
            <v>VALOR TOTAL</v>
          </cell>
        </row>
        <row r="59">
          <cell r="A59" t="str">
            <v>ADMINISTRACION</v>
          </cell>
          <cell r="F59">
            <v>0.2364</v>
          </cell>
          <cell r="G59">
            <v>96861.590400000001</v>
          </cell>
        </row>
        <row r="60">
          <cell r="A60" t="str">
            <v>IMPREVISTOS</v>
          </cell>
          <cell r="F60">
            <v>0.01</v>
          </cell>
          <cell r="G60">
            <v>4097.3599999999997</v>
          </cell>
        </row>
        <row r="61">
          <cell r="A61" t="str">
            <v>UTILIDADES</v>
          </cell>
          <cell r="F61">
            <v>0.05</v>
          </cell>
          <cell r="G61">
            <v>20486.800000000003</v>
          </cell>
        </row>
        <row r="62">
          <cell r="A62" t="str">
            <v>TOTAL COSTO INDIRECTO</v>
          </cell>
          <cell r="F62">
            <v>0.2964</v>
          </cell>
          <cell r="G62">
            <v>121446</v>
          </cell>
        </row>
        <row r="64">
          <cell r="A64" t="str">
            <v>PRECIO UNITARIO TOTAL APROXIMADO AL PESO</v>
          </cell>
          <cell r="G64">
            <v>531182</v>
          </cell>
        </row>
        <row r="66">
          <cell r="B66" t="str">
            <v/>
          </cell>
        </row>
        <row r="67">
          <cell r="B67" t="str">
            <v/>
          </cell>
        </row>
        <row r="68">
          <cell r="B68" t="str">
            <v/>
          </cell>
        </row>
        <row r="69">
          <cell r="B69" t="str">
            <v/>
          </cell>
          <cell r="D69" t="str">
            <v>FIRMA RESPONSABLE</v>
          </cell>
        </row>
        <row r="70">
          <cell r="A70" t="str">
            <v>DEPARTAMENTO DE ANTIOQUIA</v>
          </cell>
          <cell r="F70" t="str">
            <v/>
          </cell>
        </row>
        <row r="71">
          <cell r="A71" t="str">
            <v>MUNICIPIO DE BURITICÁ</v>
          </cell>
        </row>
        <row r="72">
          <cell r="A72" t="str">
            <v>PROYECTO: MEJORAMIENTO DE VIAS TERCIARIAS EN EL MUNICIPIO DE BURITICA EN EL 
MARCO DEL PROGRAMA REGIONAL MEJORAMIENTO DE VIAS 
TERCIARIAS EN EL OCCIDENTE ANTIOQUEÑO</v>
          </cell>
        </row>
        <row r="74">
          <cell r="A74" t="str">
            <v>ANÁLISIS DE PRECIOS UNITARIOS AUXILIARES</v>
          </cell>
        </row>
        <row r="76">
          <cell r="A76" t="str">
            <v>ITEM</v>
          </cell>
          <cell r="B76" t="str">
            <v>DESCRIPCIÓN</v>
          </cell>
          <cell r="E76" t="str">
            <v>UNIDAD</v>
          </cell>
          <cell r="F76" t="str">
            <v>CANTIDAD</v>
          </cell>
          <cell r="G76" t="str">
            <v>COSTO DIRECTO</v>
          </cell>
        </row>
        <row r="77">
          <cell r="A77" t="str">
            <v>SA002</v>
          </cell>
          <cell r="B77" t="str">
            <v>CONCRETO 2500 PSI (175 MPA) EN OBRA</v>
          </cell>
          <cell r="E77" t="str">
            <v>M3</v>
          </cell>
          <cell r="F77" t="str">
            <v>N.D.</v>
          </cell>
          <cell r="G77">
            <v>433401</v>
          </cell>
        </row>
        <row r="79">
          <cell r="A79" t="str">
            <v>1. COSTOS DIRECTOS</v>
          </cell>
        </row>
        <row r="81">
          <cell r="A81" t="str">
            <v>I. EQUIPO</v>
          </cell>
        </row>
        <row r="82">
          <cell r="A82" t="str">
            <v>CÓDIGO</v>
          </cell>
          <cell r="B82" t="str">
            <v>DESCRIPCIÓN</v>
          </cell>
          <cell r="D82" t="str">
            <v>UNIDAD</v>
          </cell>
          <cell r="E82" t="str">
            <v>TARIFA</v>
          </cell>
          <cell r="F82" t="str">
            <v>RENDIMIENTO</v>
          </cell>
          <cell r="G82" t="str">
            <v>VR. UNITARIO</v>
          </cell>
        </row>
        <row r="83">
          <cell r="A83" t="str">
            <v>HEQ002</v>
          </cell>
          <cell r="B83" t="str">
            <v>CONCRETADORA 1.5 SACOS A GASOLINA</v>
          </cell>
          <cell r="D83" t="str">
            <v>DÍA</v>
          </cell>
          <cell r="E83">
            <v>50000</v>
          </cell>
          <cell r="F83">
            <v>8</v>
          </cell>
          <cell r="G83">
            <v>6250</v>
          </cell>
        </row>
        <row r="84">
          <cell r="A84" t="str">
            <v/>
          </cell>
          <cell r="D84" t="str">
            <v/>
          </cell>
          <cell r="E84" t="str">
            <v/>
          </cell>
          <cell r="G84" t="str">
            <v/>
          </cell>
        </row>
        <row r="85">
          <cell r="A85" t="str">
            <v/>
          </cell>
          <cell r="D85" t="str">
            <v/>
          </cell>
          <cell r="E85" t="str">
            <v/>
          </cell>
          <cell r="G85" t="str">
            <v/>
          </cell>
        </row>
        <row r="86">
          <cell r="A86" t="str">
            <v/>
          </cell>
          <cell r="D86" t="str">
            <v/>
          </cell>
          <cell r="E86" t="str">
            <v/>
          </cell>
          <cell r="G86" t="str">
            <v/>
          </cell>
        </row>
        <row r="87">
          <cell r="A87" t="str">
            <v>HEQ001</v>
          </cell>
          <cell r="B87" t="str">
            <v>HERRAMIENTA MENOR (5% DE LA MANO DE OBRA)</v>
          </cell>
          <cell r="D87" t="str">
            <v>%</v>
          </cell>
          <cell r="E87">
            <v>0.05</v>
          </cell>
          <cell r="F87">
            <v>41658.5</v>
          </cell>
          <cell r="G87">
            <v>2082.9250000000002</v>
          </cell>
        </row>
        <row r="88">
          <cell r="F88" t="str">
            <v>SUBTOTAL</v>
          </cell>
          <cell r="G88">
            <v>8332.9249999999993</v>
          </cell>
        </row>
        <row r="90">
          <cell r="A90" t="str">
            <v>II. MATERIALES</v>
          </cell>
        </row>
        <row r="91">
          <cell r="A91" t="str">
            <v>CÓDIGO</v>
          </cell>
          <cell r="B91" t="str">
            <v>DESCRIPCIÓN</v>
          </cell>
          <cell r="C91" t="str">
            <v>UNIDAD</v>
          </cell>
          <cell r="D91" t="str">
            <v>CANTIDAD</v>
          </cell>
          <cell r="E91" t="str">
            <v>DESP.</v>
          </cell>
          <cell r="F91" t="str">
            <v>PRECIO UNIT.</v>
          </cell>
          <cell r="G91" t="str">
            <v>VR. UNITARIO</v>
          </cell>
        </row>
        <row r="92">
          <cell r="A92" t="str">
            <v>MA001</v>
          </cell>
          <cell r="B92" t="str">
            <v>CEMENTO GRIS (50 KG) PORTLAND TIPO I</v>
          </cell>
          <cell r="C92" t="str">
            <v>SC</v>
          </cell>
          <cell r="D92">
            <v>6</v>
          </cell>
          <cell r="E92">
            <v>0.05</v>
          </cell>
          <cell r="F92">
            <v>33616</v>
          </cell>
          <cell r="G92">
            <v>211780.80000000002</v>
          </cell>
        </row>
        <row r="93">
          <cell r="A93" t="str">
            <v>MA004</v>
          </cell>
          <cell r="B93" t="str">
            <v>ARENA FINA PARA CONCRETOS</v>
          </cell>
          <cell r="C93" t="str">
            <v>M3</v>
          </cell>
          <cell r="D93">
            <v>0.48</v>
          </cell>
          <cell r="E93">
            <v>0.05</v>
          </cell>
          <cell r="F93">
            <v>54740</v>
          </cell>
          <cell r="G93">
            <v>27588.960000000003</v>
          </cell>
        </row>
        <row r="94">
          <cell r="A94" t="str">
            <v>MA005</v>
          </cell>
          <cell r="B94" t="str">
            <v>TRITURADO 3/4"</v>
          </cell>
          <cell r="C94" t="str">
            <v>M3</v>
          </cell>
          <cell r="D94">
            <v>0.96</v>
          </cell>
          <cell r="E94">
            <v>0.05</v>
          </cell>
          <cell r="F94">
            <v>38080</v>
          </cell>
          <cell r="G94">
            <v>38384.639999999999</v>
          </cell>
        </row>
        <row r="95">
          <cell r="A95" t="str">
            <v>MA006</v>
          </cell>
          <cell r="B95" t="str">
            <v>AGUA</v>
          </cell>
          <cell r="C95" t="str">
            <v>LT</v>
          </cell>
          <cell r="D95">
            <v>170</v>
          </cell>
          <cell r="E95">
            <v>0.1</v>
          </cell>
          <cell r="F95">
            <v>60</v>
          </cell>
          <cell r="G95">
            <v>11220</v>
          </cell>
        </row>
        <row r="96">
          <cell r="A96" t="str">
            <v/>
          </cell>
          <cell r="C96" t="str">
            <v/>
          </cell>
          <cell r="F96" t="str">
            <v/>
          </cell>
          <cell r="G96" t="str">
            <v/>
          </cell>
        </row>
        <row r="97">
          <cell r="A97" t="str">
            <v/>
          </cell>
          <cell r="C97" t="str">
            <v/>
          </cell>
          <cell r="F97" t="str">
            <v/>
          </cell>
          <cell r="G97" t="str">
            <v/>
          </cell>
        </row>
        <row r="98">
          <cell r="A98" t="str">
            <v/>
          </cell>
          <cell r="C98" t="str">
            <v/>
          </cell>
          <cell r="F98" t="str">
            <v/>
          </cell>
          <cell r="G98" t="str">
            <v/>
          </cell>
        </row>
        <row r="99">
          <cell r="F99" t="str">
            <v>SUBTOTAL</v>
          </cell>
          <cell r="G99">
            <v>288974.40000000002</v>
          </cell>
        </row>
        <row r="101">
          <cell r="A101" t="str">
            <v>III. TRANSPORTES</v>
          </cell>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1.512</v>
          </cell>
          <cell r="E103">
            <v>57</v>
          </cell>
          <cell r="F103">
            <v>1004</v>
          </cell>
          <cell r="G103">
            <v>86528.736000000004</v>
          </cell>
        </row>
        <row r="104">
          <cell r="A104" t="str">
            <v>TR001</v>
          </cell>
          <cell r="B104" t="str">
            <v>TRANSPORTE DE INSUMOS GENERALES</v>
          </cell>
          <cell r="C104" t="str">
            <v>INSUMOS A MUNICIPIO</v>
          </cell>
          <cell r="D104">
            <v>0.31500000000000006</v>
          </cell>
          <cell r="E104">
            <v>25</v>
          </cell>
          <cell r="F104">
            <v>1004</v>
          </cell>
          <cell r="G104">
            <v>7906.5000000000018</v>
          </cell>
        </row>
        <row r="105">
          <cell r="A105" t="str">
            <v/>
          </cell>
          <cell r="E105" t="str">
            <v/>
          </cell>
          <cell r="F105" t="str">
            <v/>
          </cell>
          <cell r="G105" t="str">
            <v/>
          </cell>
        </row>
        <row r="106">
          <cell r="F106" t="str">
            <v>SUBTOTAL</v>
          </cell>
          <cell r="G106">
            <v>94435.236000000004</v>
          </cell>
        </row>
        <row r="108">
          <cell r="A108" t="str">
            <v>IV. MANO DE OBRA</v>
          </cell>
        </row>
        <row r="109">
          <cell r="A109" t="str">
            <v>CÓDIGO</v>
          </cell>
          <cell r="B109" t="str">
            <v>CARGOS PERSONAL</v>
          </cell>
          <cell r="D109" t="str">
            <v>CANTIDAD</v>
          </cell>
          <cell r="E109" t="str">
            <v>JORNAL TOTAL</v>
          </cell>
          <cell r="F109" t="str">
            <v>RENDIMIENTO</v>
          </cell>
          <cell r="G109" t="str">
            <v>VR. UNITARIO</v>
          </cell>
        </row>
        <row r="110">
          <cell r="A110" t="str">
            <v>MO034</v>
          </cell>
          <cell r="B110" t="str">
            <v>OPERADOR EQUIPO LIVIANO</v>
          </cell>
          <cell r="D110">
            <v>1</v>
          </cell>
          <cell r="E110">
            <v>101428</v>
          </cell>
          <cell r="F110">
            <v>8</v>
          </cell>
          <cell r="G110">
            <v>12678.5</v>
          </cell>
        </row>
        <row r="111">
          <cell r="A111" t="str">
            <v>MO032</v>
          </cell>
          <cell r="B111" t="str">
            <v>AYUDANTE RASO</v>
          </cell>
          <cell r="D111">
            <v>3</v>
          </cell>
          <cell r="E111">
            <v>77280</v>
          </cell>
          <cell r="F111">
            <v>8</v>
          </cell>
          <cell r="G111">
            <v>28980</v>
          </cell>
        </row>
        <row r="112">
          <cell r="A112" t="str">
            <v/>
          </cell>
          <cell r="E112" t="str">
            <v/>
          </cell>
          <cell r="F112" t="str">
            <v/>
          </cell>
          <cell r="G112" t="str">
            <v/>
          </cell>
        </row>
        <row r="113">
          <cell r="A113" t="str">
            <v/>
          </cell>
          <cell r="E113" t="str">
            <v/>
          </cell>
          <cell r="F113" t="str">
            <v/>
          </cell>
          <cell r="G113" t="str">
            <v/>
          </cell>
        </row>
        <row r="114">
          <cell r="F114" t="str">
            <v>SUBTOTAL</v>
          </cell>
          <cell r="G114">
            <v>41658.5</v>
          </cell>
        </row>
        <row r="116">
          <cell r="A116" t="str">
            <v>V. SERVICIOS</v>
          </cell>
        </row>
        <row r="117">
          <cell r="A117" t="str">
            <v>CÓDIGO</v>
          </cell>
          <cell r="B117" t="str">
            <v>DESCRIPCIÓN</v>
          </cell>
          <cell r="D117" t="str">
            <v>UNIDAD</v>
          </cell>
          <cell r="E117" t="str">
            <v>CANTIDAD</v>
          </cell>
          <cell r="F117" t="str">
            <v>PRECIO UNIT.</v>
          </cell>
          <cell r="G117" t="str">
            <v>VR. UNITARIO</v>
          </cell>
        </row>
        <row r="118">
          <cell r="A118" t="str">
            <v/>
          </cell>
          <cell r="D118" t="str">
            <v/>
          </cell>
          <cell r="F118" t="str">
            <v/>
          </cell>
          <cell r="G118" t="str">
            <v/>
          </cell>
        </row>
        <row r="119">
          <cell r="A119" t="str">
            <v/>
          </cell>
          <cell r="D119" t="str">
            <v/>
          </cell>
          <cell r="F119" t="str">
            <v/>
          </cell>
          <cell r="G119" t="str">
            <v/>
          </cell>
        </row>
        <row r="120">
          <cell r="A120" t="str">
            <v/>
          </cell>
          <cell r="D120" t="str">
            <v/>
          </cell>
          <cell r="F120" t="str">
            <v/>
          </cell>
          <cell r="G120" t="str">
            <v/>
          </cell>
        </row>
        <row r="121">
          <cell r="F121" t="str">
            <v>SUBTOTAL</v>
          </cell>
          <cell r="G121" t="str">
            <v/>
          </cell>
        </row>
        <row r="123">
          <cell r="A123" t="str">
            <v>TOTAL COSTO DIRECTO</v>
          </cell>
          <cell r="G123">
            <v>433401</v>
          </cell>
        </row>
        <row r="125">
          <cell r="A125" t="str">
            <v>2. COSTOS INDIRECTOS</v>
          </cell>
        </row>
        <row r="127">
          <cell r="A127" t="str">
            <v>DESCRIPCIÓN</v>
          </cell>
          <cell r="F127" t="str">
            <v>PORCENTAJE</v>
          </cell>
          <cell r="G127" t="str">
            <v>VALOR TOTAL</v>
          </cell>
        </row>
        <row r="128">
          <cell r="A128" t="str">
            <v>ADMINISTRACION</v>
          </cell>
          <cell r="F128">
            <v>0.2364</v>
          </cell>
          <cell r="G128">
            <v>102455.9964</v>
          </cell>
        </row>
        <row r="129">
          <cell r="A129" t="str">
            <v>IMPREVISTOS</v>
          </cell>
          <cell r="F129">
            <v>0.01</v>
          </cell>
          <cell r="G129">
            <v>4334.01</v>
          </cell>
        </row>
        <row r="130">
          <cell r="A130" t="str">
            <v>UTILIDADES</v>
          </cell>
          <cell r="F130">
            <v>0.05</v>
          </cell>
          <cell r="G130">
            <v>21670.050000000003</v>
          </cell>
        </row>
        <row r="131">
          <cell r="A131" t="str">
            <v>TOTAL COSTO INDIRECTO</v>
          </cell>
          <cell r="F131">
            <v>0.2964</v>
          </cell>
          <cell r="G131">
            <v>128460</v>
          </cell>
        </row>
        <row r="133">
          <cell r="A133" t="str">
            <v>PRECIO UNITARIO TOTAL APROXIMADO AL PESO</v>
          </cell>
          <cell r="G133">
            <v>561861</v>
          </cell>
        </row>
        <row r="135">
          <cell r="B135" t="str">
            <v/>
          </cell>
        </row>
        <row r="136">
          <cell r="B136" t="str">
            <v/>
          </cell>
        </row>
        <row r="137">
          <cell r="B137" t="str">
            <v/>
          </cell>
        </row>
        <row r="138">
          <cell r="B138" t="str">
            <v/>
          </cell>
          <cell r="D138" t="str">
            <v>FIRMA RESPONSABLE</v>
          </cell>
        </row>
        <row r="139">
          <cell r="A139" t="str">
            <v>DEPARTAMENTO DE ANTIOQUIA</v>
          </cell>
          <cell r="F139" t="str">
            <v/>
          </cell>
        </row>
        <row r="140">
          <cell r="A140" t="str">
            <v>MUNICIPIO DE BURITICÁ</v>
          </cell>
        </row>
        <row r="141">
          <cell r="A141" t="str">
            <v>PROYECTO: MEJORAMIENTO DE VIAS TERCIARIAS EN EL MUNICIPIO DE BURITICA EN EL 
MARCO DEL PROGRAMA REGIONAL MEJORAMIENTO DE VIAS 
TERCIARIAS EN EL OCCIDENTE ANTIOQUEÑO</v>
          </cell>
        </row>
        <row r="143">
          <cell r="A143" t="str">
            <v>ANÁLISIS DE PRECIOS UNITARIOS AUXILIARES</v>
          </cell>
        </row>
        <row r="145">
          <cell r="A145" t="str">
            <v>ITEM</v>
          </cell>
          <cell r="B145" t="str">
            <v>DESCRIPCIÓN</v>
          </cell>
          <cell r="E145" t="str">
            <v>UNIDAD</v>
          </cell>
          <cell r="F145" t="str">
            <v>CANTIDAD</v>
          </cell>
          <cell r="G145" t="str">
            <v>COSTO DIRECTO</v>
          </cell>
        </row>
        <row r="146">
          <cell r="A146" t="str">
            <v>MA024</v>
          </cell>
          <cell r="B146" t="str">
            <v>CONCRETO 3000 PSI (210 MPA) EN OBRA VEREDA TABACAL</v>
          </cell>
          <cell r="E146" t="str">
            <v>m3</v>
          </cell>
          <cell r="F146" t="str">
            <v>N.D.</v>
          </cell>
          <cell r="G146">
            <v>484736</v>
          </cell>
        </row>
        <row r="148">
          <cell r="A148" t="str">
            <v>1. COSTOS DIRECTOS</v>
          </cell>
        </row>
        <row r="150">
          <cell r="A150" t="str">
            <v>I. EQUIPO</v>
          </cell>
        </row>
        <row r="151">
          <cell r="A151" t="str">
            <v>CÓDIGO</v>
          </cell>
          <cell r="B151" t="str">
            <v>DESCRIPCIÓN</v>
          </cell>
          <cell r="D151" t="str">
            <v>UNIDAD</v>
          </cell>
          <cell r="E151" t="str">
            <v>TARIFA</v>
          </cell>
          <cell r="F151" t="str">
            <v>RENDIMIENTO</v>
          </cell>
          <cell r="G151" t="str">
            <v>VR. UNITARIO</v>
          </cell>
        </row>
        <row r="152">
          <cell r="A152" t="str">
            <v>HEQ002</v>
          </cell>
          <cell r="B152" t="str">
            <v>CONCRETADORA 1.5 SACOS A GASOLINA</v>
          </cell>
          <cell r="D152" t="str">
            <v>DÍA</v>
          </cell>
          <cell r="E152">
            <v>50000</v>
          </cell>
          <cell r="F152">
            <v>6</v>
          </cell>
          <cell r="G152">
            <v>8333.3333333333339</v>
          </cell>
        </row>
        <row r="153">
          <cell r="A153" t="str">
            <v/>
          </cell>
          <cell r="D153" t="str">
            <v/>
          </cell>
          <cell r="E153" t="str">
            <v/>
          </cell>
          <cell r="G153" t="str">
            <v/>
          </cell>
        </row>
        <row r="154">
          <cell r="A154" t="str">
            <v/>
          </cell>
          <cell r="D154" t="str">
            <v/>
          </cell>
          <cell r="E154" t="str">
            <v/>
          </cell>
          <cell r="G154" t="str">
            <v/>
          </cell>
        </row>
        <row r="155">
          <cell r="A155" t="str">
            <v/>
          </cell>
          <cell r="D155" t="str">
            <v/>
          </cell>
          <cell r="E155" t="str">
            <v/>
          </cell>
          <cell r="G155" t="str">
            <v/>
          </cell>
        </row>
        <row r="156">
          <cell r="A156" t="str">
            <v>HEQ001</v>
          </cell>
          <cell r="B156" t="str">
            <v>HERRAMIENTA MENOR (5% DE LA MANO DE OBRA)</v>
          </cell>
          <cell r="D156" t="str">
            <v>%</v>
          </cell>
          <cell r="E156">
            <v>0.05</v>
          </cell>
          <cell r="F156">
            <v>55544.666666666672</v>
          </cell>
          <cell r="G156">
            <v>2777.2333333333336</v>
          </cell>
        </row>
        <row r="157">
          <cell r="F157" t="str">
            <v>SUBTOTAL</v>
          </cell>
          <cell r="G157">
            <v>11110.566666666668</v>
          </cell>
        </row>
        <row r="159">
          <cell r="A159" t="str">
            <v>II. MATERIALES</v>
          </cell>
        </row>
        <row r="160">
          <cell r="A160" t="str">
            <v>CÓDIGO</v>
          </cell>
          <cell r="B160" t="str">
            <v>DESCRIPCIÓN</v>
          </cell>
          <cell r="C160" t="str">
            <v>UNIDAD</v>
          </cell>
          <cell r="D160" t="str">
            <v>CANTIDAD</v>
          </cell>
          <cell r="E160" t="str">
            <v>DESP.</v>
          </cell>
          <cell r="F160" t="str">
            <v>PRECIO UNIT.</v>
          </cell>
          <cell r="G160" t="str">
            <v>VR. UNITARIO</v>
          </cell>
        </row>
        <row r="161">
          <cell r="A161" t="str">
            <v>MA001</v>
          </cell>
          <cell r="B161" t="str">
            <v>CEMENTO GRIS (50 KG) PORTLAND TIPO I</v>
          </cell>
          <cell r="C161" t="str">
            <v>SC</v>
          </cell>
          <cell r="D161">
            <v>7</v>
          </cell>
          <cell r="E161">
            <v>0.05</v>
          </cell>
          <cell r="F161">
            <v>33616</v>
          </cell>
          <cell r="G161">
            <v>247077.6</v>
          </cell>
        </row>
        <row r="162">
          <cell r="A162" t="str">
            <v>MA004</v>
          </cell>
          <cell r="B162" t="str">
            <v>ARENA FINA PARA CONCRETOS</v>
          </cell>
          <cell r="C162" t="str">
            <v>M3</v>
          </cell>
          <cell r="D162">
            <v>0.56000000000000005</v>
          </cell>
          <cell r="E162">
            <v>0.05</v>
          </cell>
          <cell r="F162">
            <v>54740</v>
          </cell>
          <cell r="G162">
            <v>32187.120000000003</v>
          </cell>
        </row>
        <row r="163">
          <cell r="A163" t="str">
            <v>MA005</v>
          </cell>
          <cell r="B163" t="str">
            <v>TRITURADO 3/4"</v>
          </cell>
          <cell r="C163" t="str">
            <v>M3</v>
          </cell>
          <cell r="D163">
            <v>0.84</v>
          </cell>
          <cell r="E163">
            <v>0.05</v>
          </cell>
          <cell r="F163">
            <v>38080</v>
          </cell>
          <cell r="G163">
            <v>33586.559999999998</v>
          </cell>
        </row>
        <row r="164">
          <cell r="A164" t="str">
            <v>MA006</v>
          </cell>
          <cell r="B164" t="str">
            <v>AGUA</v>
          </cell>
          <cell r="C164" t="str">
            <v>LT</v>
          </cell>
          <cell r="D164">
            <v>180</v>
          </cell>
          <cell r="E164">
            <v>0.1</v>
          </cell>
          <cell r="F164">
            <v>60</v>
          </cell>
          <cell r="G164">
            <v>11880.000000000002</v>
          </cell>
        </row>
        <row r="165">
          <cell r="A165" t="str">
            <v/>
          </cell>
          <cell r="C165" t="str">
            <v/>
          </cell>
          <cell r="F165" t="str">
            <v/>
          </cell>
          <cell r="G165" t="str">
            <v/>
          </cell>
        </row>
        <row r="166">
          <cell r="A166" t="str">
            <v/>
          </cell>
          <cell r="C166" t="str">
            <v/>
          </cell>
          <cell r="F166" t="str">
            <v/>
          </cell>
          <cell r="G166" t="str">
            <v/>
          </cell>
        </row>
        <row r="167">
          <cell r="A167" t="str">
            <v/>
          </cell>
          <cell r="C167" t="str">
            <v/>
          </cell>
          <cell r="F167" t="str">
            <v/>
          </cell>
          <cell r="G167" t="str">
            <v/>
          </cell>
        </row>
        <row r="168">
          <cell r="F168" t="str">
            <v>SUBTOTAL</v>
          </cell>
          <cell r="G168">
            <v>324731.28000000003</v>
          </cell>
        </row>
        <row r="170">
          <cell r="A170" t="str">
            <v>III. TRANSPORTES</v>
          </cell>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1.47</v>
          </cell>
          <cell r="E172">
            <v>57</v>
          </cell>
          <cell r="F172">
            <v>1004</v>
          </cell>
          <cell r="G172">
            <v>84125.159999999989</v>
          </cell>
        </row>
        <row r="173">
          <cell r="A173" t="str">
            <v>TR001</v>
          </cell>
          <cell r="B173" t="str">
            <v>TRANSPORTE DE INSUMOS GENERALES</v>
          </cell>
          <cell r="C173" t="str">
            <v>INSUMOS A MUNICIPIO</v>
          </cell>
          <cell r="D173">
            <v>0.36750000000000005</v>
          </cell>
          <cell r="E173">
            <v>25</v>
          </cell>
          <cell r="F173">
            <v>1004</v>
          </cell>
          <cell r="G173">
            <v>9224.2500000000018</v>
          </cell>
        </row>
        <row r="174">
          <cell r="A174" t="str">
            <v/>
          </cell>
          <cell r="E174" t="str">
            <v/>
          </cell>
          <cell r="F174" t="str">
            <v/>
          </cell>
          <cell r="G174" t="str">
            <v/>
          </cell>
        </row>
        <row r="175">
          <cell r="F175" t="str">
            <v>SUBTOTAL</v>
          </cell>
          <cell r="G175">
            <v>93349.409999999989</v>
          </cell>
        </row>
        <row r="177">
          <cell r="A177" t="str">
            <v>IV. MANO DE OBRA</v>
          </cell>
        </row>
        <row r="178">
          <cell r="A178" t="str">
            <v>CÓDIGO</v>
          </cell>
          <cell r="B178" t="str">
            <v>CARGOS PERSONAL</v>
          </cell>
          <cell r="D178" t="str">
            <v>CANTIDAD</v>
          </cell>
          <cell r="E178" t="str">
            <v>JORNAL TOTAL</v>
          </cell>
          <cell r="F178" t="str">
            <v>RENDIMIENTO</v>
          </cell>
          <cell r="G178" t="str">
            <v>VR. UNITARIO</v>
          </cell>
        </row>
        <row r="179">
          <cell r="A179" t="str">
            <v>MO034</v>
          </cell>
          <cell r="B179" t="str">
            <v>OPERADOR EQUIPO LIVIANO</v>
          </cell>
          <cell r="D179">
            <v>1</v>
          </cell>
          <cell r="E179">
            <v>101428</v>
          </cell>
          <cell r="F179">
            <v>6</v>
          </cell>
          <cell r="G179">
            <v>16904.666666666668</v>
          </cell>
        </row>
        <row r="180">
          <cell r="A180" t="str">
            <v>MO032</v>
          </cell>
          <cell r="B180" t="str">
            <v>AYUDANTE RASO</v>
          </cell>
          <cell r="D180">
            <v>3</v>
          </cell>
          <cell r="E180">
            <v>77280</v>
          </cell>
          <cell r="F180">
            <v>6</v>
          </cell>
          <cell r="G180">
            <v>38640</v>
          </cell>
        </row>
        <row r="181">
          <cell r="A181" t="str">
            <v/>
          </cell>
          <cell r="E181" t="str">
            <v/>
          </cell>
          <cell r="F181" t="str">
            <v/>
          </cell>
          <cell r="G181" t="str">
            <v/>
          </cell>
        </row>
        <row r="182">
          <cell r="A182" t="str">
            <v/>
          </cell>
          <cell r="E182" t="str">
            <v/>
          </cell>
          <cell r="F182" t="str">
            <v/>
          </cell>
          <cell r="G182" t="str">
            <v/>
          </cell>
        </row>
        <row r="183">
          <cell r="F183" t="str">
            <v>SUBTOTAL</v>
          </cell>
          <cell r="G183">
            <v>55544.666666666672</v>
          </cell>
        </row>
        <row r="185">
          <cell r="A185" t="str">
            <v>V. SERVICIOS</v>
          </cell>
        </row>
        <row r="186">
          <cell r="A186" t="str">
            <v>CÓDIGO</v>
          </cell>
          <cell r="B186" t="str">
            <v>DESCRIPCIÓN</v>
          </cell>
          <cell r="D186" t="str">
            <v>UNIDAD</v>
          </cell>
          <cell r="E186" t="str">
            <v>CANTIDAD</v>
          </cell>
          <cell r="F186" t="str">
            <v>PRECIO UNIT.</v>
          </cell>
          <cell r="G186" t="str">
            <v>VR. UNITARIO</v>
          </cell>
        </row>
        <row r="187">
          <cell r="A187" t="str">
            <v/>
          </cell>
          <cell r="D187" t="str">
            <v/>
          </cell>
          <cell r="F187" t="str">
            <v/>
          </cell>
          <cell r="G187" t="str">
            <v/>
          </cell>
        </row>
        <row r="188">
          <cell r="A188" t="str">
            <v/>
          </cell>
          <cell r="D188" t="str">
            <v/>
          </cell>
          <cell r="F188" t="str">
            <v/>
          </cell>
          <cell r="G188" t="str">
            <v/>
          </cell>
        </row>
        <row r="189">
          <cell r="A189" t="str">
            <v/>
          </cell>
          <cell r="D189" t="str">
            <v/>
          </cell>
          <cell r="F189" t="str">
            <v/>
          </cell>
          <cell r="G189" t="str">
            <v/>
          </cell>
        </row>
        <row r="190">
          <cell r="F190" t="str">
            <v>SUBTOTAL</v>
          </cell>
          <cell r="G190" t="str">
            <v/>
          </cell>
        </row>
        <row r="192">
          <cell r="A192" t="str">
            <v>TOTAL COSTO DIRECTO</v>
          </cell>
          <cell r="G192">
            <v>484736</v>
          </cell>
        </row>
        <row r="194">
          <cell r="A194" t="str">
            <v>2. COSTOS INDIRECTOS</v>
          </cell>
        </row>
        <row r="196">
          <cell r="A196" t="str">
            <v>DESCRIPCIÓN</v>
          </cell>
          <cell r="F196" t="str">
            <v>PORCENTAJE</v>
          </cell>
          <cell r="G196" t="str">
            <v>VALOR TOTAL</v>
          </cell>
        </row>
        <row r="197">
          <cell r="A197" t="str">
            <v>ADMINISTRACION</v>
          </cell>
          <cell r="F197">
            <v>0.2364</v>
          </cell>
          <cell r="G197">
            <v>114591.5904</v>
          </cell>
        </row>
        <row r="198">
          <cell r="A198" t="str">
            <v>IMPREVISTOS</v>
          </cell>
          <cell r="F198">
            <v>0.01</v>
          </cell>
          <cell r="G198">
            <v>4847.3599999999997</v>
          </cell>
        </row>
        <row r="199">
          <cell r="A199" t="str">
            <v>UTILIDADES</v>
          </cell>
          <cell r="F199">
            <v>0.05</v>
          </cell>
          <cell r="G199">
            <v>24236.800000000003</v>
          </cell>
        </row>
        <row r="200">
          <cell r="A200" t="str">
            <v>TOTAL COSTO INDIRECTO</v>
          </cell>
          <cell r="F200">
            <v>0.2964</v>
          </cell>
          <cell r="G200">
            <v>143676</v>
          </cell>
        </row>
        <row r="202">
          <cell r="A202" t="str">
            <v>PRECIO UNITARIO TOTAL APROXIMADO AL PESO</v>
          </cell>
          <cell r="G202">
            <v>628412</v>
          </cell>
        </row>
        <row r="204">
          <cell r="B204" t="str">
            <v/>
          </cell>
        </row>
        <row r="205">
          <cell r="B205" t="str">
            <v/>
          </cell>
        </row>
        <row r="206">
          <cell r="B206" t="str">
            <v/>
          </cell>
        </row>
        <row r="207">
          <cell r="B207" t="str">
            <v/>
          </cell>
          <cell r="D207" t="str">
            <v>FIRMA RESPONSABLE</v>
          </cell>
        </row>
        <row r="208">
          <cell r="A208" t="str">
            <v>DEPARTAMENTO DE ANTIOQUIA</v>
          </cell>
          <cell r="F208" t="str">
            <v/>
          </cell>
        </row>
        <row r="209">
          <cell r="A209" t="str">
            <v>MUNICIPIO DE BURITICÁ</v>
          </cell>
        </row>
        <row r="210">
          <cell r="A210" t="str">
            <v>PROYECTO: MEJORAMIENTO DE VIAS TERCIARIAS EN EL MUNICIPIO DE BURITICA EN EL 
MARCO DEL PROGRAMA REGIONAL MEJORAMIENTO DE VIAS 
TERCIARIAS EN EL OCCIDENTE ANTIOQUEÑO</v>
          </cell>
        </row>
        <row r="212">
          <cell r="A212" t="str">
            <v>ANÁLISIS DE PRECIOS UNITARIOS AUXILIARES</v>
          </cell>
        </row>
        <row r="214">
          <cell r="A214" t="str">
            <v>ITEM</v>
          </cell>
          <cell r="B214" t="str">
            <v>DESCRIPCIÓN</v>
          </cell>
          <cell r="E214" t="str">
            <v>UNIDAD</v>
          </cell>
          <cell r="F214" t="str">
            <v>CANTIDAD</v>
          </cell>
          <cell r="G214" t="str">
            <v>COSTO DIRECTO</v>
          </cell>
        </row>
        <row r="215">
          <cell r="A215" t="str">
            <v>MA025</v>
          </cell>
          <cell r="B215" t="str">
            <v>CONCRETO 3000 PSI (210 MPA) EN OBRA VEREDA PAJARITO</v>
          </cell>
          <cell r="E215" t="str">
            <v>M3</v>
          </cell>
          <cell r="F215" t="str">
            <v>N.D.</v>
          </cell>
          <cell r="G215">
            <v>446303</v>
          </cell>
        </row>
        <row r="217">
          <cell r="A217" t="str">
            <v>1. COSTOS DIRECTOS</v>
          </cell>
        </row>
        <row r="219">
          <cell r="A219" t="str">
            <v>I. EQUIPO</v>
          </cell>
        </row>
        <row r="220">
          <cell r="A220" t="str">
            <v>CÓDIGO</v>
          </cell>
          <cell r="B220" t="str">
            <v>DESCRIPCIÓN</v>
          </cell>
          <cell r="D220" t="str">
            <v>UNIDAD</v>
          </cell>
          <cell r="E220" t="str">
            <v>TARIFA</v>
          </cell>
          <cell r="F220" t="str">
            <v>RENDIMIENTO</v>
          </cell>
          <cell r="G220" t="str">
            <v>VR. UNITARIO</v>
          </cell>
        </row>
        <row r="221">
          <cell r="A221" t="str">
            <v>HEQ002</v>
          </cell>
          <cell r="B221" t="str">
            <v>CONCRETADORA 1.5 SACOS A GASOLINA</v>
          </cell>
          <cell r="D221" t="str">
            <v>DÍA</v>
          </cell>
          <cell r="E221">
            <v>50000</v>
          </cell>
          <cell r="F221">
            <v>8</v>
          </cell>
          <cell r="G221">
            <v>6250</v>
          </cell>
        </row>
        <row r="222">
          <cell r="A222" t="str">
            <v/>
          </cell>
          <cell r="D222" t="str">
            <v/>
          </cell>
          <cell r="E222" t="str">
            <v/>
          </cell>
          <cell r="G222" t="str">
            <v/>
          </cell>
        </row>
        <row r="223">
          <cell r="A223" t="str">
            <v/>
          </cell>
          <cell r="D223" t="str">
            <v/>
          </cell>
          <cell r="E223" t="str">
            <v/>
          </cell>
          <cell r="G223" t="str">
            <v/>
          </cell>
        </row>
        <row r="224">
          <cell r="A224" t="str">
            <v/>
          </cell>
          <cell r="D224" t="str">
            <v/>
          </cell>
          <cell r="E224" t="str">
            <v/>
          </cell>
          <cell r="G224" t="str">
            <v/>
          </cell>
        </row>
        <row r="225">
          <cell r="A225" t="str">
            <v>HEQ001</v>
          </cell>
          <cell r="B225" t="str">
            <v>HERRAMIENTA MENOR (5% DE LA MANO DE OBRA)</v>
          </cell>
          <cell r="D225" t="str">
            <v>%</v>
          </cell>
          <cell r="E225">
            <v>0.05</v>
          </cell>
          <cell r="F225">
            <v>41658.5</v>
          </cell>
          <cell r="G225">
            <v>2082.9250000000002</v>
          </cell>
        </row>
        <row r="226">
          <cell r="F226" t="str">
            <v>SUBTOTAL</v>
          </cell>
          <cell r="G226">
            <v>8332.9249999999993</v>
          </cell>
        </row>
        <row r="228">
          <cell r="A228" t="str">
            <v>II. MATERIALES</v>
          </cell>
        </row>
        <row r="229">
          <cell r="A229" t="str">
            <v>CÓDIGO</v>
          </cell>
          <cell r="B229" t="str">
            <v>DESCRIPCIÓN</v>
          </cell>
          <cell r="C229" t="str">
            <v>UNIDAD</v>
          </cell>
          <cell r="D229" t="str">
            <v>CANTIDAD</v>
          </cell>
          <cell r="E229" t="str">
            <v>DESP.</v>
          </cell>
          <cell r="F229" t="str">
            <v>PRECIO UNIT.</v>
          </cell>
          <cell r="G229" t="str">
            <v>VR. UNITARIO</v>
          </cell>
        </row>
        <row r="230">
          <cell r="A230" t="str">
            <v>MA001</v>
          </cell>
          <cell r="B230" t="str">
            <v>CEMENTO GRIS (50 KG) PORTLAND TIPO I</v>
          </cell>
          <cell r="C230" t="str">
            <v>SC</v>
          </cell>
          <cell r="D230">
            <v>7</v>
          </cell>
          <cell r="E230">
            <v>0.05</v>
          </cell>
          <cell r="F230">
            <v>33616</v>
          </cell>
          <cell r="G230">
            <v>247077.6</v>
          </cell>
        </row>
        <row r="231">
          <cell r="A231" t="str">
            <v>MA004</v>
          </cell>
          <cell r="B231" t="str">
            <v>ARENA FINA PARA CONCRETOS</v>
          </cell>
          <cell r="C231" t="str">
            <v>M3</v>
          </cell>
          <cell r="D231">
            <v>0.56000000000000005</v>
          </cell>
          <cell r="E231">
            <v>0.05</v>
          </cell>
          <cell r="F231">
            <v>54740</v>
          </cell>
          <cell r="G231">
            <v>32187.120000000003</v>
          </cell>
        </row>
        <row r="232">
          <cell r="A232" t="str">
            <v>MA005</v>
          </cell>
          <cell r="B232" t="str">
            <v>TRITURADO 3/4"</v>
          </cell>
          <cell r="C232" t="str">
            <v>M3</v>
          </cell>
          <cell r="D232">
            <v>0.84</v>
          </cell>
          <cell r="E232">
            <v>0.05</v>
          </cell>
          <cell r="F232">
            <v>38080</v>
          </cell>
          <cell r="G232">
            <v>33586.559999999998</v>
          </cell>
        </row>
        <row r="233">
          <cell r="A233" t="str">
            <v>MA006</v>
          </cell>
          <cell r="B233" t="str">
            <v>AGUA</v>
          </cell>
          <cell r="C233" t="str">
            <v>LT</v>
          </cell>
          <cell r="D233">
            <v>180</v>
          </cell>
          <cell r="E233">
            <v>0.1</v>
          </cell>
          <cell r="F233">
            <v>60</v>
          </cell>
          <cell r="G233">
            <v>11880.000000000002</v>
          </cell>
        </row>
        <row r="234">
          <cell r="A234" t="str">
            <v/>
          </cell>
          <cell r="C234" t="str">
            <v/>
          </cell>
          <cell r="F234" t="str">
            <v/>
          </cell>
          <cell r="G234" t="str">
            <v/>
          </cell>
        </row>
        <row r="235">
          <cell r="A235" t="str">
            <v/>
          </cell>
          <cell r="C235" t="str">
            <v/>
          </cell>
          <cell r="F235" t="str">
            <v/>
          </cell>
          <cell r="G235" t="str">
            <v/>
          </cell>
        </row>
        <row r="236">
          <cell r="A236" t="str">
            <v/>
          </cell>
          <cell r="C236" t="str">
            <v/>
          </cell>
          <cell r="F236" t="str">
            <v/>
          </cell>
          <cell r="G236" t="str">
            <v/>
          </cell>
        </row>
        <row r="237">
          <cell r="F237" t="str">
            <v>SUBTOTAL</v>
          </cell>
          <cell r="G237">
            <v>324731.28000000003</v>
          </cell>
        </row>
        <row r="239">
          <cell r="A239" t="str">
            <v>III. TRANSPORTES</v>
          </cell>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1.47</v>
          </cell>
          <cell r="E241">
            <v>46</v>
          </cell>
          <cell r="F241">
            <v>1004</v>
          </cell>
          <cell r="G241">
            <v>67890.48000000001</v>
          </cell>
        </row>
        <row r="242">
          <cell r="A242" t="str">
            <v>TR001</v>
          </cell>
          <cell r="B242" t="str">
            <v>TRANSPORTE DE INSUMOS GENERALES</v>
          </cell>
          <cell r="C242" t="str">
            <v>INSUMOS A MUNICIPIO</v>
          </cell>
          <cell r="D242">
            <v>0.36750000000000005</v>
          </cell>
          <cell r="E242">
            <v>10</v>
          </cell>
          <cell r="F242">
            <v>1004</v>
          </cell>
          <cell r="G242">
            <v>3689.7000000000007</v>
          </cell>
        </row>
        <row r="243">
          <cell r="A243" t="str">
            <v/>
          </cell>
          <cell r="E243" t="str">
            <v/>
          </cell>
          <cell r="F243" t="str">
            <v/>
          </cell>
          <cell r="G243" t="str">
            <v/>
          </cell>
        </row>
        <row r="244">
          <cell r="F244" t="str">
            <v>SUBTOTAL</v>
          </cell>
          <cell r="G244">
            <v>71580.180000000008</v>
          </cell>
        </row>
        <row r="246">
          <cell r="A246" t="str">
            <v>IV. MANO DE OBRA</v>
          </cell>
        </row>
        <row r="247">
          <cell r="A247" t="str">
            <v>CÓDIGO</v>
          </cell>
          <cell r="B247" t="str">
            <v>CARGOS PERSONAL</v>
          </cell>
          <cell r="D247" t="str">
            <v>CANTIDAD</v>
          </cell>
          <cell r="E247" t="str">
            <v>JORNAL TOTAL</v>
          </cell>
          <cell r="F247" t="str">
            <v>RENDIMIENTO</v>
          </cell>
          <cell r="G247" t="str">
            <v>VR. UNITARIO</v>
          </cell>
        </row>
        <row r="248">
          <cell r="A248" t="str">
            <v>MO034</v>
          </cell>
          <cell r="B248" t="str">
            <v>OPERADOR EQUIPO LIVIANO</v>
          </cell>
          <cell r="D248">
            <v>1</v>
          </cell>
          <cell r="E248">
            <v>101428</v>
          </cell>
          <cell r="F248">
            <v>8</v>
          </cell>
          <cell r="G248">
            <v>12678.5</v>
          </cell>
        </row>
        <row r="249">
          <cell r="A249" t="str">
            <v>MO032</v>
          </cell>
          <cell r="B249" t="str">
            <v>AYUDANTE RASO</v>
          </cell>
          <cell r="D249">
            <v>3</v>
          </cell>
          <cell r="E249">
            <v>77280</v>
          </cell>
          <cell r="F249">
            <v>8</v>
          </cell>
          <cell r="G249">
            <v>28980</v>
          </cell>
        </row>
        <row r="250">
          <cell r="A250" t="str">
            <v/>
          </cell>
          <cell r="E250" t="str">
            <v/>
          </cell>
          <cell r="F250" t="str">
            <v/>
          </cell>
          <cell r="G250" t="str">
            <v/>
          </cell>
        </row>
        <row r="251">
          <cell r="A251" t="str">
            <v/>
          </cell>
          <cell r="E251" t="str">
            <v/>
          </cell>
          <cell r="F251" t="str">
            <v/>
          </cell>
          <cell r="G251" t="str">
            <v/>
          </cell>
        </row>
        <row r="252">
          <cell r="F252" t="str">
            <v>SUBTOTAL</v>
          </cell>
          <cell r="G252">
            <v>41658.5</v>
          </cell>
        </row>
        <row r="254">
          <cell r="A254" t="str">
            <v>V. SERVICIOS</v>
          </cell>
        </row>
        <row r="255">
          <cell r="A255" t="str">
            <v>CÓDIGO</v>
          </cell>
          <cell r="B255" t="str">
            <v>DESCRIPCIÓN</v>
          </cell>
          <cell r="D255" t="str">
            <v>UNIDAD</v>
          </cell>
          <cell r="E255" t="str">
            <v>CANTIDAD</v>
          </cell>
          <cell r="F255" t="str">
            <v>PRECIO UNIT.</v>
          </cell>
          <cell r="G255" t="str">
            <v>VR. UNITARIO</v>
          </cell>
        </row>
        <row r="256">
          <cell r="A256" t="str">
            <v/>
          </cell>
          <cell r="D256" t="str">
            <v/>
          </cell>
          <cell r="F256" t="str">
            <v/>
          </cell>
          <cell r="G256" t="str">
            <v/>
          </cell>
        </row>
        <row r="257">
          <cell r="A257" t="str">
            <v/>
          </cell>
          <cell r="D257" t="str">
            <v/>
          </cell>
          <cell r="F257" t="str">
            <v/>
          </cell>
          <cell r="G257" t="str">
            <v/>
          </cell>
        </row>
        <row r="258">
          <cell r="A258" t="str">
            <v/>
          </cell>
          <cell r="D258" t="str">
            <v/>
          </cell>
          <cell r="F258" t="str">
            <v/>
          </cell>
          <cell r="G258" t="str">
            <v/>
          </cell>
        </row>
        <row r="259">
          <cell r="F259" t="str">
            <v>SUBTOTAL</v>
          </cell>
          <cell r="G259" t="str">
            <v/>
          </cell>
        </row>
        <row r="261">
          <cell r="A261" t="str">
            <v>TOTAL COSTO DIRECTO</v>
          </cell>
          <cell r="G261">
            <v>446303</v>
          </cell>
        </row>
        <row r="263">
          <cell r="A263" t="str">
            <v>2. COSTOS INDIRECTOS</v>
          </cell>
        </row>
        <row r="265">
          <cell r="A265" t="str">
            <v>DESCRIPCIÓN</v>
          </cell>
          <cell r="F265" t="str">
            <v>PORCENTAJE</v>
          </cell>
          <cell r="G265" t="str">
            <v>VALOR TOTAL</v>
          </cell>
        </row>
        <row r="266">
          <cell r="A266" t="str">
            <v>ADMINISTRACION</v>
          </cell>
          <cell r="F266">
            <v>0.2364</v>
          </cell>
          <cell r="G266">
            <v>105506.0292</v>
          </cell>
        </row>
        <row r="267">
          <cell r="A267" t="str">
            <v>IMPREVISTOS</v>
          </cell>
          <cell r="F267">
            <v>0.01</v>
          </cell>
          <cell r="G267">
            <v>4463.03</v>
          </cell>
        </row>
        <row r="268">
          <cell r="A268" t="str">
            <v>UTILIDADES</v>
          </cell>
          <cell r="F268">
            <v>0.05</v>
          </cell>
          <cell r="G268">
            <v>22315.15</v>
          </cell>
        </row>
        <row r="269">
          <cell r="A269" t="str">
            <v>TOTAL COSTO INDIRECTO</v>
          </cell>
          <cell r="F269">
            <v>0.2964</v>
          </cell>
          <cell r="G269">
            <v>132284</v>
          </cell>
        </row>
        <row r="271">
          <cell r="A271" t="str">
            <v>PRECIO UNITARIO TOTAL APROXIMADO AL PESO</v>
          </cell>
          <cell r="G271">
            <v>578587</v>
          </cell>
        </row>
        <row r="273">
          <cell r="B273" t="str">
            <v/>
          </cell>
        </row>
        <row r="274">
          <cell r="B274" t="str">
            <v/>
          </cell>
        </row>
        <row r="275">
          <cell r="B275" t="str">
            <v/>
          </cell>
        </row>
        <row r="276">
          <cell r="B276" t="str">
            <v/>
          </cell>
          <cell r="D276" t="str">
            <v>FIRMA RESPONSABLE</v>
          </cell>
        </row>
        <row r="277">
          <cell r="A277" t="str">
            <v>DEPARTAMENTO DE ANTIOQUIA</v>
          </cell>
          <cell r="F277" t="str">
            <v/>
          </cell>
        </row>
        <row r="278">
          <cell r="A278" t="str">
            <v>MUNICIPIO DE BURITICÁ</v>
          </cell>
        </row>
        <row r="279">
          <cell r="A279" t="str">
            <v>PROYECTO: MEJORAMIENTO DE VIAS TERCIARIAS EN EL MUNICIPIO DE BURITICA EN EL 
MARCO DEL PROGRAMA REGIONAL MEJORAMIENTO DE VIAS 
TERCIARIAS EN EL OCCIDENTE ANTIOQUEÑO</v>
          </cell>
        </row>
        <row r="281">
          <cell r="A281" t="str">
            <v>ANÁLISIS DE PRECIOS UNITARIOS AUXILIARES</v>
          </cell>
        </row>
        <row r="283">
          <cell r="A283" t="str">
            <v>ITEM</v>
          </cell>
          <cell r="B283" t="str">
            <v>DESCRIPCIÓN</v>
          </cell>
          <cell r="E283" t="str">
            <v>UNIDAD</v>
          </cell>
          <cell r="F283" t="str">
            <v>CANTIDAD</v>
          </cell>
          <cell r="G283" t="str">
            <v>COSTO DIRECTO</v>
          </cell>
        </row>
        <row r="284">
          <cell r="A284" t="str">
            <v>MA026</v>
          </cell>
          <cell r="B284" t="str">
            <v xml:space="preserve">CONCRETO 3000 PSI (210 MPA) EN OBRA VEREDA ALTO DEL OBISPO </v>
          </cell>
          <cell r="E284" t="str">
            <v>M3</v>
          </cell>
          <cell r="F284" t="str">
            <v>N.D.</v>
          </cell>
          <cell r="G284">
            <v>422320</v>
          </cell>
        </row>
        <row r="286">
          <cell r="A286" t="str">
            <v>1. COSTOS DIRECTOS</v>
          </cell>
        </row>
        <row r="288">
          <cell r="A288" t="str">
            <v>I. EQUIPO</v>
          </cell>
        </row>
        <row r="289">
          <cell r="A289" t="str">
            <v>CÓDIGO</v>
          </cell>
          <cell r="B289" t="str">
            <v>DESCRIPCIÓN</v>
          </cell>
          <cell r="D289" t="str">
            <v>UNIDAD</v>
          </cell>
          <cell r="E289" t="str">
            <v>TARIFA</v>
          </cell>
          <cell r="F289" t="str">
            <v>RENDIMIENTO</v>
          </cell>
          <cell r="G289" t="str">
            <v>VR. UNITARIO</v>
          </cell>
        </row>
        <row r="290">
          <cell r="A290" t="str">
            <v>HEQ002</v>
          </cell>
          <cell r="B290" t="str">
            <v>CONCRETADORA 1.5 SACOS A GASOLINA</v>
          </cell>
          <cell r="D290" t="str">
            <v>DÍA</v>
          </cell>
          <cell r="E290">
            <v>50000</v>
          </cell>
          <cell r="F290">
            <v>8</v>
          </cell>
          <cell r="G290">
            <v>6250</v>
          </cell>
        </row>
        <row r="291">
          <cell r="A291" t="str">
            <v/>
          </cell>
          <cell r="D291" t="str">
            <v/>
          </cell>
          <cell r="E291" t="str">
            <v/>
          </cell>
          <cell r="G291" t="str">
            <v/>
          </cell>
        </row>
        <row r="292">
          <cell r="A292" t="str">
            <v/>
          </cell>
          <cell r="D292" t="str">
            <v/>
          </cell>
          <cell r="E292" t="str">
            <v/>
          </cell>
          <cell r="G292" t="str">
            <v/>
          </cell>
        </row>
        <row r="293">
          <cell r="A293" t="str">
            <v/>
          </cell>
          <cell r="D293" t="str">
            <v/>
          </cell>
          <cell r="E293" t="str">
            <v/>
          </cell>
          <cell r="G293" t="str">
            <v/>
          </cell>
        </row>
        <row r="294">
          <cell r="A294" t="str">
            <v>HEQ001</v>
          </cell>
          <cell r="B294" t="str">
            <v>HERRAMIENTA MENOR (5% DE LA MANO DE OBRA)</v>
          </cell>
          <cell r="D294" t="str">
            <v>%</v>
          </cell>
          <cell r="E294">
            <v>0.05</v>
          </cell>
          <cell r="F294">
            <v>41658.5</v>
          </cell>
          <cell r="G294">
            <v>2082.9250000000002</v>
          </cell>
        </row>
        <row r="295">
          <cell r="F295" t="str">
            <v>SUBTOTAL</v>
          </cell>
          <cell r="G295">
            <v>8332.9249999999993</v>
          </cell>
        </row>
        <row r="297">
          <cell r="A297" t="str">
            <v>II. MATERIALES</v>
          </cell>
        </row>
        <row r="298">
          <cell r="A298" t="str">
            <v>CÓDIGO</v>
          </cell>
          <cell r="B298" t="str">
            <v>DESCRIPCIÓN</v>
          </cell>
          <cell r="C298" t="str">
            <v>UNIDAD</v>
          </cell>
          <cell r="D298" t="str">
            <v>CANTIDAD</v>
          </cell>
          <cell r="E298" t="str">
            <v>DESP.</v>
          </cell>
          <cell r="F298" t="str">
            <v>PRECIO UNIT.</v>
          </cell>
          <cell r="G298" t="str">
            <v>VR. UNITARIO</v>
          </cell>
        </row>
        <row r="299">
          <cell r="A299" t="str">
            <v>MA001</v>
          </cell>
          <cell r="B299" t="str">
            <v>CEMENTO GRIS (50 KG) PORTLAND TIPO I</v>
          </cell>
          <cell r="C299" t="str">
            <v>SC</v>
          </cell>
          <cell r="D299">
            <v>7</v>
          </cell>
          <cell r="E299">
            <v>0.05</v>
          </cell>
          <cell r="F299">
            <v>33616</v>
          </cell>
          <cell r="G299">
            <v>247077.6</v>
          </cell>
        </row>
        <row r="300">
          <cell r="A300" t="str">
            <v>MA004</v>
          </cell>
          <cell r="B300" t="str">
            <v>ARENA FINA PARA CONCRETOS</v>
          </cell>
          <cell r="C300" t="str">
            <v>M3</v>
          </cell>
          <cell r="D300">
            <v>0.56000000000000005</v>
          </cell>
          <cell r="E300">
            <v>0.05</v>
          </cell>
          <cell r="F300">
            <v>54740</v>
          </cell>
          <cell r="G300">
            <v>32187.120000000003</v>
          </cell>
        </row>
        <row r="301">
          <cell r="A301" t="str">
            <v>MA005</v>
          </cell>
          <cell r="B301" t="str">
            <v>TRITURADO 3/4"</v>
          </cell>
          <cell r="C301" t="str">
            <v>M3</v>
          </cell>
          <cell r="D301">
            <v>0.84</v>
          </cell>
          <cell r="E301">
            <v>0.05</v>
          </cell>
          <cell r="F301">
            <v>38080</v>
          </cell>
          <cell r="G301">
            <v>33586.559999999998</v>
          </cell>
        </row>
        <row r="302">
          <cell r="A302" t="str">
            <v>MA006</v>
          </cell>
          <cell r="B302" t="str">
            <v>AGUA</v>
          </cell>
          <cell r="C302" t="str">
            <v>LT</v>
          </cell>
          <cell r="D302">
            <v>180</v>
          </cell>
          <cell r="E302">
            <v>0.1</v>
          </cell>
          <cell r="F302">
            <v>60</v>
          </cell>
          <cell r="G302">
            <v>11880.000000000002</v>
          </cell>
        </row>
        <row r="303">
          <cell r="A303" t="str">
            <v/>
          </cell>
          <cell r="C303" t="str">
            <v/>
          </cell>
          <cell r="F303" t="str">
            <v/>
          </cell>
          <cell r="G303" t="str">
            <v/>
          </cell>
        </row>
        <row r="304">
          <cell r="A304" t="str">
            <v/>
          </cell>
          <cell r="C304" t="str">
            <v/>
          </cell>
          <cell r="F304" t="str">
            <v/>
          </cell>
          <cell r="G304" t="str">
            <v/>
          </cell>
        </row>
        <row r="305">
          <cell r="A305" t="str">
            <v/>
          </cell>
          <cell r="C305" t="str">
            <v/>
          </cell>
          <cell r="F305" t="str">
            <v/>
          </cell>
          <cell r="G305" t="str">
            <v/>
          </cell>
        </row>
        <row r="306">
          <cell r="F306" t="str">
            <v>SUBTOTAL</v>
          </cell>
          <cell r="G306">
            <v>324731.28000000003</v>
          </cell>
        </row>
        <row r="308">
          <cell r="A308" t="str">
            <v>III. TRANSPORTES</v>
          </cell>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1.47</v>
          </cell>
          <cell r="E310">
            <v>29</v>
          </cell>
          <cell r="F310">
            <v>1004</v>
          </cell>
          <cell r="G310">
            <v>42800.520000000004</v>
          </cell>
        </row>
        <row r="311">
          <cell r="A311" t="str">
            <v>TR001</v>
          </cell>
          <cell r="B311" t="str">
            <v>TRANSPORTE DE INSUMOS GENERALES</v>
          </cell>
          <cell r="C311" t="str">
            <v>INSUMOS A MUNICIPIO</v>
          </cell>
          <cell r="D311">
            <v>0.36750000000000005</v>
          </cell>
          <cell r="E311">
            <v>13</v>
          </cell>
          <cell r="F311">
            <v>1004</v>
          </cell>
          <cell r="G311">
            <v>4796.6100000000006</v>
          </cell>
        </row>
        <row r="312">
          <cell r="A312" t="str">
            <v/>
          </cell>
          <cell r="E312" t="str">
            <v/>
          </cell>
          <cell r="F312" t="str">
            <v/>
          </cell>
          <cell r="G312" t="str">
            <v/>
          </cell>
        </row>
        <row r="313">
          <cell r="F313" t="str">
            <v>SUBTOTAL</v>
          </cell>
          <cell r="G313">
            <v>47597.130000000005</v>
          </cell>
        </row>
        <row r="315">
          <cell r="A315" t="str">
            <v>IV. MANO DE OBRA</v>
          </cell>
        </row>
        <row r="316">
          <cell r="A316" t="str">
            <v>CÓDIGO</v>
          </cell>
          <cell r="B316" t="str">
            <v>CARGOS PERSONAL</v>
          </cell>
          <cell r="D316" t="str">
            <v>CANTIDAD</v>
          </cell>
          <cell r="E316" t="str">
            <v>JORNAL TOTAL</v>
          </cell>
          <cell r="F316" t="str">
            <v>RENDIMIENTO</v>
          </cell>
          <cell r="G316" t="str">
            <v>VR. UNITARIO</v>
          </cell>
        </row>
        <row r="317">
          <cell r="A317" t="str">
            <v>MO034</v>
          </cell>
          <cell r="B317" t="str">
            <v>OPERADOR EQUIPO LIVIANO</v>
          </cell>
          <cell r="D317">
            <v>1</v>
          </cell>
          <cell r="E317">
            <v>101428</v>
          </cell>
          <cell r="F317">
            <v>8</v>
          </cell>
          <cell r="G317">
            <v>12678.5</v>
          </cell>
        </row>
        <row r="318">
          <cell r="A318" t="str">
            <v>MO032</v>
          </cell>
          <cell r="B318" t="str">
            <v>AYUDANTE RASO</v>
          </cell>
          <cell r="D318">
            <v>3</v>
          </cell>
          <cell r="E318">
            <v>77280</v>
          </cell>
          <cell r="F318">
            <v>8</v>
          </cell>
          <cell r="G318">
            <v>28980</v>
          </cell>
        </row>
        <row r="319">
          <cell r="A319" t="str">
            <v/>
          </cell>
          <cell r="E319" t="str">
            <v/>
          </cell>
          <cell r="F319" t="str">
            <v/>
          </cell>
          <cell r="G319" t="str">
            <v/>
          </cell>
        </row>
        <row r="320">
          <cell r="A320" t="str">
            <v/>
          </cell>
          <cell r="E320" t="str">
            <v/>
          </cell>
          <cell r="F320" t="str">
            <v/>
          </cell>
          <cell r="G320" t="str">
            <v/>
          </cell>
        </row>
        <row r="321">
          <cell r="F321" t="str">
            <v>SUBTOTAL</v>
          </cell>
          <cell r="G321">
            <v>41658.5</v>
          </cell>
        </row>
        <row r="323">
          <cell r="A323" t="str">
            <v>V. SERVICIOS</v>
          </cell>
        </row>
        <row r="324">
          <cell r="A324" t="str">
            <v>CÓDIGO</v>
          </cell>
          <cell r="B324" t="str">
            <v>DESCRIPCIÓN</v>
          </cell>
          <cell r="D324" t="str">
            <v>UNIDAD</v>
          </cell>
          <cell r="E324" t="str">
            <v>CANTIDAD</v>
          </cell>
          <cell r="F324" t="str">
            <v>PRECIO UNIT.</v>
          </cell>
          <cell r="G324" t="str">
            <v>VR. UNITARIO</v>
          </cell>
        </row>
        <row r="325">
          <cell r="A325" t="str">
            <v/>
          </cell>
          <cell r="D325" t="str">
            <v/>
          </cell>
          <cell r="F325" t="str">
            <v/>
          </cell>
          <cell r="G325" t="str">
            <v/>
          </cell>
        </row>
        <row r="326">
          <cell r="A326" t="str">
            <v/>
          </cell>
          <cell r="D326" t="str">
            <v/>
          </cell>
          <cell r="F326" t="str">
            <v/>
          </cell>
          <cell r="G326" t="str">
            <v/>
          </cell>
        </row>
        <row r="327">
          <cell r="A327" t="str">
            <v/>
          </cell>
          <cell r="D327" t="str">
            <v/>
          </cell>
          <cell r="F327" t="str">
            <v/>
          </cell>
          <cell r="G327" t="str">
            <v/>
          </cell>
        </row>
        <row r="328">
          <cell r="F328" t="str">
            <v>SUBTOTAL</v>
          </cell>
          <cell r="G328" t="str">
            <v/>
          </cell>
        </row>
        <row r="330">
          <cell r="A330" t="str">
            <v>TOTAL COSTO DIRECTO</v>
          </cell>
          <cell r="G330">
            <v>422320</v>
          </cell>
        </row>
        <row r="332">
          <cell r="A332" t="str">
            <v>2. COSTOS INDIRECTOS</v>
          </cell>
        </row>
        <row r="334">
          <cell r="A334" t="str">
            <v>DESCRIPCIÓN</v>
          </cell>
          <cell r="F334" t="str">
            <v>PORCENTAJE</v>
          </cell>
          <cell r="G334" t="str">
            <v>VALOR TOTAL</v>
          </cell>
        </row>
        <row r="335">
          <cell r="A335" t="str">
            <v>ADMINISTRACION</v>
          </cell>
          <cell r="F335">
            <v>0.2364</v>
          </cell>
          <cell r="G335">
            <v>99836.448000000004</v>
          </cell>
        </row>
        <row r="336">
          <cell r="A336" t="str">
            <v>IMPREVISTOS</v>
          </cell>
          <cell r="F336">
            <v>0.01</v>
          </cell>
          <cell r="G336">
            <v>4223.2</v>
          </cell>
        </row>
        <row r="337">
          <cell r="A337" t="str">
            <v>UTILIDADES</v>
          </cell>
          <cell r="F337">
            <v>0.05</v>
          </cell>
          <cell r="G337">
            <v>21116</v>
          </cell>
        </row>
        <row r="338">
          <cell r="A338" t="str">
            <v>TOTAL COSTO INDIRECTO</v>
          </cell>
          <cell r="F338">
            <v>0.2964</v>
          </cell>
          <cell r="G338">
            <v>125176</v>
          </cell>
        </row>
        <row r="340">
          <cell r="A340" t="str">
            <v>PRECIO UNITARIO TOTAL APROXIMADO AL PESO</v>
          </cell>
          <cell r="G340">
            <v>547496</v>
          </cell>
        </row>
        <row r="342">
          <cell r="B342" t="str">
            <v/>
          </cell>
        </row>
        <row r="343">
          <cell r="B343" t="str">
            <v/>
          </cell>
        </row>
        <row r="344">
          <cell r="B344" t="str">
            <v/>
          </cell>
        </row>
        <row r="345">
          <cell r="B345" t="str">
            <v/>
          </cell>
          <cell r="D345" t="str">
            <v>FIRMA RESPONSABLE</v>
          </cell>
        </row>
        <row r="346">
          <cell r="A346" t="str">
            <v>DEPARTAMENTO DE ANTIOQUIA</v>
          </cell>
          <cell r="F346" t="str">
            <v/>
          </cell>
        </row>
        <row r="347">
          <cell r="A347" t="str">
            <v>MUNICIPIO DE BURITICÁ</v>
          </cell>
        </row>
        <row r="348">
          <cell r="A348" t="str">
            <v>PROYECTO: MEJORAMIENTO DE VIAS TERCIARIAS EN EL MUNICIPIO DE BURITICA EN EL 
MARCO DEL PROGRAMA REGIONAL MEJORAMIENTO DE VIAS 
TERCIARIAS EN EL OCCIDENTE ANTIOQUEÑO</v>
          </cell>
        </row>
        <row r="350">
          <cell r="A350" t="str">
            <v>ANÁLISIS DE PRECIOS UNITARIOS AUXILIARES</v>
          </cell>
        </row>
        <row r="352">
          <cell r="A352" t="str">
            <v>ITEM</v>
          </cell>
          <cell r="B352" t="str">
            <v>DESCRIPCIÓN</v>
          </cell>
          <cell r="E352" t="str">
            <v>UNIDAD</v>
          </cell>
          <cell r="F352" t="str">
            <v>CANTIDAD</v>
          </cell>
          <cell r="G352" t="str">
            <v>COSTO DIRECTO</v>
          </cell>
        </row>
        <row r="353">
          <cell r="A353" t="str">
            <v>SA006</v>
          </cell>
          <cell r="B353" t="str">
            <v>CONCRETO 2000 PSI (140 MPA) EN OBRA PAJARITO</v>
          </cell>
          <cell r="E353" t="str">
            <v>M3</v>
          </cell>
          <cell r="F353" t="str">
            <v>N.D.</v>
          </cell>
          <cell r="G353">
            <v>388578</v>
          </cell>
        </row>
        <row r="355">
          <cell r="A355" t="str">
            <v>1. COSTOS DIRECTOS</v>
          </cell>
        </row>
        <row r="357">
          <cell r="A357" t="str">
            <v>I. EQUIPO</v>
          </cell>
        </row>
        <row r="358">
          <cell r="A358" t="str">
            <v>CÓDIGO</v>
          </cell>
          <cell r="B358" t="str">
            <v>DESCRIPCIÓN</v>
          </cell>
          <cell r="D358" t="str">
            <v>UNIDAD</v>
          </cell>
          <cell r="E358" t="str">
            <v>TARIFA</v>
          </cell>
          <cell r="F358" t="str">
            <v>RENDIMIENTO</v>
          </cell>
          <cell r="G358" t="str">
            <v>VR. UNITARIO</v>
          </cell>
        </row>
        <row r="359">
          <cell r="A359" t="str">
            <v>HEQ002</v>
          </cell>
          <cell r="B359" t="str">
            <v>CONCRETADORA 1.5 SACOS A GASOLINA</v>
          </cell>
          <cell r="D359" t="str">
            <v>DÍA</v>
          </cell>
          <cell r="E359">
            <v>50000</v>
          </cell>
          <cell r="F359">
            <v>8</v>
          </cell>
          <cell r="G359">
            <v>6250</v>
          </cell>
        </row>
        <row r="360">
          <cell r="A360" t="str">
            <v/>
          </cell>
          <cell r="D360" t="str">
            <v/>
          </cell>
          <cell r="E360" t="str">
            <v/>
          </cell>
          <cell r="G360" t="str">
            <v/>
          </cell>
        </row>
        <row r="361">
          <cell r="A361" t="str">
            <v/>
          </cell>
          <cell r="D361" t="str">
            <v/>
          </cell>
          <cell r="E361" t="str">
            <v/>
          </cell>
          <cell r="G361" t="str">
            <v/>
          </cell>
        </row>
        <row r="362">
          <cell r="A362" t="str">
            <v/>
          </cell>
          <cell r="D362" t="str">
            <v/>
          </cell>
          <cell r="E362" t="str">
            <v/>
          </cell>
          <cell r="G362" t="str">
            <v/>
          </cell>
        </row>
        <row r="363">
          <cell r="A363" t="str">
            <v>HEQ001</v>
          </cell>
          <cell r="B363" t="str">
            <v>HERRAMIENTA MENOR (5% DE LA MANO DE OBRA)</v>
          </cell>
          <cell r="D363" t="str">
            <v>%</v>
          </cell>
          <cell r="E363">
            <v>0.05</v>
          </cell>
          <cell r="F363">
            <v>41658.5</v>
          </cell>
          <cell r="G363">
            <v>2082.9250000000002</v>
          </cell>
        </row>
        <row r="364">
          <cell r="F364" t="str">
            <v>SUBTOTAL</v>
          </cell>
          <cell r="G364">
            <v>8332.9249999999993</v>
          </cell>
        </row>
        <row r="366">
          <cell r="A366" t="str">
            <v>II. MATERIALES</v>
          </cell>
        </row>
        <row r="367">
          <cell r="A367" t="str">
            <v>CÓDIGO</v>
          </cell>
          <cell r="B367" t="str">
            <v>DESCRIPCIÓN</v>
          </cell>
          <cell r="C367" t="str">
            <v>UNIDAD</v>
          </cell>
          <cell r="D367" t="str">
            <v>CANTIDAD</v>
          </cell>
          <cell r="E367" t="str">
            <v>DESP.</v>
          </cell>
          <cell r="F367" t="str">
            <v>PRECIO UNIT.</v>
          </cell>
          <cell r="G367" t="str">
            <v>VR. UNITARIO</v>
          </cell>
        </row>
        <row r="368">
          <cell r="A368" t="str">
            <v>MA001</v>
          </cell>
          <cell r="B368" t="str">
            <v>CEMENTO GRIS (50 KG) PORTLAND TIPO I</v>
          </cell>
          <cell r="C368" t="str">
            <v>SC</v>
          </cell>
          <cell r="D368">
            <v>5.2</v>
          </cell>
          <cell r="E368">
            <v>0.05</v>
          </cell>
          <cell r="F368">
            <v>33616</v>
          </cell>
          <cell r="G368">
            <v>183543.36000000002</v>
          </cell>
        </row>
        <row r="369">
          <cell r="A369" t="str">
            <v>MA004</v>
          </cell>
          <cell r="B369" t="str">
            <v>ARENA FINA PARA CONCRETOS</v>
          </cell>
          <cell r="C369" t="str">
            <v>M3</v>
          </cell>
          <cell r="D369">
            <v>0.63</v>
          </cell>
          <cell r="E369">
            <v>0.05</v>
          </cell>
          <cell r="F369">
            <v>54740</v>
          </cell>
          <cell r="G369">
            <v>36210.51</v>
          </cell>
        </row>
        <row r="370">
          <cell r="A370" t="str">
            <v>MA005</v>
          </cell>
          <cell r="B370" t="str">
            <v>TRITURADO 3/4"</v>
          </cell>
          <cell r="C370" t="str">
            <v>M3</v>
          </cell>
          <cell r="D370">
            <v>0.84</v>
          </cell>
          <cell r="E370">
            <v>0.05</v>
          </cell>
          <cell r="F370">
            <v>38080</v>
          </cell>
          <cell r="G370">
            <v>33586.559999999998</v>
          </cell>
        </row>
        <row r="371">
          <cell r="A371" t="str">
            <v>MA006</v>
          </cell>
          <cell r="B371" t="str">
            <v>AGUA</v>
          </cell>
          <cell r="C371" t="str">
            <v>LT</v>
          </cell>
          <cell r="D371">
            <v>170</v>
          </cell>
          <cell r="E371">
            <v>0.1</v>
          </cell>
          <cell r="F371">
            <v>60</v>
          </cell>
          <cell r="G371">
            <v>11220</v>
          </cell>
        </row>
        <row r="372">
          <cell r="A372" t="str">
            <v/>
          </cell>
          <cell r="C372" t="str">
            <v/>
          </cell>
          <cell r="F372" t="str">
            <v/>
          </cell>
          <cell r="G372" t="str">
            <v/>
          </cell>
        </row>
        <row r="373">
          <cell r="A373" t="str">
            <v/>
          </cell>
          <cell r="C373" t="str">
            <v/>
          </cell>
          <cell r="F373" t="str">
            <v/>
          </cell>
          <cell r="G373" t="str">
            <v/>
          </cell>
        </row>
        <row r="374">
          <cell r="A374" t="str">
            <v/>
          </cell>
          <cell r="C374" t="str">
            <v/>
          </cell>
          <cell r="F374" t="str">
            <v/>
          </cell>
          <cell r="G374" t="str">
            <v/>
          </cell>
        </row>
        <row r="375">
          <cell r="F375" t="str">
            <v>SUBTOTAL</v>
          </cell>
          <cell r="G375">
            <v>264560.43000000005</v>
          </cell>
        </row>
        <row r="377">
          <cell r="A377" t="str">
            <v>III. TRANSPORTES</v>
          </cell>
        </row>
        <row r="378">
          <cell r="A378" t="str">
            <v>CÓDIGO</v>
          </cell>
          <cell r="B378" t="str">
            <v>DESCRIPCIÓN</v>
          </cell>
          <cell r="C378" t="str">
            <v>TIPO</v>
          </cell>
          <cell r="D378" t="str">
            <v>VOLUMEN/PESO</v>
          </cell>
          <cell r="E378" t="str">
            <v>DISTANCIA</v>
          </cell>
          <cell r="F378" t="str">
            <v>TARIFA</v>
          </cell>
          <cell r="G378" t="str">
            <v>VR. UNITARIO</v>
          </cell>
        </row>
        <row r="379">
          <cell r="A379" t="str">
            <v>TR002</v>
          </cell>
          <cell r="B379" t="str">
            <v>TRANSPORTE DE MATERIALES DE PLAYA</v>
          </cell>
          <cell r="C379" t="str">
            <v>PLAYA</v>
          </cell>
          <cell r="D379">
            <v>1.5435000000000001</v>
          </cell>
          <cell r="E379">
            <v>46</v>
          </cell>
          <cell r="F379">
            <v>1004</v>
          </cell>
          <cell r="G379">
            <v>71285.004000000001</v>
          </cell>
        </row>
        <row r="380">
          <cell r="A380" t="str">
            <v>TR001</v>
          </cell>
          <cell r="B380" t="str">
            <v>TRANSPORTE DE INSUMOS GENERALES</v>
          </cell>
          <cell r="C380" t="str">
            <v>INSUMOS A MUNICIPIO</v>
          </cell>
          <cell r="D380">
            <v>0.27300000000000002</v>
          </cell>
          <cell r="E380">
            <v>10</v>
          </cell>
          <cell r="F380">
            <v>1004</v>
          </cell>
          <cell r="G380">
            <v>2740.9200000000005</v>
          </cell>
        </row>
        <row r="381">
          <cell r="A381" t="str">
            <v/>
          </cell>
          <cell r="E381" t="str">
            <v/>
          </cell>
          <cell r="F381" t="str">
            <v/>
          </cell>
          <cell r="G381" t="str">
            <v/>
          </cell>
        </row>
        <row r="382">
          <cell r="F382" t="str">
            <v>SUBTOTAL</v>
          </cell>
          <cell r="G382">
            <v>74025.923999999999</v>
          </cell>
        </row>
        <row r="384">
          <cell r="A384" t="str">
            <v>IV. MANO DE OBRA</v>
          </cell>
        </row>
        <row r="385">
          <cell r="A385" t="str">
            <v>CÓDIGO</v>
          </cell>
          <cell r="B385" t="str">
            <v>CARGOS PERSONAL</v>
          </cell>
          <cell r="D385" t="str">
            <v>CANTIDAD</v>
          </cell>
          <cell r="E385" t="str">
            <v>JORNAL TOTAL</v>
          </cell>
          <cell r="F385" t="str">
            <v>RENDIMIENTO</v>
          </cell>
          <cell r="G385" t="str">
            <v>VR. UNITARIO</v>
          </cell>
        </row>
        <row r="386">
          <cell r="A386" t="str">
            <v>MO034</v>
          </cell>
          <cell r="B386" t="str">
            <v>OPERADOR EQUIPO LIVIANO</v>
          </cell>
          <cell r="D386">
            <v>1</v>
          </cell>
          <cell r="E386">
            <v>101428</v>
          </cell>
          <cell r="F386">
            <v>8</v>
          </cell>
          <cell r="G386">
            <v>12678.5</v>
          </cell>
        </row>
        <row r="387">
          <cell r="A387" t="str">
            <v>MO032</v>
          </cell>
          <cell r="B387" t="str">
            <v>AYUDANTE RASO</v>
          </cell>
          <cell r="D387">
            <v>3</v>
          </cell>
          <cell r="E387">
            <v>77280</v>
          </cell>
          <cell r="F387">
            <v>8</v>
          </cell>
          <cell r="G387">
            <v>28980</v>
          </cell>
        </row>
        <row r="388">
          <cell r="A388" t="str">
            <v/>
          </cell>
          <cell r="E388" t="str">
            <v/>
          </cell>
          <cell r="F388" t="str">
            <v/>
          </cell>
          <cell r="G388" t="str">
            <v/>
          </cell>
        </row>
        <row r="389">
          <cell r="A389" t="str">
            <v/>
          </cell>
          <cell r="E389" t="str">
            <v/>
          </cell>
          <cell r="F389" t="str">
            <v/>
          </cell>
          <cell r="G389" t="str">
            <v/>
          </cell>
        </row>
        <row r="390">
          <cell r="F390" t="str">
            <v>SUBTOTAL</v>
          </cell>
          <cell r="G390">
            <v>41658.5</v>
          </cell>
        </row>
        <row r="392">
          <cell r="A392" t="str">
            <v>V. SERVICIOS</v>
          </cell>
        </row>
        <row r="393">
          <cell r="A393" t="str">
            <v>CÓDIGO</v>
          </cell>
          <cell r="B393" t="str">
            <v>DESCRIPCIÓN</v>
          </cell>
          <cell r="D393" t="str">
            <v>UNIDAD</v>
          </cell>
          <cell r="E393" t="str">
            <v>CANTIDAD</v>
          </cell>
          <cell r="F393" t="str">
            <v>PRECIO UNIT.</v>
          </cell>
          <cell r="G393" t="str">
            <v>VR. UNITARIO</v>
          </cell>
        </row>
        <row r="394">
          <cell r="A394" t="str">
            <v/>
          </cell>
          <cell r="D394" t="str">
            <v/>
          </cell>
          <cell r="F394" t="str">
            <v/>
          </cell>
          <cell r="G394" t="str">
            <v/>
          </cell>
        </row>
        <row r="395">
          <cell r="A395" t="str">
            <v/>
          </cell>
          <cell r="D395" t="str">
            <v/>
          </cell>
          <cell r="F395" t="str">
            <v/>
          </cell>
          <cell r="G395" t="str">
            <v/>
          </cell>
        </row>
        <row r="396">
          <cell r="A396" t="str">
            <v/>
          </cell>
          <cell r="D396" t="str">
            <v/>
          </cell>
          <cell r="F396" t="str">
            <v/>
          </cell>
          <cell r="G396" t="str">
            <v/>
          </cell>
        </row>
        <row r="397">
          <cell r="F397" t="str">
            <v>SUBTOTAL</v>
          </cell>
          <cell r="G397" t="str">
            <v/>
          </cell>
        </row>
        <row r="399">
          <cell r="A399" t="str">
            <v>TOTAL COSTO DIRECTO</v>
          </cell>
          <cell r="G399">
            <v>388578</v>
          </cell>
        </row>
        <row r="401">
          <cell r="A401" t="str">
            <v>2. COSTOS INDIRECTOS</v>
          </cell>
        </row>
        <row r="403">
          <cell r="A403" t="str">
            <v>DESCRIPCIÓN</v>
          </cell>
          <cell r="F403" t="str">
            <v>PORCENTAJE</v>
          </cell>
          <cell r="G403" t="str">
            <v>VALOR TOTAL</v>
          </cell>
        </row>
        <row r="404">
          <cell r="A404" t="str">
            <v>ADMINISTRACION</v>
          </cell>
          <cell r="F404">
            <v>0.2364</v>
          </cell>
          <cell r="G404">
            <v>91859.839200000002</v>
          </cell>
        </row>
        <row r="405">
          <cell r="A405" t="str">
            <v>IMPREVISTOS</v>
          </cell>
          <cell r="F405">
            <v>0.01</v>
          </cell>
          <cell r="G405">
            <v>3885.78</v>
          </cell>
        </row>
        <row r="406">
          <cell r="A406" t="str">
            <v>UTILIDADES</v>
          </cell>
          <cell r="F406">
            <v>0.05</v>
          </cell>
          <cell r="G406">
            <v>19428.900000000001</v>
          </cell>
        </row>
        <row r="407">
          <cell r="A407" t="str">
            <v>TOTAL COSTO INDIRECTO</v>
          </cell>
          <cell r="F407">
            <v>0.2964</v>
          </cell>
          <cell r="G407">
            <v>115175</v>
          </cell>
        </row>
        <row r="409">
          <cell r="A409" t="str">
            <v>PRECIO UNITARIO TOTAL APROXIMADO AL PESO</v>
          </cell>
          <cell r="G409">
            <v>503753</v>
          </cell>
        </row>
        <row r="411">
          <cell r="B411" t="str">
            <v/>
          </cell>
        </row>
        <row r="412">
          <cell r="B412" t="str">
            <v/>
          </cell>
        </row>
        <row r="413">
          <cell r="B413" t="str">
            <v/>
          </cell>
        </row>
        <row r="414">
          <cell r="B414" t="str">
            <v/>
          </cell>
          <cell r="D414" t="str">
            <v>FIRMA RESPONSABLE</v>
          </cell>
        </row>
        <row r="415">
          <cell r="A415" t="str">
            <v>DEPARTAMENTO DE ANTIOQUIA</v>
          </cell>
          <cell r="F415" t="str">
            <v/>
          </cell>
        </row>
        <row r="416">
          <cell r="A416" t="str">
            <v>MUNICIPIO DE BURITICÁ</v>
          </cell>
        </row>
        <row r="417">
          <cell r="A417" t="str">
            <v>PROYECTO: MEJORAMIENTO DE VIAS TERCIARIAS EN EL MUNICIPIO DE BURITICA EN EL 
MARCO DEL PROGRAMA REGIONAL MEJORAMIENTO DE VIAS 
TERCIARIAS EN EL OCCIDENTE ANTIOQUEÑO</v>
          </cell>
        </row>
        <row r="419">
          <cell r="A419" t="str">
            <v>ANÁLISIS DE PRECIOS UNITARIOS AUXILIARES</v>
          </cell>
        </row>
        <row r="421">
          <cell r="A421" t="str">
            <v>ITEM</v>
          </cell>
          <cell r="B421" t="str">
            <v>DESCRIPCIÓN</v>
          </cell>
          <cell r="E421" t="str">
            <v>UNIDAD</v>
          </cell>
          <cell r="F421" t="str">
            <v>CANTIDAD</v>
          </cell>
          <cell r="G421" t="str">
            <v>COSTO DIRECTO</v>
          </cell>
        </row>
        <row r="422">
          <cell r="A422" t="str">
            <v>SA007</v>
          </cell>
          <cell r="B422" t="str">
            <v>CONCRETO 2000 PSI (140 MPA) EN OBRA ALTO DEL OBISPO</v>
          </cell>
          <cell r="E422" t="str">
            <v>M3</v>
          </cell>
          <cell r="F422" t="str">
            <v>N.D.</v>
          </cell>
          <cell r="G422">
            <v>362836</v>
          </cell>
        </row>
        <row r="424">
          <cell r="A424" t="str">
            <v>1. COSTOS DIRECTOS</v>
          </cell>
        </row>
        <row r="426">
          <cell r="A426" t="str">
            <v>I. EQUIPO</v>
          </cell>
        </row>
        <row r="427">
          <cell r="A427" t="str">
            <v>CÓDIGO</v>
          </cell>
          <cell r="B427" t="str">
            <v>DESCRIPCIÓN</v>
          </cell>
          <cell r="D427" t="str">
            <v>UNIDAD</v>
          </cell>
          <cell r="E427" t="str">
            <v>TARIFA</v>
          </cell>
          <cell r="F427" t="str">
            <v>RENDIMIENTO</v>
          </cell>
          <cell r="G427" t="str">
            <v>VR. UNITARIO</v>
          </cell>
        </row>
        <row r="428">
          <cell r="A428" t="str">
            <v>HEQ002</v>
          </cell>
          <cell r="B428" t="str">
            <v>CONCRETADORA 1.5 SACOS A GASOLINA</v>
          </cell>
          <cell r="D428" t="str">
            <v>DÍA</v>
          </cell>
          <cell r="E428">
            <v>50000</v>
          </cell>
          <cell r="F428">
            <v>8</v>
          </cell>
          <cell r="G428">
            <v>6250</v>
          </cell>
        </row>
        <row r="429">
          <cell r="A429" t="str">
            <v/>
          </cell>
          <cell r="D429" t="str">
            <v/>
          </cell>
          <cell r="E429" t="str">
            <v/>
          </cell>
          <cell r="G429" t="str">
            <v/>
          </cell>
        </row>
        <row r="430">
          <cell r="A430" t="str">
            <v/>
          </cell>
          <cell r="D430" t="str">
            <v/>
          </cell>
          <cell r="E430" t="str">
            <v/>
          </cell>
          <cell r="G430" t="str">
            <v/>
          </cell>
        </row>
        <row r="431">
          <cell r="A431" t="str">
            <v/>
          </cell>
          <cell r="D431" t="str">
            <v/>
          </cell>
          <cell r="E431" t="str">
            <v/>
          </cell>
          <cell r="G431" t="str">
            <v/>
          </cell>
        </row>
        <row r="432">
          <cell r="A432" t="str">
            <v>HEQ001</v>
          </cell>
          <cell r="B432" t="str">
            <v>HERRAMIENTA MENOR (5% DE LA MANO DE OBRA)</v>
          </cell>
          <cell r="D432" t="str">
            <v>%</v>
          </cell>
          <cell r="E432">
            <v>0.05</v>
          </cell>
          <cell r="F432">
            <v>41658.5</v>
          </cell>
          <cell r="G432">
            <v>2082.9250000000002</v>
          </cell>
        </row>
        <row r="433">
          <cell r="F433" t="str">
            <v>SUBTOTAL</v>
          </cell>
          <cell r="G433">
            <v>8332.9249999999993</v>
          </cell>
        </row>
        <row r="435">
          <cell r="A435" t="str">
            <v>II. MATERIALES</v>
          </cell>
        </row>
        <row r="436">
          <cell r="A436" t="str">
            <v>CÓDIGO</v>
          </cell>
          <cell r="B436" t="str">
            <v>DESCRIPCIÓN</v>
          </cell>
          <cell r="C436" t="str">
            <v>UNIDAD</v>
          </cell>
          <cell r="D436" t="str">
            <v>CANTIDAD</v>
          </cell>
          <cell r="E436" t="str">
            <v>DESP.</v>
          </cell>
          <cell r="F436" t="str">
            <v>PRECIO UNIT.</v>
          </cell>
          <cell r="G436" t="str">
            <v>VR. UNITARIO</v>
          </cell>
        </row>
        <row r="437">
          <cell r="A437" t="str">
            <v>MA001</v>
          </cell>
          <cell r="B437" t="str">
            <v>CEMENTO GRIS (50 KG) PORTLAND TIPO I</v>
          </cell>
          <cell r="C437" t="str">
            <v>SC</v>
          </cell>
          <cell r="D437">
            <v>5.2</v>
          </cell>
          <cell r="E437">
            <v>0.05</v>
          </cell>
          <cell r="F437">
            <v>33616</v>
          </cell>
          <cell r="G437">
            <v>183543.36000000002</v>
          </cell>
        </row>
        <row r="438">
          <cell r="A438" t="str">
            <v>MA004</v>
          </cell>
          <cell r="B438" t="str">
            <v>ARENA FINA PARA CONCRETOS</v>
          </cell>
          <cell r="C438" t="str">
            <v>M3</v>
          </cell>
          <cell r="D438">
            <v>0.63</v>
          </cell>
          <cell r="E438">
            <v>0.05</v>
          </cell>
          <cell r="F438">
            <v>54740</v>
          </cell>
          <cell r="G438">
            <v>36210.51</v>
          </cell>
        </row>
        <row r="439">
          <cell r="A439" t="str">
            <v>MA005</v>
          </cell>
          <cell r="B439" t="str">
            <v>TRITURADO 3/4"</v>
          </cell>
          <cell r="C439" t="str">
            <v>M3</v>
          </cell>
          <cell r="D439">
            <v>0.84</v>
          </cell>
          <cell r="E439">
            <v>0.05</v>
          </cell>
          <cell r="F439">
            <v>38080</v>
          </cell>
          <cell r="G439">
            <v>33586.559999999998</v>
          </cell>
        </row>
        <row r="440">
          <cell r="A440" t="str">
            <v>MA006</v>
          </cell>
          <cell r="B440" t="str">
            <v>AGUA</v>
          </cell>
          <cell r="C440" t="str">
            <v>LT</v>
          </cell>
          <cell r="D440">
            <v>170</v>
          </cell>
          <cell r="E440">
            <v>0.1</v>
          </cell>
          <cell r="F440">
            <v>60</v>
          </cell>
          <cell r="G440">
            <v>11220</v>
          </cell>
        </row>
        <row r="441">
          <cell r="A441" t="str">
            <v/>
          </cell>
          <cell r="C441" t="str">
            <v/>
          </cell>
          <cell r="F441" t="str">
            <v/>
          </cell>
          <cell r="G441" t="str">
            <v/>
          </cell>
        </row>
        <row r="442">
          <cell r="A442" t="str">
            <v/>
          </cell>
          <cell r="C442" t="str">
            <v/>
          </cell>
          <cell r="F442" t="str">
            <v/>
          </cell>
          <cell r="G442" t="str">
            <v/>
          </cell>
        </row>
        <row r="443">
          <cell r="A443" t="str">
            <v/>
          </cell>
          <cell r="C443" t="str">
            <v/>
          </cell>
          <cell r="F443" t="str">
            <v/>
          </cell>
          <cell r="G443" t="str">
            <v/>
          </cell>
        </row>
        <row r="444">
          <cell r="F444" t="str">
            <v>SUBTOTAL</v>
          </cell>
          <cell r="G444">
            <v>264560.43000000005</v>
          </cell>
        </row>
        <row r="446">
          <cell r="A446" t="str">
            <v>III. TRANSPORTES</v>
          </cell>
        </row>
        <row r="447">
          <cell r="A447" t="str">
            <v>CÓDIGO</v>
          </cell>
          <cell r="B447" t="str">
            <v>DESCRIPCIÓN</v>
          </cell>
          <cell r="C447" t="str">
            <v>TIPO</v>
          </cell>
          <cell r="D447" t="str">
            <v>VOLUMEN/PESO</v>
          </cell>
          <cell r="E447" t="str">
            <v>DISTANCIA</v>
          </cell>
          <cell r="F447" t="str">
            <v>TARIFA</v>
          </cell>
          <cell r="G447" t="str">
            <v>VR. UNITARIO</v>
          </cell>
        </row>
        <row r="448">
          <cell r="A448" t="str">
            <v>TR002</v>
          </cell>
          <cell r="B448" t="str">
            <v>TRANSPORTE DE MATERIALES DE PLAYA</v>
          </cell>
          <cell r="C448" t="str">
            <v>PLAYA</v>
          </cell>
          <cell r="D448">
            <v>1.5435000000000001</v>
          </cell>
          <cell r="E448">
            <v>29</v>
          </cell>
          <cell r="F448">
            <v>1004</v>
          </cell>
          <cell r="G448">
            <v>44940.546000000002</v>
          </cell>
        </row>
        <row r="449">
          <cell r="A449" t="str">
            <v>TR001</v>
          </cell>
          <cell r="B449" t="str">
            <v>TRANSPORTE DE INSUMOS GENERALES</v>
          </cell>
          <cell r="C449" t="str">
            <v>INSUMOS A MUNICIPIO</v>
          </cell>
          <cell r="D449">
            <v>0.27300000000000002</v>
          </cell>
          <cell r="E449">
            <v>12.2</v>
          </cell>
          <cell r="F449">
            <v>1004</v>
          </cell>
          <cell r="G449">
            <v>3343.9223999999999</v>
          </cell>
        </row>
        <row r="450">
          <cell r="A450" t="str">
            <v/>
          </cell>
          <cell r="E450" t="str">
            <v/>
          </cell>
          <cell r="F450" t="str">
            <v/>
          </cell>
          <cell r="G450" t="str">
            <v/>
          </cell>
        </row>
        <row r="451">
          <cell r="F451" t="str">
            <v>SUBTOTAL</v>
          </cell>
          <cell r="G451">
            <v>48284.468400000005</v>
          </cell>
        </row>
        <row r="453">
          <cell r="A453" t="str">
            <v>IV. MANO DE OBRA</v>
          </cell>
        </row>
        <row r="454">
          <cell r="A454" t="str">
            <v>CÓDIGO</v>
          </cell>
          <cell r="B454" t="str">
            <v>CARGOS PERSONAL</v>
          </cell>
          <cell r="D454" t="str">
            <v>CANTIDAD</v>
          </cell>
          <cell r="E454" t="str">
            <v>JORNAL TOTAL</v>
          </cell>
          <cell r="F454" t="str">
            <v>RENDIMIENTO</v>
          </cell>
          <cell r="G454" t="str">
            <v>VR. UNITARIO</v>
          </cell>
        </row>
        <row r="455">
          <cell r="A455" t="str">
            <v>MO034</v>
          </cell>
          <cell r="B455" t="str">
            <v>OPERADOR EQUIPO LIVIANO</v>
          </cell>
          <cell r="D455">
            <v>1</v>
          </cell>
          <cell r="E455">
            <v>101428</v>
          </cell>
          <cell r="F455">
            <v>8</v>
          </cell>
          <cell r="G455">
            <v>12678.5</v>
          </cell>
        </row>
        <row r="456">
          <cell r="A456" t="str">
            <v>MO032</v>
          </cell>
          <cell r="B456" t="str">
            <v>AYUDANTE RASO</v>
          </cell>
          <cell r="D456">
            <v>3</v>
          </cell>
          <cell r="E456">
            <v>77280</v>
          </cell>
          <cell r="F456">
            <v>8</v>
          </cell>
          <cell r="G456">
            <v>28980</v>
          </cell>
        </row>
        <row r="457">
          <cell r="A457" t="str">
            <v/>
          </cell>
          <cell r="E457" t="str">
            <v/>
          </cell>
          <cell r="F457" t="str">
            <v/>
          </cell>
          <cell r="G457" t="str">
            <v/>
          </cell>
        </row>
        <row r="458">
          <cell r="A458" t="str">
            <v/>
          </cell>
          <cell r="E458" t="str">
            <v/>
          </cell>
          <cell r="F458" t="str">
            <v/>
          </cell>
          <cell r="G458" t="str">
            <v/>
          </cell>
        </row>
        <row r="459">
          <cell r="F459" t="str">
            <v>SUBTOTAL</v>
          </cell>
          <cell r="G459">
            <v>41658.5</v>
          </cell>
        </row>
        <row r="461">
          <cell r="A461" t="str">
            <v>V. SERVICIOS</v>
          </cell>
        </row>
        <row r="462">
          <cell r="A462" t="str">
            <v>CÓDIGO</v>
          </cell>
          <cell r="B462" t="str">
            <v>DESCRIPCIÓN</v>
          </cell>
          <cell r="D462" t="str">
            <v>UNIDAD</v>
          </cell>
          <cell r="E462" t="str">
            <v>CANTIDAD</v>
          </cell>
          <cell r="F462" t="str">
            <v>PRECIO UNIT.</v>
          </cell>
          <cell r="G462" t="str">
            <v>VR. UNITARIO</v>
          </cell>
        </row>
        <row r="463">
          <cell r="A463" t="str">
            <v/>
          </cell>
          <cell r="D463" t="str">
            <v/>
          </cell>
          <cell r="F463" t="str">
            <v/>
          </cell>
          <cell r="G463" t="str">
            <v/>
          </cell>
        </row>
        <row r="464">
          <cell r="A464" t="str">
            <v/>
          </cell>
          <cell r="D464" t="str">
            <v/>
          </cell>
          <cell r="F464" t="str">
            <v/>
          </cell>
          <cell r="G464" t="str">
            <v/>
          </cell>
        </row>
        <row r="465">
          <cell r="A465" t="str">
            <v/>
          </cell>
          <cell r="D465" t="str">
            <v/>
          </cell>
          <cell r="F465" t="str">
            <v/>
          </cell>
          <cell r="G465" t="str">
            <v/>
          </cell>
        </row>
        <row r="466">
          <cell r="F466" t="str">
            <v>SUBTOTAL</v>
          </cell>
          <cell r="G466" t="str">
            <v/>
          </cell>
        </row>
        <row r="468">
          <cell r="A468" t="str">
            <v>TOTAL COSTO DIRECTO</v>
          </cell>
          <cell r="G468">
            <v>362836</v>
          </cell>
        </row>
        <row r="470">
          <cell r="A470" t="str">
            <v>2. COSTOS INDIRECTOS</v>
          </cell>
        </row>
        <row r="472">
          <cell r="A472" t="str">
            <v>DESCRIPCIÓN</v>
          </cell>
          <cell r="F472" t="str">
            <v>PORCENTAJE</v>
          </cell>
          <cell r="G472" t="str">
            <v>VALOR TOTAL</v>
          </cell>
        </row>
        <row r="473">
          <cell r="A473" t="str">
            <v>ADMINISTRACION</v>
          </cell>
          <cell r="F473">
            <v>0.2364</v>
          </cell>
          <cell r="G473">
            <v>85774.430399999997</v>
          </cell>
        </row>
        <row r="474">
          <cell r="A474" t="str">
            <v>IMPREVISTOS</v>
          </cell>
          <cell r="F474">
            <v>0.01</v>
          </cell>
          <cell r="G474">
            <v>3628.36</v>
          </cell>
        </row>
        <row r="475">
          <cell r="A475" t="str">
            <v>UTILIDADES</v>
          </cell>
          <cell r="F475">
            <v>0.05</v>
          </cell>
          <cell r="G475">
            <v>18141.8</v>
          </cell>
        </row>
        <row r="476">
          <cell r="A476" t="str">
            <v>TOTAL COSTO INDIRECTO</v>
          </cell>
          <cell r="F476">
            <v>0.2964</v>
          </cell>
          <cell r="G476">
            <v>107545</v>
          </cell>
        </row>
        <row r="478">
          <cell r="A478" t="str">
            <v>PRECIO UNITARIO TOTAL APROXIMADO AL PESO</v>
          </cell>
          <cell r="G478">
            <v>470381</v>
          </cell>
        </row>
        <row r="480">
          <cell r="B480" t="str">
            <v/>
          </cell>
        </row>
        <row r="481">
          <cell r="B481" t="str">
            <v/>
          </cell>
        </row>
        <row r="482">
          <cell r="B482" t="str">
            <v/>
          </cell>
        </row>
        <row r="483">
          <cell r="B483" t="str">
            <v/>
          </cell>
          <cell r="D483" t="str">
            <v>FIRMA RESPONSABLE</v>
          </cell>
        </row>
        <row r="484">
          <cell r="A484" t="str">
            <v>DEPARTAMENTO DE ANTIOQUIA</v>
          </cell>
          <cell r="F484" t="str">
            <v/>
          </cell>
        </row>
        <row r="485">
          <cell r="A485" t="str">
            <v>MUNICIPIO DE BURITICÁ</v>
          </cell>
        </row>
        <row r="486">
          <cell r="A486" t="str">
            <v>PROYECTO: MEJORAMIENTO DE VIAS TERCIARIAS EN EL MUNICIPIO DE BURITICA EN EL 
MARCO DEL PROGRAMA REGIONAL MEJORAMIENTO DE VIAS 
TERCIARIAS EN EL OCCIDENTE ANTIOQUEÑO</v>
          </cell>
        </row>
        <row r="488">
          <cell r="A488" t="str">
            <v>ANÁLISIS DE PRECIOS UNITARIOS AUXILIARES</v>
          </cell>
        </row>
        <row r="490">
          <cell r="A490" t="str">
            <v>ITEM</v>
          </cell>
          <cell r="B490" t="str">
            <v>DESCRIPCIÓN</v>
          </cell>
          <cell r="E490" t="str">
            <v>UNIDAD</v>
          </cell>
          <cell r="F490" t="str">
            <v>CANTIDAD</v>
          </cell>
          <cell r="G490" t="str">
            <v>COSTO DIRECTO</v>
          </cell>
        </row>
        <row r="491">
          <cell r="A491" t="str">
            <v>SA008</v>
          </cell>
          <cell r="B491" t="str">
            <v>MORTERO 1:3 EN OBRA (REVOQUE)</v>
          </cell>
          <cell r="E491" t="str">
            <v>M3</v>
          </cell>
          <cell r="F491" t="str">
            <v>N.D.</v>
          </cell>
          <cell r="G491">
            <v>372553</v>
          </cell>
        </row>
        <row r="493">
          <cell r="A493" t="str">
            <v>1. COSTOS DIRECTOS</v>
          </cell>
        </row>
        <row r="495">
          <cell r="A495" t="str">
            <v>I. EQUIPO</v>
          </cell>
        </row>
        <row r="496">
          <cell r="A496" t="str">
            <v>CÓDIGO</v>
          </cell>
          <cell r="B496" t="str">
            <v>DESCRIPCIÓN</v>
          </cell>
          <cell r="D496" t="str">
            <v>UNIDAD</v>
          </cell>
          <cell r="E496" t="str">
            <v>TARIFA</v>
          </cell>
          <cell r="F496" t="str">
            <v>RENDIMIENTO</v>
          </cell>
          <cell r="G496" t="str">
            <v>VR. UNITARIO</v>
          </cell>
        </row>
        <row r="497">
          <cell r="A497" t="str">
            <v>HEQ002</v>
          </cell>
          <cell r="B497" t="str">
            <v>CONCRETADORA 1.5 SACOS A GASOLINA</v>
          </cell>
          <cell r="D497" t="str">
            <v>DÍA</v>
          </cell>
          <cell r="E497">
            <v>50000</v>
          </cell>
          <cell r="F497">
            <v>8</v>
          </cell>
          <cell r="G497">
            <v>6250</v>
          </cell>
        </row>
        <row r="498">
          <cell r="A498" t="str">
            <v/>
          </cell>
          <cell r="D498" t="str">
            <v/>
          </cell>
          <cell r="E498" t="str">
            <v/>
          </cell>
          <cell r="G498" t="str">
            <v/>
          </cell>
        </row>
        <row r="499">
          <cell r="A499" t="str">
            <v/>
          </cell>
          <cell r="D499" t="str">
            <v/>
          </cell>
          <cell r="E499" t="str">
            <v/>
          </cell>
          <cell r="G499" t="str">
            <v/>
          </cell>
        </row>
        <row r="500">
          <cell r="A500" t="str">
            <v/>
          </cell>
          <cell r="D500" t="str">
            <v/>
          </cell>
          <cell r="E500" t="str">
            <v/>
          </cell>
          <cell r="G500" t="str">
            <v/>
          </cell>
        </row>
        <row r="501">
          <cell r="A501" t="str">
            <v>HEQ001</v>
          </cell>
          <cell r="B501" t="str">
            <v>HERRAMIENTA MENOR (5% DE LA MANO DE OBRA)</v>
          </cell>
          <cell r="D501" t="str">
            <v>%</v>
          </cell>
          <cell r="E501">
            <v>0.05</v>
          </cell>
          <cell r="F501">
            <v>31998.5</v>
          </cell>
          <cell r="G501">
            <v>1599.9250000000002</v>
          </cell>
        </row>
        <row r="502">
          <cell r="F502" t="str">
            <v>SUBTOTAL</v>
          </cell>
          <cell r="G502">
            <v>7849.9250000000002</v>
          </cell>
        </row>
        <row r="504">
          <cell r="A504" t="str">
            <v>II. MATERIALES</v>
          </cell>
        </row>
        <row r="505">
          <cell r="A505" t="str">
            <v>CÓDIGO</v>
          </cell>
          <cell r="B505" t="str">
            <v>DESCRIPCIÓN</v>
          </cell>
          <cell r="C505" t="str">
            <v>UNIDAD</v>
          </cell>
          <cell r="D505" t="str">
            <v>CANTIDAD</v>
          </cell>
          <cell r="E505" t="str">
            <v>DESP.</v>
          </cell>
          <cell r="F505" t="str">
            <v>PRECIO UNIT.</v>
          </cell>
          <cell r="G505" t="str">
            <v>VR. UNITARIO</v>
          </cell>
        </row>
        <row r="506">
          <cell r="A506" t="str">
            <v>MA001</v>
          </cell>
          <cell r="B506" t="str">
            <v>CEMENTO GRIS (50 KG) PORTLAND TIPO I</v>
          </cell>
          <cell r="C506" t="str">
            <v>SC</v>
          </cell>
          <cell r="D506">
            <v>9.08</v>
          </cell>
          <cell r="E506">
            <v>0.05</v>
          </cell>
          <cell r="F506">
            <v>33616</v>
          </cell>
          <cell r="G506">
            <v>320494.94400000002</v>
          </cell>
        </row>
        <row r="507">
          <cell r="A507" t="str">
            <v>MA003</v>
          </cell>
          <cell r="B507" t="str">
            <v xml:space="preserve">ARENA DE REVOQUE </v>
          </cell>
          <cell r="C507" t="str">
            <v>M3</v>
          </cell>
          <cell r="D507">
            <v>1.0900000000000001</v>
          </cell>
          <cell r="E507">
            <v>0.05</v>
          </cell>
          <cell r="F507">
            <v>0</v>
          </cell>
          <cell r="G507">
            <v>0</v>
          </cell>
        </row>
        <row r="508">
          <cell r="A508" t="str">
            <v>MA006</v>
          </cell>
          <cell r="B508" t="str">
            <v>AGUA</v>
          </cell>
          <cell r="C508" t="str">
            <v>LT</v>
          </cell>
          <cell r="D508">
            <v>185</v>
          </cell>
          <cell r="E508">
            <v>0.1</v>
          </cell>
          <cell r="F508">
            <v>60</v>
          </cell>
          <cell r="G508">
            <v>12210.000000000002</v>
          </cell>
        </row>
        <row r="509">
          <cell r="A509" t="str">
            <v/>
          </cell>
          <cell r="C509" t="str">
            <v/>
          </cell>
          <cell r="F509" t="str">
            <v/>
          </cell>
          <cell r="G509" t="str">
            <v/>
          </cell>
        </row>
        <row r="510">
          <cell r="A510" t="str">
            <v/>
          </cell>
          <cell r="C510" t="str">
            <v/>
          </cell>
          <cell r="F510" t="str">
            <v/>
          </cell>
          <cell r="G510" t="str">
            <v/>
          </cell>
        </row>
        <row r="511">
          <cell r="A511" t="str">
            <v/>
          </cell>
          <cell r="C511" t="str">
            <v/>
          </cell>
          <cell r="F511" t="str">
            <v/>
          </cell>
          <cell r="G511" t="str">
            <v/>
          </cell>
        </row>
        <row r="512">
          <cell r="A512" t="str">
            <v/>
          </cell>
          <cell r="C512" t="str">
            <v/>
          </cell>
          <cell r="F512" t="str">
            <v/>
          </cell>
          <cell r="G512" t="str">
            <v/>
          </cell>
        </row>
        <row r="513">
          <cell r="F513" t="str">
            <v>SUBTOTAL</v>
          </cell>
          <cell r="G513">
            <v>332704.94400000002</v>
          </cell>
        </row>
        <row r="515">
          <cell r="A515" t="str">
            <v>III. TRANSPORTES</v>
          </cell>
        </row>
        <row r="516">
          <cell r="A516" t="str">
            <v>CÓDIGO</v>
          </cell>
          <cell r="B516" t="str">
            <v>DESCRIPCIÓN</v>
          </cell>
          <cell r="C516" t="str">
            <v>TIPO</v>
          </cell>
          <cell r="D516" t="str">
            <v>VOLUMEN/PESO</v>
          </cell>
          <cell r="E516" t="str">
            <v>DISTANCIA</v>
          </cell>
          <cell r="F516" t="str">
            <v>TARIFA</v>
          </cell>
          <cell r="G516" t="str">
            <v>VR. UNITARIO</v>
          </cell>
        </row>
        <row r="517">
          <cell r="A517" t="str">
            <v>TR002</v>
          </cell>
          <cell r="B517" t="str">
            <v>TRANSPORTE DE MATERIALES DE PLAYA</v>
          </cell>
          <cell r="C517" t="str">
            <v>PLAYA</v>
          </cell>
          <cell r="D517">
            <v>1.1445000000000001</v>
          </cell>
          <cell r="E517">
            <v>0</v>
          </cell>
          <cell r="F517">
            <v>1004</v>
          </cell>
          <cell r="G517">
            <v>0</v>
          </cell>
        </row>
        <row r="518">
          <cell r="A518" t="str">
            <v>TR001</v>
          </cell>
          <cell r="B518" t="str">
            <v>TRANSPORTE DE INSUMOS GENERALES</v>
          </cell>
          <cell r="C518" t="str">
            <v>INSUMOS A MUNICIPIO</v>
          </cell>
          <cell r="D518">
            <v>0.47670000000000001</v>
          </cell>
          <cell r="E518">
            <v>0</v>
          </cell>
          <cell r="F518">
            <v>1004</v>
          </cell>
          <cell r="G518">
            <v>0</v>
          </cell>
        </row>
        <row r="519">
          <cell r="A519" t="str">
            <v/>
          </cell>
          <cell r="E519" t="str">
            <v/>
          </cell>
          <cell r="F519" t="str">
            <v/>
          </cell>
          <cell r="G519" t="str">
            <v/>
          </cell>
        </row>
        <row r="520">
          <cell r="F520" t="str">
            <v>SUBTOTAL</v>
          </cell>
          <cell r="G520" t="str">
            <v/>
          </cell>
        </row>
        <row r="522">
          <cell r="A522" t="str">
            <v>IV. MANO DE OBRA</v>
          </cell>
        </row>
        <row r="523">
          <cell r="A523" t="str">
            <v>CÓDIGO</v>
          </cell>
          <cell r="B523" t="str">
            <v>CARGOS PERSONAL</v>
          </cell>
          <cell r="D523" t="str">
            <v>CANTIDAD</v>
          </cell>
          <cell r="E523" t="str">
            <v>JORNAL TOTAL</v>
          </cell>
          <cell r="F523" t="str">
            <v>RENDIMIENTO</v>
          </cell>
          <cell r="G523" t="str">
            <v>VR. UNITARIO</v>
          </cell>
        </row>
        <row r="524">
          <cell r="A524" t="str">
            <v>MO034</v>
          </cell>
          <cell r="B524" t="str">
            <v>OPERADOR EQUIPO LIVIANO</v>
          </cell>
          <cell r="D524">
            <v>1</v>
          </cell>
          <cell r="E524">
            <v>101428</v>
          </cell>
          <cell r="F524">
            <v>8</v>
          </cell>
          <cell r="G524">
            <v>12678.5</v>
          </cell>
        </row>
        <row r="525">
          <cell r="A525" t="str">
            <v>MO032</v>
          </cell>
          <cell r="B525" t="str">
            <v>AYUDANTE RASO</v>
          </cell>
          <cell r="D525">
            <v>2</v>
          </cell>
          <cell r="E525">
            <v>77280</v>
          </cell>
          <cell r="F525">
            <v>8</v>
          </cell>
          <cell r="G525">
            <v>19320</v>
          </cell>
        </row>
        <row r="526">
          <cell r="A526" t="str">
            <v/>
          </cell>
          <cell r="E526" t="str">
            <v/>
          </cell>
          <cell r="F526" t="str">
            <v/>
          </cell>
          <cell r="G526" t="str">
            <v/>
          </cell>
        </row>
        <row r="527">
          <cell r="A527" t="str">
            <v/>
          </cell>
          <cell r="E527" t="str">
            <v/>
          </cell>
          <cell r="F527" t="str">
            <v/>
          </cell>
          <cell r="G527" t="str">
            <v/>
          </cell>
        </row>
        <row r="528">
          <cell r="F528" t="str">
            <v>SUBTOTAL</v>
          </cell>
          <cell r="G528">
            <v>31998.5</v>
          </cell>
        </row>
        <row r="530">
          <cell r="A530" t="str">
            <v>V. SERVICIOS</v>
          </cell>
        </row>
        <row r="531">
          <cell r="A531" t="str">
            <v>CÓDIGO</v>
          </cell>
          <cell r="B531" t="str">
            <v>DESCRIPCIÓN</v>
          </cell>
          <cell r="D531" t="str">
            <v>UNIDAD</v>
          </cell>
          <cell r="E531" t="str">
            <v>CANTIDAD</v>
          </cell>
          <cell r="F531" t="str">
            <v>PRECIO UNIT.</v>
          </cell>
          <cell r="G531" t="str">
            <v>VR. UNITARIO</v>
          </cell>
        </row>
        <row r="532">
          <cell r="A532" t="str">
            <v/>
          </cell>
          <cell r="D532" t="str">
            <v/>
          </cell>
          <cell r="F532" t="str">
            <v/>
          </cell>
          <cell r="G532" t="str">
            <v/>
          </cell>
        </row>
        <row r="533">
          <cell r="A533" t="str">
            <v/>
          </cell>
          <cell r="D533" t="str">
            <v/>
          </cell>
          <cell r="F533" t="str">
            <v/>
          </cell>
          <cell r="G533" t="str">
            <v/>
          </cell>
        </row>
        <row r="534">
          <cell r="A534" t="str">
            <v/>
          </cell>
          <cell r="D534" t="str">
            <v/>
          </cell>
          <cell r="F534" t="str">
            <v/>
          </cell>
          <cell r="G534" t="str">
            <v/>
          </cell>
        </row>
        <row r="535">
          <cell r="F535" t="str">
            <v>SUBTOTAL</v>
          </cell>
          <cell r="G535" t="str">
            <v/>
          </cell>
        </row>
        <row r="537">
          <cell r="A537" t="str">
            <v>TOTAL COSTO DIRECTO</v>
          </cell>
          <cell r="G537">
            <v>372553</v>
          </cell>
        </row>
        <row r="539">
          <cell r="A539" t="str">
            <v>2. COSTOS INDIRECTOS</v>
          </cell>
        </row>
        <row r="541">
          <cell r="A541" t="str">
            <v>DESCRIPCIÓN</v>
          </cell>
          <cell r="F541" t="str">
            <v>PORCENTAJE</v>
          </cell>
          <cell r="G541" t="str">
            <v>VALOR TOTAL</v>
          </cell>
        </row>
        <row r="542">
          <cell r="A542" t="str">
            <v>ADMINISTRACION</v>
          </cell>
          <cell r="F542">
            <v>0.2364</v>
          </cell>
          <cell r="G542">
            <v>88071.529200000004</v>
          </cell>
        </row>
        <row r="543">
          <cell r="A543" t="str">
            <v>IMPREVISTOS</v>
          </cell>
          <cell r="F543">
            <v>0.01</v>
          </cell>
          <cell r="G543">
            <v>3725.53</v>
          </cell>
        </row>
        <row r="544">
          <cell r="A544" t="str">
            <v>UTILIDADES</v>
          </cell>
          <cell r="F544">
            <v>0.05</v>
          </cell>
          <cell r="G544">
            <v>18627.650000000001</v>
          </cell>
        </row>
        <row r="545">
          <cell r="A545" t="str">
            <v>TOTAL COSTO INDIRECTO</v>
          </cell>
          <cell r="F545">
            <v>0.2964</v>
          </cell>
          <cell r="G545">
            <v>110425</v>
          </cell>
        </row>
        <row r="547">
          <cell r="A547" t="str">
            <v>PRECIO UNITARIO TOTAL APROXIMADO AL PESO</v>
          </cell>
          <cell r="G547">
            <v>482978</v>
          </cell>
        </row>
        <row r="549">
          <cell r="B549" t="str">
            <v/>
          </cell>
        </row>
        <row r="550">
          <cell r="B550" t="str">
            <v/>
          </cell>
        </row>
        <row r="551">
          <cell r="B551" t="str">
            <v/>
          </cell>
        </row>
        <row r="552">
          <cell r="B552" t="str">
            <v/>
          </cell>
          <cell r="D552" t="str">
            <v>FIRMA RESPONSABLE</v>
          </cell>
        </row>
        <row r="553">
          <cell r="A553" t="str">
            <v>DEPARTAMENTO DE ANTIOQUIA</v>
          </cell>
          <cell r="F553" t="str">
            <v/>
          </cell>
        </row>
        <row r="554">
          <cell r="A554" t="str">
            <v>MUNICIPIO DE BURITICÁ</v>
          </cell>
        </row>
        <row r="555">
          <cell r="A555" t="str">
            <v>PROYECTO: MEJORAMIENTO DE VIAS TERCIARIAS EN EL MUNICIPIO DE BURITICA EN EL 
MARCO DEL PROGRAMA REGIONAL MEJORAMIENTO DE VIAS 
TERCIARIAS EN EL OCCIDENTE ANTIOQUEÑO</v>
          </cell>
        </row>
        <row r="557">
          <cell r="A557" t="str">
            <v>ANÁLISIS DE PRECIOS UNITARIOS AUXILIARES</v>
          </cell>
        </row>
        <row r="559">
          <cell r="A559" t="str">
            <v>ITEM</v>
          </cell>
          <cell r="B559" t="str">
            <v>DESCRIPCIÓN</v>
          </cell>
          <cell r="E559" t="str">
            <v>UNIDAD</v>
          </cell>
          <cell r="F559" t="str">
            <v>CANTIDAD</v>
          </cell>
          <cell r="G559" t="str">
            <v>COSTO DIRECTO</v>
          </cell>
        </row>
        <row r="560">
          <cell r="A560" t="str">
            <v>SA009</v>
          </cell>
          <cell r="B560" t="str">
            <v>MORTERO 1:3 EN OBRA (GROUT)</v>
          </cell>
          <cell r="E560" t="str">
            <v>M3</v>
          </cell>
          <cell r="F560" t="str">
            <v>N.D.</v>
          </cell>
          <cell r="G560">
            <v>435203</v>
          </cell>
        </row>
        <row r="562">
          <cell r="A562" t="str">
            <v>1. COSTOS DIRECTOS</v>
          </cell>
        </row>
        <row r="564">
          <cell r="A564" t="str">
            <v>I. EQUIPO</v>
          </cell>
        </row>
        <row r="565">
          <cell r="A565" t="str">
            <v>CÓDIGO</v>
          </cell>
          <cell r="B565" t="str">
            <v>DESCRIPCIÓN</v>
          </cell>
          <cell r="D565" t="str">
            <v>UNIDAD</v>
          </cell>
          <cell r="E565" t="str">
            <v>TARIFA</v>
          </cell>
          <cell r="F565" t="str">
            <v>RENDIMIENTO</v>
          </cell>
          <cell r="G565" t="str">
            <v>VR. UNITARIO</v>
          </cell>
        </row>
        <row r="566">
          <cell r="A566" t="str">
            <v>HEQ002</v>
          </cell>
          <cell r="B566" t="str">
            <v>CONCRETADORA 1.5 SACOS A GASOLINA</v>
          </cell>
          <cell r="D566" t="str">
            <v>DÍA</v>
          </cell>
          <cell r="E566">
            <v>50000</v>
          </cell>
          <cell r="F566">
            <v>8</v>
          </cell>
          <cell r="G566">
            <v>6250</v>
          </cell>
        </row>
        <row r="567">
          <cell r="A567" t="str">
            <v/>
          </cell>
          <cell r="D567" t="str">
            <v/>
          </cell>
          <cell r="E567" t="str">
            <v/>
          </cell>
          <cell r="G567" t="str">
            <v/>
          </cell>
        </row>
        <row r="568">
          <cell r="A568" t="str">
            <v/>
          </cell>
          <cell r="D568" t="str">
            <v/>
          </cell>
          <cell r="E568" t="str">
            <v/>
          </cell>
          <cell r="G568" t="str">
            <v/>
          </cell>
        </row>
        <row r="569">
          <cell r="A569" t="str">
            <v/>
          </cell>
          <cell r="D569" t="str">
            <v/>
          </cell>
          <cell r="E569" t="str">
            <v/>
          </cell>
          <cell r="G569" t="str">
            <v/>
          </cell>
        </row>
        <row r="570">
          <cell r="A570" t="str">
            <v>HEQ001</v>
          </cell>
          <cell r="B570" t="str">
            <v>HERRAMIENTA MENOR (5% DE LA MANO DE OBRA)</v>
          </cell>
          <cell r="D570" t="str">
            <v>%</v>
          </cell>
          <cell r="E570">
            <v>0.05</v>
          </cell>
          <cell r="F570">
            <v>31998.5</v>
          </cell>
          <cell r="G570">
            <v>1599.9250000000002</v>
          </cell>
        </row>
        <row r="571">
          <cell r="F571" t="str">
            <v>SUBTOTAL</v>
          </cell>
          <cell r="G571">
            <v>7849.9250000000002</v>
          </cell>
        </row>
        <row r="573">
          <cell r="A573" t="str">
            <v>II. MATERIALES</v>
          </cell>
        </row>
        <row r="574">
          <cell r="A574" t="str">
            <v>CÓDIGO</v>
          </cell>
          <cell r="B574" t="str">
            <v>DESCRIPCIÓN</v>
          </cell>
          <cell r="C574" t="str">
            <v>UNIDAD</v>
          </cell>
          <cell r="D574" t="str">
            <v>CANTIDAD</v>
          </cell>
          <cell r="E574" t="str">
            <v>DESP.</v>
          </cell>
          <cell r="F574" t="str">
            <v>PRECIO UNIT.</v>
          </cell>
          <cell r="G574" t="str">
            <v>VR. UNITARIO</v>
          </cell>
        </row>
        <row r="575">
          <cell r="A575" t="str">
            <v>MA001</v>
          </cell>
          <cell r="B575" t="str">
            <v>CEMENTO GRIS (50 KG) PORTLAND TIPO I</v>
          </cell>
          <cell r="C575" t="str">
            <v>SC</v>
          </cell>
          <cell r="D575">
            <v>9.08</v>
          </cell>
          <cell r="E575">
            <v>0.05</v>
          </cell>
          <cell r="F575">
            <v>33616</v>
          </cell>
          <cell r="G575">
            <v>320494.94400000002</v>
          </cell>
        </row>
        <row r="576">
          <cell r="A576" t="str">
            <v>MA004</v>
          </cell>
          <cell r="B576" t="str">
            <v>ARENA FINA PARA CONCRETOS</v>
          </cell>
          <cell r="C576" t="str">
            <v>M3</v>
          </cell>
          <cell r="D576">
            <v>1.0900000000000001</v>
          </cell>
          <cell r="E576">
            <v>0.05</v>
          </cell>
          <cell r="F576">
            <v>54740</v>
          </cell>
          <cell r="G576">
            <v>62649.930000000008</v>
          </cell>
        </row>
        <row r="577">
          <cell r="A577" t="str">
            <v>MA006</v>
          </cell>
          <cell r="B577" t="str">
            <v>AGUA</v>
          </cell>
          <cell r="C577" t="str">
            <v>LT</v>
          </cell>
          <cell r="D577">
            <v>185</v>
          </cell>
          <cell r="E577">
            <v>0.1</v>
          </cell>
          <cell r="F577">
            <v>60</v>
          </cell>
          <cell r="G577">
            <v>12210.000000000002</v>
          </cell>
        </row>
        <row r="578">
          <cell r="A578" t="str">
            <v/>
          </cell>
          <cell r="C578" t="str">
            <v/>
          </cell>
          <cell r="F578" t="str">
            <v/>
          </cell>
          <cell r="G578" t="str">
            <v/>
          </cell>
        </row>
        <row r="579">
          <cell r="A579" t="str">
            <v/>
          </cell>
          <cell r="C579" t="str">
            <v/>
          </cell>
          <cell r="F579" t="str">
            <v/>
          </cell>
          <cell r="G579" t="str">
            <v/>
          </cell>
        </row>
        <row r="580">
          <cell r="A580" t="str">
            <v/>
          </cell>
          <cell r="C580" t="str">
            <v/>
          </cell>
          <cell r="F580" t="str">
            <v/>
          </cell>
          <cell r="G580" t="str">
            <v/>
          </cell>
        </row>
        <row r="581">
          <cell r="A581" t="str">
            <v/>
          </cell>
          <cell r="C581" t="str">
            <v/>
          </cell>
          <cell r="F581" t="str">
            <v/>
          </cell>
          <cell r="G581" t="str">
            <v/>
          </cell>
        </row>
        <row r="582">
          <cell r="F582" t="str">
            <v>SUBTOTAL</v>
          </cell>
          <cell r="G582">
            <v>395354.87400000001</v>
          </cell>
        </row>
        <row r="584">
          <cell r="A584" t="str">
            <v>III. TRANSPORTES</v>
          </cell>
        </row>
        <row r="585">
          <cell r="A585" t="str">
            <v>CÓDIGO</v>
          </cell>
          <cell r="B585" t="str">
            <v>DESCRIPCIÓN</v>
          </cell>
          <cell r="C585" t="str">
            <v>TIPO</v>
          </cell>
          <cell r="D585" t="str">
            <v>VOLUMEN/PESO</v>
          </cell>
          <cell r="E585" t="str">
            <v>DISTANCIA</v>
          </cell>
          <cell r="F585" t="str">
            <v>TARIFA</v>
          </cell>
          <cell r="G585" t="str">
            <v>VR. UNITARIO</v>
          </cell>
        </row>
        <row r="586">
          <cell r="A586" t="str">
            <v>TR002</v>
          </cell>
          <cell r="B586" t="str">
            <v>TRANSPORTE DE MATERIALES DE PLAYA</v>
          </cell>
          <cell r="C586" t="str">
            <v>PLAYA</v>
          </cell>
          <cell r="D586">
            <v>1.1445000000000001</v>
          </cell>
          <cell r="E586">
            <v>0</v>
          </cell>
          <cell r="F586">
            <v>1004</v>
          </cell>
          <cell r="G586">
            <v>0</v>
          </cell>
        </row>
        <row r="587">
          <cell r="A587" t="str">
            <v>TR001</v>
          </cell>
          <cell r="B587" t="str">
            <v>TRANSPORTE DE INSUMOS GENERALES</v>
          </cell>
          <cell r="C587" t="str">
            <v>INSUMOS A MUNICIPIO</v>
          </cell>
          <cell r="D587">
            <v>0.47670000000000001</v>
          </cell>
          <cell r="E587">
            <v>0</v>
          </cell>
          <cell r="F587">
            <v>1004</v>
          </cell>
          <cell r="G587">
            <v>0</v>
          </cell>
        </row>
        <row r="588">
          <cell r="A588" t="str">
            <v/>
          </cell>
          <cell r="E588" t="str">
            <v/>
          </cell>
          <cell r="F588" t="str">
            <v/>
          </cell>
          <cell r="G588" t="str">
            <v/>
          </cell>
        </row>
        <row r="589">
          <cell r="F589" t="str">
            <v>SUBTOTAL</v>
          </cell>
          <cell r="G589" t="str">
            <v/>
          </cell>
        </row>
        <row r="591">
          <cell r="A591" t="str">
            <v>IV. MANO DE OBRA</v>
          </cell>
        </row>
        <row r="592">
          <cell r="A592" t="str">
            <v>CÓDIGO</v>
          </cell>
          <cell r="B592" t="str">
            <v>CARGOS PERSONAL</v>
          </cell>
          <cell r="D592" t="str">
            <v>CANTIDAD</v>
          </cell>
          <cell r="E592" t="str">
            <v>JORNAL TOTAL</v>
          </cell>
          <cell r="F592" t="str">
            <v>RENDIMIENTO</v>
          </cell>
          <cell r="G592" t="str">
            <v>VR. UNITARIO</v>
          </cell>
        </row>
        <row r="593">
          <cell r="A593" t="str">
            <v>MO034</v>
          </cell>
          <cell r="B593" t="str">
            <v>OPERADOR EQUIPO LIVIANO</v>
          </cell>
          <cell r="D593">
            <v>1</v>
          </cell>
          <cell r="E593">
            <v>101428</v>
          </cell>
          <cell r="F593">
            <v>8</v>
          </cell>
          <cell r="G593">
            <v>12678.5</v>
          </cell>
        </row>
        <row r="594">
          <cell r="A594" t="str">
            <v>MO032</v>
          </cell>
          <cell r="B594" t="str">
            <v>AYUDANTE RASO</v>
          </cell>
          <cell r="D594">
            <v>2</v>
          </cell>
          <cell r="E594">
            <v>77280</v>
          </cell>
          <cell r="F594">
            <v>8</v>
          </cell>
          <cell r="G594">
            <v>19320</v>
          </cell>
        </row>
        <row r="595">
          <cell r="A595" t="str">
            <v/>
          </cell>
          <cell r="E595" t="str">
            <v/>
          </cell>
          <cell r="F595" t="str">
            <v/>
          </cell>
          <cell r="G595" t="str">
            <v/>
          </cell>
        </row>
        <row r="596">
          <cell r="A596" t="str">
            <v/>
          </cell>
          <cell r="E596" t="str">
            <v/>
          </cell>
          <cell r="F596" t="str">
            <v/>
          </cell>
          <cell r="G596" t="str">
            <v/>
          </cell>
        </row>
        <row r="597">
          <cell r="F597" t="str">
            <v>SUBTOTAL</v>
          </cell>
          <cell r="G597">
            <v>31998.5</v>
          </cell>
        </row>
        <row r="599">
          <cell r="A599" t="str">
            <v>V. SERVICIOS</v>
          </cell>
        </row>
        <row r="600">
          <cell r="A600" t="str">
            <v>CÓDIGO</v>
          </cell>
          <cell r="B600" t="str">
            <v>DESCRIPCIÓN</v>
          </cell>
          <cell r="D600" t="str">
            <v>UNIDAD</v>
          </cell>
          <cell r="E600" t="str">
            <v>CANTIDAD</v>
          </cell>
          <cell r="F600" t="str">
            <v>PRECIO UNIT.</v>
          </cell>
          <cell r="G600" t="str">
            <v>VR. UNITARIO</v>
          </cell>
        </row>
        <row r="601">
          <cell r="A601" t="str">
            <v/>
          </cell>
          <cell r="D601" t="str">
            <v/>
          </cell>
          <cell r="F601" t="str">
            <v/>
          </cell>
          <cell r="G601" t="str">
            <v/>
          </cell>
        </row>
        <row r="602">
          <cell r="A602" t="str">
            <v/>
          </cell>
          <cell r="D602" t="str">
            <v/>
          </cell>
          <cell r="F602" t="str">
            <v/>
          </cell>
          <cell r="G602" t="str">
            <v/>
          </cell>
        </row>
        <row r="603">
          <cell r="A603" t="str">
            <v/>
          </cell>
          <cell r="D603" t="str">
            <v/>
          </cell>
          <cell r="F603" t="str">
            <v/>
          </cell>
          <cell r="G603" t="str">
            <v/>
          </cell>
        </row>
        <row r="604">
          <cell r="F604" t="str">
            <v>SUBTOTAL</v>
          </cell>
          <cell r="G604" t="str">
            <v/>
          </cell>
        </row>
        <row r="606">
          <cell r="A606" t="str">
            <v>TOTAL COSTO DIRECTO</v>
          </cell>
          <cell r="G606">
            <v>435203</v>
          </cell>
        </row>
        <row r="608">
          <cell r="A608" t="str">
            <v>2. COSTOS INDIRECTOS</v>
          </cell>
        </row>
        <row r="610">
          <cell r="A610" t="str">
            <v>DESCRIPCIÓN</v>
          </cell>
          <cell r="F610" t="str">
            <v>PORCENTAJE</v>
          </cell>
          <cell r="G610" t="str">
            <v>VALOR TOTAL</v>
          </cell>
        </row>
        <row r="611">
          <cell r="A611" t="str">
            <v>ADMINISTRACION</v>
          </cell>
          <cell r="F611">
            <v>0.2364</v>
          </cell>
          <cell r="G611">
            <v>102881.9892</v>
          </cell>
        </row>
        <row r="612">
          <cell r="A612" t="str">
            <v>IMPREVISTOS</v>
          </cell>
          <cell r="F612">
            <v>0.01</v>
          </cell>
          <cell r="G612">
            <v>4352.03</v>
          </cell>
        </row>
        <row r="613">
          <cell r="A613" t="str">
            <v>UTILIDADES</v>
          </cell>
          <cell r="F613">
            <v>0.05</v>
          </cell>
          <cell r="G613">
            <v>21760.15</v>
          </cell>
        </row>
        <row r="614">
          <cell r="A614" t="str">
            <v>TOTAL COSTO INDIRECTO</v>
          </cell>
          <cell r="F614">
            <v>0.2964</v>
          </cell>
          <cell r="G614">
            <v>128994</v>
          </cell>
        </row>
        <row r="616">
          <cell r="A616" t="str">
            <v>PRECIO UNITARIO TOTAL APROXIMADO AL PESO</v>
          </cell>
          <cell r="G616">
            <v>564197</v>
          </cell>
        </row>
        <row r="618">
          <cell r="B618" t="str">
            <v/>
          </cell>
        </row>
        <row r="619">
          <cell r="B619" t="str">
            <v/>
          </cell>
        </row>
        <row r="620">
          <cell r="B620" t="str">
            <v/>
          </cell>
        </row>
        <row r="621">
          <cell r="B621" t="str">
            <v/>
          </cell>
          <cell r="D621" t="str">
            <v>FIRMA RESPONSABLE</v>
          </cell>
        </row>
        <row r="622">
          <cell r="A622" t="str">
            <v>DEPARTAMENTO DE ANTIOQUIA</v>
          </cell>
          <cell r="F622" t="str">
            <v/>
          </cell>
        </row>
        <row r="623">
          <cell r="A623" t="str">
            <v>MUNICIPIO DE BURITICÁ</v>
          </cell>
        </row>
        <row r="624">
          <cell r="A624" t="str">
            <v>PROYECTO: MEJORAMIENTO DE VIAS TERCIARIAS EN EL MUNICIPIO DE BURITICA EN EL 
MARCO DEL PROGRAMA REGIONAL MEJORAMIENTO DE VIAS 
TERCIARIAS EN EL OCCIDENTE ANTIOQUEÑO</v>
          </cell>
        </row>
        <row r="626">
          <cell r="A626" t="str">
            <v>ANÁLISIS DE PRECIOS UNITARIOS AUXILIARES</v>
          </cell>
        </row>
        <row r="628">
          <cell r="A628" t="str">
            <v>ITEM</v>
          </cell>
          <cell r="B628" t="str">
            <v>DESCRIPCIÓN</v>
          </cell>
          <cell r="E628" t="str">
            <v>UNIDAD</v>
          </cell>
          <cell r="F628" t="str">
            <v>CANTIDAD</v>
          </cell>
          <cell r="G628" t="str">
            <v>COSTO DIRECTO</v>
          </cell>
        </row>
        <row r="629">
          <cell r="A629" t="str">
            <v>SA010</v>
          </cell>
          <cell r="B629" t="str">
            <v>MORTERO 1:3 EN OBRA (PEGA)</v>
          </cell>
          <cell r="E629" t="str">
            <v>M3</v>
          </cell>
          <cell r="F629" t="str">
            <v>N.D.</v>
          </cell>
          <cell r="G629">
            <v>372553</v>
          </cell>
        </row>
        <row r="631">
          <cell r="A631" t="str">
            <v>1. COSTOS DIRECTOS</v>
          </cell>
        </row>
        <row r="633">
          <cell r="A633" t="str">
            <v>I. EQUIPO</v>
          </cell>
        </row>
        <row r="634">
          <cell r="A634" t="str">
            <v>CÓDIGO</v>
          </cell>
          <cell r="B634" t="str">
            <v>DESCRIPCIÓN</v>
          </cell>
          <cell r="D634" t="str">
            <v>UNIDAD</v>
          </cell>
          <cell r="E634" t="str">
            <v>TARIFA</v>
          </cell>
          <cell r="F634" t="str">
            <v>RENDIMIENTO</v>
          </cell>
          <cell r="G634" t="str">
            <v>VR. UNITARIO</v>
          </cell>
        </row>
        <row r="635">
          <cell r="A635" t="str">
            <v>HEQ002</v>
          </cell>
          <cell r="B635" t="str">
            <v>CONCRETADORA 1.5 SACOS A GASOLINA</v>
          </cell>
          <cell r="D635" t="str">
            <v>DÍA</v>
          </cell>
          <cell r="E635">
            <v>50000</v>
          </cell>
          <cell r="F635">
            <v>8</v>
          </cell>
          <cell r="G635">
            <v>6250</v>
          </cell>
        </row>
        <row r="636">
          <cell r="A636" t="str">
            <v/>
          </cell>
          <cell r="D636" t="str">
            <v/>
          </cell>
          <cell r="E636" t="str">
            <v/>
          </cell>
          <cell r="G636" t="str">
            <v/>
          </cell>
        </row>
        <row r="637">
          <cell r="A637" t="str">
            <v/>
          </cell>
          <cell r="D637" t="str">
            <v/>
          </cell>
          <cell r="E637" t="str">
            <v/>
          </cell>
          <cell r="G637" t="str">
            <v/>
          </cell>
        </row>
        <row r="638">
          <cell r="A638" t="str">
            <v/>
          </cell>
          <cell r="D638" t="str">
            <v/>
          </cell>
          <cell r="E638" t="str">
            <v/>
          </cell>
          <cell r="G638" t="str">
            <v/>
          </cell>
        </row>
        <row r="639">
          <cell r="A639" t="str">
            <v>HEQ001</v>
          </cell>
          <cell r="B639" t="str">
            <v>HERRAMIENTA MENOR (5% DE LA MANO DE OBRA)</v>
          </cell>
          <cell r="D639" t="str">
            <v>%</v>
          </cell>
          <cell r="E639">
            <v>0.05</v>
          </cell>
          <cell r="F639">
            <v>31998.5</v>
          </cell>
          <cell r="G639">
            <v>1599.9250000000002</v>
          </cell>
        </row>
        <row r="640">
          <cell r="F640" t="str">
            <v>SUBTOTAL</v>
          </cell>
          <cell r="G640">
            <v>7849.9250000000002</v>
          </cell>
        </row>
        <row r="642">
          <cell r="A642" t="str">
            <v>II. MATERIALES</v>
          </cell>
        </row>
        <row r="643">
          <cell r="A643" t="str">
            <v>CÓDIGO</v>
          </cell>
          <cell r="B643" t="str">
            <v>DESCRIPCIÓN</v>
          </cell>
          <cell r="C643" t="str">
            <v>UNIDAD</v>
          </cell>
          <cell r="D643" t="str">
            <v>CANTIDAD</v>
          </cell>
          <cell r="E643" t="str">
            <v>DESP.</v>
          </cell>
          <cell r="F643" t="str">
            <v>PRECIO UNIT.</v>
          </cell>
          <cell r="G643" t="str">
            <v>VR. UNITARIO</v>
          </cell>
        </row>
        <row r="644">
          <cell r="A644" t="str">
            <v>MA001</v>
          </cell>
          <cell r="B644" t="str">
            <v>CEMENTO GRIS (50 KG) PORTLAND TIPO I</v>
          </cell>
          <cell r="C644" t="str">
            <v>SC</v>
          </cell>
          <cell r="D644">
            <v>9.08</v>
          </cell>
          <cell r="E644">
            <v>0.05</v>
          </cell>
          <cell r="F644">
            <v>33616</v>
          </cell>
          <cell r="G644">
            <v>320494.94400000002</v>
          </cell>
        </row>
        <row r="645">
          <cell r="A645" t="str">
            <v>MA002</v>
          </cell>
          <cell r="B645" t="str">
            <v xml:space="preserve">ARENA DE PEGA </v>
          </cell>
          <cell r="C645" t="str">
            <v>M3</v>
          </cell>
          <cell r="D645">
            <v>1.0900000000000001</v>
          </cell>
          <cell r="E645">
            <v>0.05</v>
          </cell>
          <cell r="F645">
            <v>0</v>
          </cell>
          <cell r="G645">
            <v>0</v>
          </cell>
        </row>
        <row r="646">
          <cell r="A646" t="str">
            <v>MA006</v>
          </cell>
          <cell r="B646" t="str">
            <v>AGUA</v>
          </cell>
          <cell r="C646" t="str">
            <v>LT</v>
          </cell>
          <cell r="D646">
            <v>185</v>
          </cell>
          <cell r="E646">
            <v>0.1</v>
          </cell>
          <cell r="F646">
            <v>60</v>
          </cell>
          <cell r="G646">
            <v>12210.000000000002</v>
          </cell>
        </row>
        <row r="647">
          <cell r="A647" t="str">
            <v/>
          </cell>
          <cell r="C647" t="str">
            <v/>
          </cell>
          <cell r="F647" t="str">
            <v/>
          </cell>
          <cell r="G647" t="str">
            <v/>
          </cell>
        </row>
        <row r="648">
          <cell r="A648" t="str">
            <v/>
          </cell>
          <cell r="C648" t="str">
            <v/>
          </cell>
          <cell r="F648" t="str">
            <v/>
          </cell>
          <cell r="G648" t="str">
            <v/>
          </cell>
        </row>
        <row r="649">
          <cell r="A649" t="str">
            <v/>
          </cell>
          <cell r="C649" t="str">
            <v/>
          </cell>
          <cell r="F649" t="str">
            <v/>
          </cell>
          <cell r="G649" t="str">
            <v/>
          </cell>
        </row>
        <row r="650">
          <cell r="A650" t="str">
            <v/>
          </cell>
          <cell r="C650" t="str">
            <v/>
          </cell>
          <cell r="F650" t="str">
            <v/>
          </cell>
          <cell r="G650" t="str">
            <v/>
          </cell>
        </row>
        <row r="651">
          <cell r="F651" t="str">
            <v>SUBTOTAL</v>
          </cell>
          <cell r="G651">
            <v>332704.94400000002</v>
          </cell>
        </row>
        <row r="653">
          <cell r="A653" t="str">
            <v>III. TRANSPORTES</v>
          </cell>
        </row>
        <row r="654">
          <cell r="A654" t="str">
            <v>CÓDIGO</v>
          </cell>
          <cell r="B654" t="str">
            <v>DESCRIPCIÓN</v>
          </cell>
          <cell r="C654" t="str">
            <v>TIPO</v>
          </cell>
          <cell r="D654" t="str">
            <v>VOLUMEN/PESO</v>
          </cell>
          <cell r="E654" t="str">
            <v>DISTANCIA</v>
          </cell>
          <cell r="F654" t="str">
            <v>TARIFA</v>
          </cell>
          <cell r="G654" t="str">
            <v>VR. UNITARIO</v>
          </cell>
        </row>
        <row r="655">
          <cell r="A655" t="str">
            <v>TR002</v>
          </cell>
          <cell r="B655" t="str">
            <v>TRANSPORTE DE MATERIALES DE PLAYA</v>
          </cell>
          <cell r="C655" t="str">
            <v>PLAYA</v>
          </cell>
          <cell r="D655">
            <v>1.1445000000000001</v>
          </cell>
          <cell r="E655">
            <v>0</v>
          </cell>
          <cell r="F655">
            <v>1004</v>
          </cell>
          <cell r="G655">
            <v>0</v>
          </cell>
        </row>
        <row r="656">
          <cell r="A656" t="str">
            <v>TR001</v>
          </cell>
          <cell r="B656" t="str">
            <v>TRANSPORTE DE INSUMOS GENERALES</v>
          </cell>
          <cell r="C656" t="str">
            <v>INSUMOS A MUNICIPIO</v>
          </cell>
          <cell r="D656">
            <v>0.47670000000000001</v>
          </cell>
          <cell r="E656">
            <v>0</v>
          </cell>
          <cell r="F656">
            <v>1004</v>
          </cell>
          <cell r="G656">
            <v>0</v>
          </cell>
        </row>
        <row r="657">
          <cell r="A657" t="str">
            <v/>
          </cell>
          <cell r="E657" t="str">
            <v/>
          </cell>
          <cell r="F657" t="str">
            <v/>
          </cell>
          <cell r="G657" t="str">
            <v/>
          </cell>
        </row>
        <row r="658">
          <cell r="F658" t="str">
            <v>SUBTOTAL</v>
          </cell>
          <cell r="G658" t="str">
            <v/>
          </cell>
        </row>
        <row r="660">
          <cell r="A660" t="str">
            <v>IV. MANO DE OBRA</v>
          </cell>
        </row>
        <row r="661">
          <cell r="A661" t="str">
            <v>CÓDIGO</v>
          </cell>
          <cell r="B661" t="str">
            <v>CARGOS PERSONAL</v>
          </cell>
          <cell r="D661" t="str">
            <v>CANTIDAD</v>
          </cell>
          <cell r="E661" t="str">
            <v>JORNAL TOTAL</v>
          </cell>
          <cell r="F661" t="str">
            <v>RENDIMIENTO</v>
          </cell>
          <cell r="G661" t="str">
            <v>VR. UNITARIO</v>
          </cell>
        </row>
        <row r="662">
          <cell r="A662" t="str">
            <v>MO034</v>
          </cell>
          <cell r="B662" t="str">
            <v>OPERADOR EQUIPO LIVIANO</v>
          </cell>
          <cell r="D662">
            <v>1</v>
          </cell>
          <cell r="E662">
            <v>101428</v>
          </cell>
          <cell r="F662">
            <v>8</v>
          </cell>
          <cell r="G662">
            <v>12678.5</v>
          </cell>
        </row>
        <row r="663">
          <cell r="A663" t="str">
            <v>MO032</v>
          </cell>
          <cell r="B663" t="str">
            <v>AYUDANTE RASO</v>
          </cell>
          <cell r="D663">
            <v>2</v>
          </cell>
          <cell r="E663">
            <v>77280</v>
          </cell>
          <cell r="F663">
            <v>8</v>
          </cell>
          <cell r="G663">
            <v>19320</v>
          </cell>
        </row>
        <row r="664">
          <cell r="A664" t="str">
            <v/>
          </cell>
          <cell r="E664" t="str">
            <v/>
          </cell>
          <cell r="F664" t="str">
            <v/>
          </cell>
          <cell r="G664" t="str">
            <v/>
          </cell>
        </row>
        <row r="665">
          <cell r="A665" t="str">
            <v/>
          </cell>
          <cell r="E665" t="str">
            <v/>
          </cell>
          <cell r="F665" t="str">
            <v/>
          </cell>
          <cell r="G665" t="str">
            <v/>
          </cell>
        </row>
        <row r="666">
          <cell r="F666" t="str">
            <v>SUBTOTAL</v>
          </cell>
          <cell r="G666">
            <v>31998.5</v>
          </cell>
        </row>
        <row r="668">
          <cell r="A668" t="str">
            <v>V. SERVICIOS</v>
          </cell>
        </row>
        <row r="669">
          <cell r="A669" t="str">
            <v>CÓDIGO</v>
          </cell>
          <cell r="B669" t="str">
            <v>DESCRIPCIÓN</v>
          </cell>
          <cell r="D669" t="str">
            <v>UNIDAD</v>
          </cell>
          <cell r="E669" t="str">
            <v>CANTIDAD</v>
          </cell>
          <cell r="F669" t="str">
            <v>PRECIO UNIT.</v>
          </cell>
          <cell r="G669" t="str">
            <v>VR. UNITARIO</v>
          </cell>
        </row>
        <row r="670">
          <cell r="A670" t="str">
            <v/>
          </cell>
          <cell r="D670" t="str">
            <v/>
          </cell>
          <cell r="F670" t="str">
            <v/>
          </cell>
          <cell r="G670" t="str">
            <v/>
          </cell>
        </row>
        <row r="671">
          <cell r="A671" t="str">
            <v/>
          </cell>
          <cell r="D671" t="str">
            <v/>
          </cell>
          <cell r="F671" t="str">
            <v/>
          </cell>
          <cell r="G671" t="str">
            <v/>
          </cell>
        </row>
        <row r="672">
          <cell r="A672" t="str">
            <v/>
          </cell>
          <cell r="D672" t="str">
            <v/>
          </cell>
          <cell r="F672" t="str">
            <v/>
          </cell>
          <cell r="G672" t="str">
            <v/>
          </cell>
        </row>
        <row r="673">
          <cell r="F673" t="str">
            <v>SUBTOTAL</v>
          </cell>
          <cell r="G673" t="str">
            <v/>
          </cell>
        </row>
        <row r="675">
          <cell r="A675" t="str">
            <v>TOTAL COSTO DIRECTO</v>
          </cell>
          <cell r="G675">
            <v>372553</v>
          </cell>
        </row>
        <row r="677">
          <cell r="A677" t="str">
            <v>2. COSTOS INDIRECTOS</v>
          </cell>
        </row>
        <row r="679">
          <cell r="A679" t="str">
            <v>DESCRIPCIÓN</v>
          </cell>
          <cell r="F679" t="str">
            <v>PORCENTAJE</v>
          </cell>
          <cell r="G679" t="str">
            <v>VALOR TOTAL</v>
          </cell>
        </row>
        <row r="680">
          <cell r="A680" t="str">
            <v>ADMINISTRACION</v>
          </cell>
          <cell r="F680">
            <v>0.2364</v>
          </cell>
          <cell r="G680">
            <v>88071.529200000004</v>
          </cell>
        </row>
        <row r="681">
          <cell r="A681" t="str">
            <v>IMPREVISTOS</v>
          </cell>
          <cell r="F681">
            <v>0.01</v>
          </cell>
          <cell r="G681">
            <v>3725.53</v>
          </cell>
        </row>
        <row r="682">
          <cell r="A682" t="str">
            <v>UTILIDADES</v>
          </cell>
          <cell r="F682">
            <v>0.05</v>
          </cell>
          <cell r="G682">
            <v>18627.650000000001</v>
          </cell>
        </row>
        <row r="683">
          <cell r="A683" t="str">
            <v>TOTAL COSTO INDIRECTO</v>
          </cell>
          <cell r="F683">
            <v>0.2964</v>
          </cell>
          <cell r="G683">
            <v>110425</v>
          </cell>
        </row>
        <row r="685">
          <cell r="A685" t="str">
            <v>PRECIO UNITARIO TOTAL APROXIMADO AL PESO</v>
          </cell>
          <cell r="G685">
            <v>482978</v>
          </cell>
        </row>
        <row r="687">
          <cell r="B687" t="str">
            <v/>
          </cell>
        </row>
        <row r="688">
          <cell r="B688" t="str">
            <v/>
          </cell>
        </row>
        <row r="689">
          <cell r="B689" t="str">
            <v/>
          </cell>
        </row>
        <row r="690">
          <cell r="B690" t="str">
            <v/>
          </cell>
          <cell r="D690" t="str">
            <v>FIRMA RESPONSABLE</v>
          </cell>
        </row>
        <row r="691">
          <cell r="A691" t="str">
            <v>DEPARTAMENTO DE ANTIOQUIA</v>
          </cell>
          <cell r="F691" t="str">
            <v/>
          </cell>
        </row>
        <row r="692">
          <cell r="A692" t="str">
            <v>MUNICIPIO DE BURITICÁ</v>
          </cell>
        </row>
        <row r="693">
          <cell r="A693" t="str">
            <v>PROYECTO: MEJORAMIENTO DE VIAS TERCIARIAS EN EL MUNICIPIO DE BURITICA EN EL 
MARCO DEL PROGRAMA REGIONAL MEJORAMIENTO DE VIAS 
TERCIARIAS EN EL OCCIDENTE ANTIOQUEÑO</v>
          </cell>
        </row>
        <row r="695">
          <cell r="A695" t="str">
            <v>ANÁLISIS DE PRECIOS UNITARIOS AUXILIARES</v>
          </cell>
        </row>
        <row r="697">
          <cell r="A697" t="str">
            <v>ITEM</v>
          </cell>
          <cell r="B697" t="str">
            <v>DESCRIPCIÓN</v>
          </cell>
          <cell r="E697" t="str">
            <v>UNIDAD</v>
          </cell>
          <cell r="F697" t="str">
            <v>CANTIDAD</v>
          </cell>
          <cell r="G697" t="str">
            <v>COSTO DIRECTO</v>
          </cell>
        </row>
        <row r="698">
          <cell r="A698" t="str">
            <v>SA011</v>
          </cell>
          <cell r="B698" t="str">
            <v>MORTERO 1:4 EN OBRA (REVOQUE)</v>
          </cell>
          <cell r="E698" t="str">
            <v>M3</v>
          </cell>
          <cell r="F698" t="str">
            <v>N.D.</v>
          </cell>
          <cell r="G698">
            <v>308029</v>
          </cell>
        </row>
        <row r="700">
          <cell r="A700" t="str">
            <v>1. COSTOS DIRECTOS</v>
          </cell>
        </row>
        <row r="702">
          <cell r="A702" t="str">
            <v>I. EQUIPO</v>
          </cell>
        </row>
        <row r="703">
          <cell r="A703" t="str">
            <v>CÓDIGO</v>
          </cell>
          <cell r="B703" t="str">
            <v>DESCRIPCIÓN</v>
          </cell>
          <cell r="D703" t="str">
            <v>UNIDAD</v>
          </cell>
          <cell r="E703" t="str">
            <v>TARIFA</v>
          </cell>
          <cell r="F703" t="str">
            <v>RENDIMIENTO</v>
          </cell>
          <cell r="G703" t="str">
            <v>VR. UNITARIO</v>
          </cell>
        </row>
        <row r="704">
          <cell r="A704" t="str">
            <v>HEQ002</v>
          </cell>
          <cell r="B704" t="str">
            <v>CONCRETADORA 1.5 SACOS A GASOLINA</v>
          </cell>
          <cell r="D704" t="str">
            <v>DÍA</v>
          </cell>
          <cell r="E704">
            <v>50000</v>
          </cell>
          <cell r="F704">
            <v>8</v>
          </cell>
          <cell r="G704">
            <v>6250</v>
          </cell>
        </row>
        <row r="705">
          <cell r="A705" t="str">
            <v/>
          </cell>
          <cell r="D705" t="str">
            <v/>
          </cell>
          <cell r="E705" t="str">
            <v/>
          </cell>
          <cell r="G705" t="str">
            <v/>
          </cell>
        </row>
        <row r="706">
          <cell r="A706" t="str">
            <v/>
          </cell>
          <cell r="D706" t="str">
            <v/>
          </cell>
          <cell r="E706" t="str">
            <v/>
          </cell>
          <cell r="G706" t="str">
            <v/>
          </cell>
        </row>
        <row r="707">
          <cell r="A707" t="str">
            <v/>
          </cell>
          <cell r="D707" t="str">
            <v/>
          </cell>
          <cell r="E707" t="str">
            <v/>
          </cell>
          <cell r="G707" t="str">
            <v/>
          </cell>
        </row>
        <row r="708">
          <cell r="A708" t="str">
            <v>HEQ001</v>
          </cell>
          <cell r="B708" t="str">
            <v>HERRAMIENTA MENOR (5% DE LA MANO DE OBRA)</v>
          </cell>
          <cell r="D708" t="str">
            <v>%</v>
          </cell>
          <cell r="E708">
            <v>0.05</v>
          </cell>
          <cell r="F708">
            <v>31998.5</v>
          </cell>
          <cell r="G708">
            <v>1599.9250000000002</v>
          </cell>
        </row>
        <row r="709">
          <cell r="F709" t="str">
            <v>SUBTOTAL</v>
          </cell>
          <cell r="G709">
            <v>7849.9250000000002</v>
          </cell>
        </row>
        <row r="711">
          <cell r="A711" t="str">
            <v>II. MATERIALES</v>
          </cell>
        </row>
        <row r="712">
          <cell r="A712" t="str">
            <v>CÓDIGO</v>
          </cell>
          <cell r="B712" t="str">
            <v>DESCRIPCIÓN</v>
          </cell>
          <cell r="C712" t="str">
            <v>UNIDAD</v>
          </cell>
          <cell r="D712" t="str">
            <v>CANTIDAD</v>
          </cell>
          <cell r="E712" t="str">
            <v>DESP.</v>
          </cell>
          <cell r="F712" t="str">
            <v>PRECIO UNIT.</v>
          </cell>
          <cell r="G712" t="str">
            <v>VR. UNITARIO</v>
          </cell>
        </row>
        <row r="713">
          <cell r="A713" t="str">
            <v>MA001</v>
          </cell>
          <cell r="B713" t="str">
            <v>CEMENTO GRIS (50 KG) PORTLAND TIPO I</v>
          </cell>
          <cell r="C713" t="str">
            <v>SC</v>
          </cell>
          <cell r="D713">
            <v>7.28</v>
          </cell>
          <cell r="E713">
            <v>0.05</v>
          </cell>
          <cell r="F713">
            <v>33616</v>
          </cell>
          <cell r="G713">
            <v>256960.70400000003</v>
          </cell>
        </row>
        <row r="714">
          <cell r="A714" t="str">
            <v>MA003</v>
          </cell>
          <cell r="B714" t="str">
            <v xml:space="preserve">ARENA DE REVOQUE </v>
          </cell>
          <cell r="C714" t="str">
            <v>M3</v>
          </cell>
          <cell r="D714">
            <v>1.1599999999999999</v>
          </cell>
          <cell r="E714">
            <v>0.05</v>
          </cell>
          <cell r="F714">
            <v>0</v>
          </cell>
          <cell r="G714">
            <v>0</v>
          </cell>
        </row>
        <row r="715">
          <cell r="A715" t="str">
            <v>MA006</v>
          </cell>
          <cell r="B715" t="str">
            <v>AGUA</v>
          </cell>
          <cell r="C715" t="str">
            <v>LT</v>
          </cell>
          <cell r="D715">
            <v>170</v>
          </cell>
          <cell r="E715">
            <v>0.1</v>
          </cell>
          <cell r="F715">
            <v>60</v>
          </cell>
          <cell r="G715">
            <v>11220</v>
          </cell>
        </row>
        <row r="716">
          <cell r="A716" t="str">
            <v/>
          </cell>
          <cell r="C716" t="str">
            <v/>
          </cell>
          <cell r="F716" t="str">
            <v/>
          </cell>
          <cell r="G716" t="str">
            <v/>
          </cell>
        </row>
        <row r="717">
          <cell r="A717" t="str">
            <v/>
          </cell>
          <cell r="C717" t="str">
            <v/>
          </cell>
          <cell r="F717" t="str">
            <v/>
          </cell>
          <cell r="G717" t="str">
            <v/>
          </cell>
        </row>
        <row r="718">
          <cell r="A718" t="str">
            <v/>
          </cell>
          <cell r="C718" t="str">
            <v/>
          </cell>
          <cell r="F718" t="str">
            <v/>
          </cell>
          <cell r="G718" t="str">
            <v/>
          </cell>
        </row>
        <row r="719">
          <cell r="A719" t="str">
            <v/>
          </cell>
          <cell r="C719" t="str">
            <v/>
          </cell>
          <cell r="F719" t="str">
            <v/>
          </cell>
          <cell r="G719" t="str">
            <v/>
          </cell>
        </row>
        <row r="720">
          <cell r="F720" t="str">
            <v>SUBTOTAL</v>
          </cell>
          <cell r="G720">
            <v>268180.70400000003</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TR002</v>
          </cell>
          <cell r="B724" t="str">
            <v>TRANSPORTE DE MATERIALES DE PLAYA</v>
          </cell>
          <cell r="C724" t="str">
            <v>PLAYA</v>
          </cell>
          <cell r="D724">
            <v>1.218</v>
          </cell>
          <cell r="E724">
            <v>0</v>
          </cell>
          <cell r="F724">
            <v>1004</v>
          </cell>
          <cell r="G724">
            <v>0</v>
          </cell>
        </row>
        <row r="725">
          <cell r="A725" t="str">
            <v>TR001</v>
          </cell>
          <cell r="B725" t="str">
            <v>TRANSPORTE DE INSUMOS GENERALES</v>
          </cell>
          <cell r="C725" t="str">
            <v>INSUMOS A MUNICIPIO</v>
          </cell>
          <cell r="D725">
            <v>0.38220000000000004</v>
          </cell>
          <cell r="E725">
            <v>0</v>
          </cell>
          <cell r="F725">
            <v>1004</v>
          </cell>
          <cell r="G725">
            <v>0</v>
          </cell>
        </row>
        <row r="726">
          <cell r="A726" t="str">
            <v/>
          </cell>
          <cell r="E726" t="str">
            <v/>
          </cell>
          <cell r="F726" t="str">
            <v/>
          </cell>
          <cell r="G726" t="str">
            <v/>
          </cell>
        </row>
        <row r="727">
          <cell r="F727" t="str">
            <v>SUBTOTAL</v>
          </cell>
          <cell r="G727" t="str">
            <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MO034</v>
          </cell>
          <cell r="B731" t="str">
            <v>OPERADOR EQUIPO LIVIANO</v>
          </cell>
          <cell r="D731">
            <v>1</v>
          </cell>
          <cell r="E731">
            <v>101428</v>
          </cell>
          <cell r="F731">
            <v>8</v>
          </cell>
          <cell r="G731">
            <v>12678.5</v>
          </cell>
        </row>
        <row r="732">
          <cell r="A732" t="str">
            <v>MO032</v>
          </cell>
          <cell r="B732" t="str">
            <v>AYUDANTE RASO</v>
          </cell>
          <cell r="D732">
            <v>2</v>
          </cell>
          <cell r="E732">
            <v>77280</v>
          </cell>
          <cell r="F732">
            <v>8</v>
          </cell>
          <cell r="G732">
            <v>19320</v>
          </cell>
        </row>
        <row r="733">
          <cell r="A733" t="str">
            <v/>
          </cell>
          <cell r="E733" t="str">
            <v/>
          </cell>
          <cell r="F733" t="str">
            <v/>
          </cell>
          <cell r="G733" t="str">
            <v/>
          </cell>
        </row>
        <row r="734">
          <cell r="A734" t="str">
            <v/>
          </cell>
          <cell r="E734" t="str">
            <v/>
          </cell>
          <cell r="F734" t="str">
            <v/>
          </cell>
          <cell r="G734" t="str">
            <v/>
          </cell>
        </row>
        <row r="735">
          <cell r="F735" t="str">
            <v>SUBTOTAL</v>
          </cell>
          <cell r="G735">
            <v>31998.5</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t="str">
            <v/>
          </cell>
          <cell r="D739" t="str">
            <v/>
          </cell>
          <cell r="F739" t="str">
            <v/>
          </cell>
          <cell r="G739" t="str">
            <v/>
          </cell>
        </row>
        <row r="740">
          <cell r="A740" t="str">
            <v/>
          </cell>
          <cell r="D740" t="str">
            <v/>
          </cell>
          <cell r="F740" t="str">
            <v/>
          </cell>
          <cell r="G740" t="str">
            <v/>
          </cell>
        </row>
        <row r="741">
          <cell r="A741" t="str">
            <v/>
          </cell>
          <cell r="D741" t="str">
            <v/>
          </cell>
          <cell r="F741" t="str">
            <v/>
          </cell>
          <cell r="G741" t="str">
            <v/>
          </cell>
        </row>
        <row r="742">
          <cell r="F742" t="str">
            <v>SUBTOTAL</v>
          </cell>
          <cell r="G742" t="str">
            <v/>
          </cell>
        </row>
        <row r="744">
          <cell r="A744" t="str">
            <v>TOTAL COSTO DIRECTO</v>
          </cell>
          <cell r="G744">
            <v>308029</v>
          </cell>
        </row>
        <row r="746">
          <cell r="A746" t="str">
            <v>2. COSTOS INDIRECTOS</v>
          </cell>
        </row>
        <row r="748">
          <cell r="A748" t="str">
            <v>DESCRIPCIÓN</v>
          </cell>
          <cell r="F748" t="str">
            <v>PORCENTAJE</v>
          </cell>
          <cell r="G748" t="str">
            <v>VALOR TOTAL</v>
          </cell>
        </row>
        <row r="749">
          <cell r="A749" t="str">
            <v>ADMINISTRACION</v>
          </cell>
          <cell r="F749">
            <v>0.2364</v>
          </cell>
          <cell r="G749">
            <v>72818.055600000007</v>
          </cell>
        </row>
        <row r="750">
          <cell r="A750" t="str">
            <v>IMPREVISTOS</v>
          </cell>
          <cell r="F750">
            <v>0.01</v>
          </cell>
          <cell r="G750">
            <v>3080.29</v>
          </cell>
        </row>
        <row r="751">
          <cell r="A751" t="str">
            <v>UTILIDADES</v>
          </cell>
          <cell r="F751">
            <v>0.05</v>
          </cell>
          <cell r="G751">
            <v>15401.45</v>
          </cell>
        </row>
        <row r="752">
          <cell r="A752" t="str">
            <v>TOTAL COSTO INDIRECTO</v>
          </cell>
          <cell r="F752">
            <v>0.2964</v>
          </cell>
          <cell r="G752">
            <v>91300</v>
          </cell>
        </row>
        <row r="754">
          <cell r="A754" t="str">
            <v>PRECIO UNITARIO TOTAL APROXIMADO AL PESO</v>
          </cell>
          <cell r="G754">
            <v>399329</v>
          </cell>
        </row>
        <row r="756">
          <cell r="B756" t="str">
            <v/>
          </cell>
        </row>
        <row r="757">
          <cell r="B757" t="str">
            <v/>
          </cell>
        </row>
        <row r="758">
          <cell r="B758" t="str">
            <v/>
          </cell>
        </row>
        <row r="759">
          <cell r="B759" t="str">
            <v/>
          </cell>
          <cell r="D759" t="str">
            <v>FIRMA RESPONSABLE</v>
          </cell>
        </row>
        <row r="760">
          <cell r="A760" t="str">
            <v>DEPARTAMENTO DE ANTIOQUIA</v>
          </cell>
          <cell r="F760" t="str">
            <v/>
          </cell>
        </row>
        <row r="761">
          <cell r="A761" t="str">
            <v>MUNICIPIO DE BURITICÁ</v>
          </cell>
        </row>
        <row r="762">
          <cell r="A762" t="str">
            <v>PROYECTO: MEJORAMIENTO DE VIAS TERCIARIAS EN EL MUNICIPIO DE BURITICA EN EL 
MARCO DEL PROGRAMA REGIONAL MEJORAMIENTO DE VIAS 
TERCIARIAS EN EL OCCIDENTE ANTIOQUEÑO</v>
          </cell>
        </row>
        <row r="764">
          <cell r="A764" t="str">
            <v>ANÁLISIS DE PRECIOS UNITARIOS AUXILIARES</v>
          </cell>
        </row>
        <row r="766">
          <cell r="A766" t="str">
            <v>ITEM</v>
          </cell>
          <cell r="B766" t="str">
            <v>DESCRIPCIÓN</v>
          </cell>
          <cell r="E766" t="str">
            <v>UNIDAD</v>
          </cell>
          <cell r="F766" t="str">
            <v>CANTIDAD</v>
          </cell>
          <cell r="G766" t="str">
            <v>COSTO DIRECTO</v>
          </cell>
        </row>
        <row r="767">
          <cell r="A767" t="str">
            <v>SA012</v>
          </cell>
          <cell r="B767" t="str">
            <v>MORTERO 1:4 EN OBRA (GROUT)</v>
          </cell>
          <cell r="E767" t="str">
            <v>M3</v>
          </cell>
          <cell r="F767" t="str">
            <v>N.D.</v>
          </cell>
          <cell r="G767">
            <v>374702</v>
          </cell>
        </row>
        <row r="769">
          <cell r="A769" t="str">
            <v>1. COSTOS DIRECTOS</v>
          </cell>
        </row>
        <row r="771">
          <cell r="A771" t="str">
            <v>I. EQUIPO</v>
          </cell>
        </row>
        <row r="772">
          <cell r="A772" t="str">
            <v>CÓDIGO</v>
          </cell>
          <cell r="B772" t="str">
            <v>DESCRIPCIÓN</v>
          </cell>
          <cell r="D772" t="str">
            <v>UNIDAD</v>
          </cell>
          <cell r="E772" t="str">
            <v>TARIFA</v>
          </cell>
          <cell r="F772" t="str">
            <v>RENDIMIENTO</v>
          </cell>
          <cell r="G772" t="str">
            <v>VR. UNITARIO</v>
          </cell>
        </row>
        <row r="773">
          <cell r="A773" t="str">
            <v>HEQ002</v>
          </cell>
          <cell r="B773" t="str">
            <v>CONCRETADORA 1.5 SACOS A GASOLINA</v>
          </cell>
          <cell r="D773" t="str">
            <v>DÍA</v>
          </cell>
          <cell r="E773">
            <v>50000</v>
          </cell>
          <cell r="F773">
            <v>8</v>
          </cell>
          <cell r="G773">
            <v>6250</v>
          </cell>
        </row>
        <row r="774">
          <cell r="A774" t="str">
            <v/>
          </cell>
          <cell r="D774" t="str">
            <v/>
          </cell>
          <cell r="E774" t="str">
            <v/>
          </cell>
          <cell r="G774" t="str">
            <v/>
          </cell>
        </row>
        <row r="775">
          <cell r="A775" t="str">
            <v/>
          </cell>
          <cell r="D775" t="str">
            <v/>
          </cell>
          <cell r="E775" t="str">
            <v/>
          </cell>
          <cell r="G775" t="str">
            <v/>
          </cell>
        </row>
        <row r="776">
          <cell r="A776" t="str">
            <v/>
          </cell>
          <cell r="D776" t="str">
            <v/>
          </cell>
          <cell r="E776" t="str">
            <v/>
          </cell>
          <cell r="G776" t="str">
            <v/>
          </cell>
        </row>
        <row r="777">
          <cell r="A777" t="str">
            <v>HEQ001</v>
          </cell>
          <cell r="B777" t="str">
            <v>HERRAMIENTA MENOR (5% DE LA MANO DE OBRA)</v>
          </cell>
          <cell r="D777" t="str">
            <v>%</v>
          </cell>
          <cell r="E777">
            <v>0.05</v>
          </cell>
          <cell r="F777">
            <v>31998.5</v>
          </cell>
          <cell r="G777">
            <v>1599.9250000000002</v>
          </cell>
        </row>
        <row r="778">
          <cell r="F778" t="str">
            <v>SUBTOTAL</v>
          </cell>
          <cell r="G778">
            <v>7849.9250000000002</v>
          </cell>
        </row>
        <row r="780">
          <cell r="A780" t="str">
            <v>II. MATERIALES</v>
          </cell>
        </row>
        <row r="781">
          <cell r="A781" t="str">
            <v>CÓDIGO</v>
          </cell>
          <cell r="B781" t="str">
            <v>DESCRIPCIÓN</v>
          </cell>
          <cell r="C781" t="str">
            <v>UNIDAD</v>
          </cell>
          <cell r="D781" t="str">
            <v>CANTIDAD</v>
          </cell>
          <cell r="E781" t="str">
            <v>DESP.</v>
          </cell>
          <cell r="F781" t="str">
            <v>PRECIO UNIT.</v>
          </cell>
          <cell r="G781" t="str">
            <v>VR. UNITARIO</v>
          </cell>
        </row>
        <row r="782">
          <cell r="A782" t="str">
            <v>MA001</v>
          </cell>
          <cell r="B782" t="str">
            <v>CEMENTO GRIS (50 KG) PORTLAND TIPO I</v>
          </cell>
          <cell r="C782" t="str">
            <v>SC</v>
          </cell>
          <cell r="D782">
            <v>7.28</v>
          </cell>
          <cell r="E782">
            <v>0.05</v>
          </cell>
          <cell r="F782">
            <v>33616</v>
          </cell>
          <cell r="G782">
            <v>256960.70400000003</v>
          </cell>
        </row>
        <row r="783">
          <cell r="A783" t="str">
            <v>MA004</v>
          </cell>
          <cell r="B783" t="str">
            <v>ARENA FINA PARA CONCRETOS</v>
          </cell>
          <cell r="C783" t="str">
            <v>M3</v>
          </cell>
          <cell r="D783">
            <v>1.1599999999999999</v>
          </cell>
          <cell r="E783">
            <v>0.05</v>
          </cell>
          <cell r="F783">
            <v>54740</v>
          </cell>
          <cell r="G783">
            <v>66673.319999999992</v>
          </cell>
        </row>
        <row r="784">
          <cell r="A784" t="str">
            <v>MA006</v>
          </cell>
          <cell r="B784" t="str">
            <v>AGUA</v>
          </cell>
          <cell r="C784" t="str">
            <v>LT</v>
          </cell>
          <cell r="D784">
            <v>170</v>
          </cell>
          <cell r="E784">
            <v>0.1</v>
          </cell>
          <cell r="F784">
            <v>60</v>
          </cell>
          <cell r="G784">
            <v>11220</v>
          </cell>
        </row>
        <row r="785">
          <cell r="A785" t="str">
            <v/>
          </cell>
          <cell r="C785" t="str">
            <v/>
          </cell>
          <cell r="F785" t="str">
            <v/>
          </cell>
          <cell r="G785" t="str">
            <v/>
          </cell>
        </row>
        <row r="786">
          <cell r="A786" t="str">
            <v/>
          </cell>
          <cell r="C786" t="str">
            <v/>
          </cell>
          <cell r="F786" t="str">
            <v/>
          </cell>
          <cell r="G786" t="str">
            <v/>
          </cell>
        </row>
        <row r="787">
          <cell r="A787" t="str">
            <v/>
          </cell>
          <cell r="C787" t="str">
            <v/>
          </cell>
          <cell r="F787" t="str">
            <v/>
          </cell>
          <cell r="G787" t="str">
            <v/>
          </cell>
        </row>
        <row r="788">
          <cell r="A788" t="str">
            <v/>
          </cell>
          <cell r="C788" t="str">
            <v/>
          </cell>
          <cell r="F788" t="str">
            <v/>
          </cell>
          <cell r="G788" t="str">
            <v/>
          </cell>
        </row>
        <row r="789">
          <cell r="F789" t="str">
            <v>SUBTOTAL</v>
          </cell>
          <cell r="G789">
            <v>334854.02400000003</v>
          </cell>
        </row>
        <row r="791">
          <cell r="A791" t="str">
            <v>III. TRANSPORTES</v>
          </cell>
        </row>
        <row r="792">
          <cell r="A792" t="str">
            <v>CÓDIGO</v>
          </cell>
          <cell r="B792" t="str">
            <v>DESCRIPCIÓN</v>
          </cell>
          <cell r="C792" t="str">
            <v>TIPO</v>
          </cell>
          <cell r="D792" t="str">
            <v>VOLUMEN/PESO</v>
          </cell>
          <cell r="E792" t="str">
            <v>DISTANCIA</v>
          </cell>
          <cell r="F792" t="str">
            <v>TARIFA</v>
          </cell>
          <cell r="G792" t="str">
            <v>VR. UNITARIO</v>
          </cell>
        </row>
        <row r="793">
          <cell r="A793" t="str">
            <v>TR002</v>
          </cell>
          <cell r="B793" t="str">
            <v>TRANSPORTE DE MATERIALES DE PLAYA</v>
          </cell>
          <cell r="C793" t="str">
            <v>PLAYA</v>
          </cell>
          <cell r="D793">
            <v>1.218</v>
          </cell>
          <cell r="E793">
            <v>0</v>
          </cell>
          <cell r="F793">
            <v>1004</v>
          </cell>
          <cell r="G793">
            <v>0</v>
          </cell>
        </row>
        <row r="794">
          <cell r="A794" t="str">
            <v>TR001</v>
          </cell>
          <cell r="B794" t="str">
            <v>TRANSPORTE DE INSUMOS GENERALES</v>
          </cell>
          <cell r="C794" t="str">
            <v>INSUMOS A MUNICIPIO</v>
          </cell>
          <cell r="D794">
            <v>0.38220000000000004</v>
          </cell>
          <cell r="E794">
            <v>0</v>
          </cell>
          <cell r="F794">
            <v>1004</v>
          </cell>
          <cell r="G794">
            <v>0</v>
          </cell>
        </row>
        <row r="795">
          <cell r="A795" t="str">
            <v/>
          </cell>
          <cell r="E795" t="str">
            <v/>
          </cell>
          <cell r="F795" t="str">
            <v/>
          </cell>
          <cell r="G795" t="str">
            <v/>
          </cell>
        </row>
        <row r="796">
          <cell r="F796" t="str">
            <v>SUBTOTAL</v>
          </cell>
          <cell r="G796" t="str">
            <v/>
          </cell>
        </row>
        <row r="798">
          <cell r="A798" t="str">
            <v>IV. MANO DE OBRA</v>
          </cell>
        </row>
        <row r="799">
          <cell r="A799" t="str">
            <v>CÓDIGO</v>
          </cell>
          <cell r="B799" t="str">
            <v>CARGOS PERSONAL</v>
          </cell>
          <cell r="D799" t="str">
            <v>CANTIDAD</v>
          </cell>
          <cell r="E799" t="str">
            <v>JORNAL TOTAL</v>
          </cell>
          <cell r="F799" t="str">
            <v>RENDIMIENTO</v>
          </cell>
          <cell r="G799" t="str">
            <v>VR. UNITARIO</v>
          </cell>
        </row>
        <row r="800">
          <cell r="A800" t="str">
            <v>MO034</v>
          </cell>
          <cell r="B800" t="str">
            <v>OPERADOR EQUIPO LIVIANO</v>
          </cell>
          <cell r="D800">
            <v>1</v>
          </cell>
          <cell r="E800">
            <v>101428</v>
          </cell>
          <cell r="F800">
            <v>8</v>
          </cell>
          <cell r="G800">
            <v>12678.5</v>
          </cell>
        </row>
        <row r="801">
          <cell r="A801" t="str">
            <v>MO032</v>
          </cell>
          <cell r="B801" t="str">
            <v>AYUDANTE RASO</v>
          </cell>
          <cell r="D801">
            <v>2</v>
          </cell>
          <cell r="E801">
            <v>77280</v>
          </cell>
          <cell r="F801">
            <v>8</v>
          </cell>
          <cell r="G801">
            <v>19320</v>
          </cell>
        </row>
        <row r="802">
          <cell r="A802" t="str">
            <v/>
          </cell>
          <cell r="E802" t="str">
            <v/>
          </cell>
          <cell r="F802" t="str">
            <v/>
          </cell>
          <cell r="G802" t="str">
            <v/>
          </cell>
        </row>
        <row r="803">
          <cell r="A803" t="str">
            <v/>
          </cell>
          <cell r="E803" t="str">
            <v/>
          </cell>
          <cell r="F803" t="str">
            <v/>
          </cell>
          <cell r="G803" t="str">
            <v/>
          </cell>
        </row>
        <row r="804">
          <cell r="F804" t="str">
            <v>SUBTOTAL</v>
          </cell>
          <cell r="G804">
            <v>31998.5</v>
          </cell>
        </row>
        <row r="806">
          <cell r="A806" t="str">
            <v>V. SERVICIOS</v>
          </cell>
        </row>
        <row r="807">
          <cell r="A807" t="str">
            <v>CÓDIGO</v>
          </cell>
          <cell r="B807" t="str">
            <v>DESCRIPCIÓN</v>
          </cell>
          <cell r="D807" t="str">
            <v>UNIDAD</v>
          </cell>
          <cell r="E807" t="str">
            <v>CANTIDAD</v>
          </cell>
          <cell r="F807" t="str">
            <v>PRECIO UNIT.</v>
          </cell>
          <cell r="G807" t="str">
            <v>VR. UNITARIO</v>
          </cell>
        </row>
        <row r="808">
          <cell r="A808" t="str">
            <v/>
          </cell>
          <cell r="D808" t="str">
            <v/>
          </cell>
          <cell r="F808" t="str">
            <v/>
          </cell>
          <cell r="G808" t="str">
            <v/>
          </cell>
        </row>
        <row r="809">
          <cell r="A809" t="str">
            <v/>
          </cell>
          <cell r="D809" t="str">
            <v/>
          </cell>
          <cell r="F809" t="str">
            <v/>
          </cell>
          <cell r="G809" t="str">
            <v/>
          </cell>
        </row>
        <row r="810">
          <cell r="A810" t="str">
            <v/>
          </cell>
          <cell r="D810" t="str">
            <v/>
          </cell>
          <cell r="F810" t="str">
            <v/>
          </cell>
          <cell r="G810" t="str">
            <v/>
          </cell>
        </row>
        <row r="811">
          <cell r="F811" t="str">
            <v>SUBTOTAL</v>
          </cell>
          <cell r="G811" t="str">
            <v/>
          </cell>
        </row>
        <row r="813">
          <cell r="A813" t="str">
            <v>TOTAL COSTO DIRECTO</v>
          </cell>
          <cell r="G813">
            <v>374702</v>
          </cell>
        </row>
        <row r="815">
          <cell r="A815" t="str">
            <v>2. COSTOS INDIRECTOS</v>
          </cell>
        </row>
        <row r="817">
          <cell r="A817" t="str">
            <v>DESCRIPCIÓN</v>
          </cell>
          <cell r="F817" t="str">
            <v>PORCENTAJE</v>
          </cell>
          <cell r="G817" t="str">
            <v>VALOR TOTAL</v>
          </cell>
        </row>
        <row r="818">
          <cell r="A818" t="str">
            <v>ADMINISTRACION</v>
          </cell>
          <cell r="F818">
            <v>0.2364</v>
          </cell>
          <cell r="G818">
            <v>88579.552800000005</v>
          </cell>
        </row>
        <row r="819">
          <cell r="A819" t="str">
            <v>IMPREVISTOS</v>
          </cell>
          <cell r="F819">
            <v>0.01</v>
          </cell>
          <cell r="G819">
            <v>3747.02</v>
          </cell>
        </row>
        <row r="820">
          <cell r="A820" t="str">
            <v>UTILIDADES</v>
          </cell>
          <cell r="F820">
            <v>0.05</v>
          </cell>
          <cell r="G820">
            <v>18735.100000000002</v>
          </cell>
        </row>
        <row r="821">
          <cell r="A821" t="str">
            <v>TOTAL COSTO INDIRECTO</v>
          </cell>
          <cell r="F821">
            <v>0.2964</v>
          </cell>
          <cell r="G821">
            <v>111062</v>
          </cell>
        </row>
        <row r="823">
          <cell r="A823" t="str">
            <v>PRECIO UNITARIO TOTAL APROXIMADO AL PESO</v>
          </cell>
          <cell r="G823">
            <v>485764</v>
          </cell>
        </row>
        <row r="825">
          <cell r="B825" t="str">
            <v/>
          </cell>
        </row>
        <row r="826">
          <cell r="B826" t="str">
            <v/>
          </cell>
        </row>
        <row r="827">
          <cell r="B827" t="str">
            <v/>
          </cell>
        </row>
        <row r="828">
          <cell r="B828" t="str">
            <v/>
          </cell>
          <cell r="D828" t="str">
            <v>FIRMA RESPONSABLE</v>
          </cell>
        </row>
        <row r="829">
          <cell r="A829" t="str">
            <v>DEPARTAMENTO DE ANTIOQUIA</v>
          </cell>
          <cell r="F829" t="str">
            <v/>
          </cell>
        </row>
        <row r="830">
          <cell r="A830" t="str">
            <v>MUNICIPIO DE BURITICÁ</v>
          </cell>
        </row>
        <row r="831">
          <cell r="A831" t="str">
            <v>PROYECTO: MEJORAMIENTO DE VIAS TERCIARIAS EN EL MUNICIPIO DE BURITICA EN EL 
MARCO DEL PROGRAMA REGIONAL MEJORAMIENTO DE VIAS 
TERCIARIAS EN EL OCCIDENTE ANTIOQUEÑO</v>
          </cell>
        </row>
        <row r="833">
          <cell r="A833" t="str">
            <v>ANÁLISIS DE PRECIOS UNITARIOS AUXILIARES</v>
          </cell>
        </row>
        <row r="835">
          <cell r="A835" t="str">
            <v>ITEM</v>
          </cell>
          <cell r="B835" t="str">
            <v>DESCRIPCIÓN</v>
          </cell>
          <cell r="E835" t="str">
            <v>UNIDAD</v>
          </cell>
          <cell r="F835" t="str">
            <v>CANTIDAD</v>
          </cell>
          <cell r="G835" t="str">
            <v>COSTO DIRECTO</v>
          </cell>
        </row>
        <row r="836">
          <cell r="A836" t="str">
            <v>SA013</v>
          </cell>
          <cell r="B836" t="str">
            <v>MORTERO 1:4 EN OBRA (PEGA)</v>
          </cell>
          <cell r="E836" t="str">
            <v>M3</v>
          </cell>
          <cell r="F836" t="str">
            <v>N.D.</v>
          </cell>
          <cell r="G836">
            <v>308029</v>
          </cell>
        </row>
        <row r="838">
          <cell r="A838" t="str">
            <v>1. COSTOS DIRECTOS</v>
          </cell>
        </row>
        <row r="840">
          <cell r="A840" t="str">
            <v>I. EQUIPO</v>
          </cell>
        </row>
        <row r="841">
          <cell r="A841" t="str">
            <v>CÓDIGO</v>
          </cell>
          <cell r="B841" t="str">
            <v>DESCRIPCIÓN</v>
          </cell>
          <cell r="D841" t="str">
            <v>UNIDAD</v>
          </cell>
          <cell r="E841" t="str">
            <v>TARIFA</v>
          </cell>
          <cell r="F841" t="str">
            <v>RENDIMIENTO</v>
          </cell>
          <cell r="G841" t="str">
            <v>VR. UNITARIO</v>
          </cell>
        </row>
        <row r="842">
          <cell r="A842" t="str">
            <v>HEQ002</v>
          </cell>
          <cell r="B842" t="str">
            <v>CONCRETADORA 1.5 SACOS A GASOLINA</v>
          </cell>
          <cell r="D842" t="str">
            <v>DÍA</v>
          </cell>
          <cell r="E842">
            <v>50000</v>
          </cell>
          <cell r="F842">
            <v>8</v>
          </cell>
          <cell r="G842">
            <v>6250</v>
          </cell>
        </row>
        <row r="843">
          <cell r="A843" t="str">
            <v/>
          </cell>
          <cell r="D843" t="str">
            <v/>
          </cell>
          <cell r="E843" t="str">
            <v/>
          </cell>
          <cell r="G843" t="str">
            <v/>
          </cell>
        </row>
        <row r="844">
          <cell r="A844" t="str">
            <v/>
          </cell>
          <cell r="D844" t="str">
            <v/>
          </cell>
          <cell r="E844" t="str">
            <v/>
          </cell>
          <cell r="G844" t="str">
            <v/>
          </cell>
        </row>
        <row r="845">
          <cell r="A845" t="str">
            <v/>
          </cell>
          <cell r="D845" t="str">
            <v/>
          </cell>
          <cell r="E845" t="str">
            <v/>
          </cell>
          <cell r="G845" t="str">
            <v/>
          </cell>
        </row>
        <row r="846">
          <cell r="A846" t="str">
            <v>HEQ001</v>
          </cell>
          <cell r="B846" t="str">
            <v>HERRAMIENTA MENOR (5% DE LA MANO DE OBRA)</v>
          </cell>
          <cell r="D846" t="str">
            <v>%</v>
          </cell>
          <cell r="E846">
            <v>0.05</v>
          </cell>
          <cell r="F846">
            <v>31998.5</v>
          </cell>
          <cell r="G846">
            <v>1599.9250000000002</v>
          </cell>
        </row>
        <row r="847">
          <cell r="F847" t="str">
            <v>SUBTOTAL</v>
          </cell>
          <cell r="G847">
            <v>7849.9250000000002</v>
          </cell>
        </row>
        <row r="849">
          <cell r="A849" t="str">
            <v>II. MATERIALES</v>
          </cell>
        </row>
        <row r="850">
          <cell r="A850" t="str">
            <v>CÓDIGO</v>
          </cell>
          <cell r="B850" t="str">
            <v>DESCRIPCIÓN</v>
          </cell>
          <cell r="C850" t="str">
            <v>UNIDAD</v>
          </cell>
          <cell r="D850" t="str">
            <v>CANTIDAD</v>
          </cell>
          <cell r="E850" t="str">
            <v>DESP.</v>
          </cell>
          <cell r="F850" t="str">
            <v>PRECIO UNIT.</v>
          </cell>
          <cell r="G850" t="str">
            <v>VR. UNITARIO</v>
          </cell>
        </row>
        <row r="851">
          <cell r="A851" t="str">
            <v>MA001</v>
          </cell>
          <cell r="B851" t="str">
            <v>CEMENTO GRIS (50 KG) PORTLAND TIPO I</v>
          </cell>
          <cell r="C851" t="str">
            <v>SC</v>
          </cell>
          <cell r="D851">
            <v>7.28</v>
          </cell>
          <cell r="E851">
            <v>0.05</v>
          </cell>
          <cell r="F851">
            <v>33616</v>
          </cell>
          <cell r="G851">
            <v>256960.70400000003</v>
          </cell>
        </row>
        <row r="852">
          <cell r="A852" t="str">
            <v>MA002</v>
          </cell>
          <cell r="B852" t="str">
            <v xml:space="preserve">ARENA DE PEGA </v>
          </cell>
          <cell r="C852" t="str">
            <v>M3</v>
          </cell>
          <cell r="D852">
            <v>1.1599999999999999</v>
          </cell>
          <cell r="E852">
            <v>0.05</v>
          </cell>
          <cell r="F852">
            <v>0</v>
          </cell>
          <cell r="G852">
            <v>0</v>
          </cell>
        </row>
        <row r="853">
          <cell r="A853" t="str">
            <v>MA006</v>
          </cell>
          <cell r="B853" t="str">
            <v>AGUA</v>
          </cell>
          <cell r="C853" t="str">
            <v>LT</v>
          </cell>
          <cell r="D853">
            <v>170</v>
          </cell>
          <cell r="E853">
            <v>0.1</v>
          </cell>
          <cell r="F853">
            <v>60</v>
          </cell>
          <cell r="G853">
            <v>11220</v>
          </cell>
        </row>
        <row r="854">
          <cell r="A854" t="str">
            <v/>
          </cell>
          <cell r="C854" t="str">
            <v/>
          </cell>
          <cell r="F854" t="str">
            <v/>
          </cell>
          <cell r="G854" t="str">
            <v/>
          </cell>
        </row>
        <row r="855">
          <cell r="A855" t="str">
            <v/>
          </cell>
          <cell r="C855" t="str">
            <v/>
          </cell>
          <cell r="F855" t="str">
            <v/>
          </cell>
          <cell r="G855" t="str">
            <v/>
          </cell>
        </row>
        <row r="856">
          <cell r="A856" t="str">
            <v/>
          </cell>
          <cell r="C856" t="str">
            <v/>
          </cell>
          <cell r="F856" t="str">
            <v/>
          </cell>
          <cell r="G856" t="str">
            <v/>
          </cell>
        </row>
        <row r="857">
          <cell r="A857" t="str">
            <v/>
          </cell>
          <cell r="C857" t="str">
            <v/>
          </cell>
          <cell r="F857" t="str">
            <v/>
          </cell>
          <cell r="G857" t="str">
            <v/>
          </cell>
        </row>
        <row r="858">
          <cell r="F858" t="str">
            <v>SUBTOTAL</v>
          </cell>
          <cell r="G858">
            <v>268180.70400000003</v>
          </cell>
        </row>
        <row r="860">
          <cell r="A860" t="str">
            <v>III. TRANSPORTES</v>
          </cell>
        </row>
        <row r="861">
          <cell r="A861" t="str">
            <v>CÓDIGO</v>
          </cell>
          <cell r="B861" t="str">
            <v>DESCRIPCIÓN</v>
          </cell>
          <cell r="C861" t="str">
            <v>TIPO</v>
          </cell>
          <cell r="D861" t="str">
            <v>VOLUMEN/PESO</v>
          </cell>
          <cell r="E861" t="str">
            <v>DISTANCIA</v>
          </cell>
          <cell r="F861" t="str">
            <v>TARIFA</v>
          </cell>
          <cell r="G861" t="str">
            <v>VR. UNITARIO</v>
          </cell>
        </row>
        <row r="862">
          <cell r="A862" t="str">
            <v>TR002</v>
          </cell>
          <cell r="B862" t="str">
            <v>TRANSPORTE DE MATERIALES DE PLAYA</v>
          </cell>
          <cell r="C862" t="str">
            <v>PLAYA</v>
          </cell>
          <cell r="D862">
            <v>1.218</v>
          </cell>
          <cell r="E862">
            <v>0</v>
          </cell>
          <cell r="F862">
            <v>1004</v>
          </cell>
          <cell r="G862">
            <v>0</v>
          </cell>
        </row>
        <row r="863">
          <cell r="A863" t="str">
            <v>TR001</v>
          </cell>
          <cell r="B863" t="str">
            <v>TRANSPORTE DE INSUMOS GENERALES</v>
          </cell>
          <cell r="C863" t="str">
            <v>INSUMOS A MUNICIPIO</v>
          </cell>
          <cell r="D863">
            <v>0.38220000000000004</v>
          </cell>
          <cell r="E863">
            <v>0</v>
          </cell>
          <cell r="F863">
            <v>1004</v>
          </cell>
          <cell r="G863">
            <v>0</v>
          </cell>
        </row>
        <row r="864">
          <cell r="A864" t="str">
            <v/>
          </cell>
          <cell r="E864" t="str">
            <v/>
          </cell>
          <cell r="F864" t="str">
            <v/>
          </cell>
          <cell r="G864" t="str">
            <v/>
          </cell>
        </row>
        <row r="865">
          <cell r="F865" t="str">
            <v>SUBTOTAL</v>
          </cell>
          <cell r="G865" t="str">
            <v/>
          </cell>
        </row>
        <row r="867">
          <cell r="A867" t="str">
            <v>IV. MANO DE OBRA</v>
          </cell>
        </row>
        <row r="868">
          <cell r="A868" t="str">
            <v>CÓDIGO</v>
          </cell>
          <cell r="B868" t="str">
            <v>CARGOS PERSONAL</v>
          </cell>
          <cell r="D868" t="str">
            <v>CANTIDAD</v>
          </cell>
          <cell r="E868" t="str">
            <v>JORNAL TOTAL</v>
          </cell>
          <cell r="F868" t="str">
            <v>RENDIMIENTO</v>
          </cell>
          <cell r="G868" t="str">
            <v>VR. UNITARIO</v>
          </cell>
        </row>
        <row r="869">
          <cell r="A869" t="str">
            <v>MO034</v>
          </cell>
          <cell r="B869" t="str">
            <v>OPERADOR EQUIPO LIVIANO</v>
          </cell>
          <cell r="D869">
            <v>1</v>
          </cell>
          <cell r="E869">
            <v>101428</v>
          </cell>
          <cell r="F869">
            <v>8</v>
          </cell>
          <cell r="G869">
            <v>12678.5</v>
          </cell>
        </row>
        <row r="870">
          <cell r="A870" t="str">
            <v>MO032</v>
          </cell>
          <cell r="B870" t="str">
            <v>AYUDANTE RASO</v>
          </cell>
          <cell r="D870">
            <v>2</v>
          </cell>
          <cell r="E870">
            <v>77280</v>
          </cell>
          <cell r="F870">
            <v>8</v>
          </cell>
          <cell r="G870">
            <v>19320</v>
          </cell>
        </row>
        <row r="871">
          <cell r="A871" t="str">
            <v/>
          </cell>
          <cell r="E871" t="str">
            <v/>
          </cell>
          <cell r="F871" t="str">
            <v/>
          </cell>
          <cell r="G871" t="str">
            <v/>
          </cell>
        </row>
        <row r="872">
          <cell r="A872" t="str">
            <v/>
          </cell>
          <cell r="E872" t="str">
            <v/>
          </cell>
          <cell r="F872" t="str">
            <v/>
          </cell>
          <cell r="G872" t="str">
            <v/>
          </cell>
        </row>
        <row r="873">
          <cell r="F873" t="str">
            <v>SUBTOTAL</v>
          </cell>
          <cell r="G873">
            <v>31998.5</v>
          </cell>
        </row>
        <row r="875">
          <cell r="A875" t="str">
            <v>V. SERVICIOS</v>
          </cell>
        </row>
        <row r="876">
          <cell r="A876" t="str">
            <v>CÓDIGO</v>
          </cell>
          <cell r="B876" t="str">
            <v>DESCRIPCIÓN</v>
          </cell>
          <cell r="D876" t="str">
            <v>UNIDAD</v>
          </cell>
          <cell r="E876" t="str">
            <v>CANTIDAD</v>
          </cell>
          <cell r="F876" t="str">
            <v>PRECIO UNIT.</v>
          </cell>
          <cell r="G876" t="str">
            <v>VR. UNITARIO</v>
          </cell>
        </row>
        <row r="877">
          <cell r="A877" t="str">
            <v/>
          </cell>
          <cell r="D877" t="str">
            <v/>
          </cell>
          <cell r="F877" t="str">
            <v/>
          </cell>
          <cell r="G877" t="str">
            <v/>
          </cell>
        </row>
        <row r="878">
          <cell r="A878" t="str">
            <v/>
          </cell>
          <cell r="D878" t="str">
            <v/>
          </cell>
          <cell r="F878" t="str">
            <v/>
          </cell>
          <cell r="G878" t="str">
            <v/>
          </cell>
        </row>
        <row r="879">
          <cell r="A879" t="str">
            <v/>
          </cell>
          <cell r="D879" t="str">
            <v/>
          </cell>
          <cell r="F879" t="str">
            <v/>
          </cell>
          <cell r="G879" t="str">
            <v/>
          </cell>
        </row>
        <row r="880">
          <cell r="F880" t="str">
            <v>SUBTOTAL</v>
          </cell>
          <cell r="G880" t="str">
            <v/>
          </cell>
        </row>
        <row r="882">
          <cell r="A882" t="str">
            <v>TOTAL COSTO DIRECTO</v>
          </cell>
          <cell r="G882">
            <v>308029</v>
          </cell>
        </row>
        <row r="884">
          <cell r="A884" t="str">
            <v>2. COSTOS INDIRECTOS</v>
          </cell>
        </row>
        <row r="886">
          <cell r="A886" t="str">
            <v>DESCRIPCIÓN</v>
          </cell>
          <cell r="F886" t="str">
            <v>PORCENTAJE</v>
          </cell>
          <cell r="G886" t="str">
            <v>VALOR TOTAL</v>
          </cell>
        </row>
        <row r="887">
          <cell r="A887" t="str">
            <v>ADMINISTRACION</v>
          </cell>
          <cell r="F887">
            <v>0.2364</v>
          </cell>
          <cell r="G887">
            <v>72818.055600000007</v>
          </cell>
        </row>
        <row r="888">
          <cell r="A888" t="str">
            <v>IMPREVISTOS</v>
          </cell>
          <cell r="F888">
            <v>0.01</v>
          </cell>
          <cell r="G888">
            <v>3080.29</v>
          </cell>
        </row>
        <row r="889">
          <cell r="A889" t="str">
            <v>UTILIDADES</v>
          </cell>
          <cell r="F889">
            <v>0.05</v>
          </cell>
          <cell r="G889">
            <v>15401.45</v>
          </cell>
        </row>
        <row r="890">
          <cell r="A890" t="str">
            <v>TOTAL COSTO INDIRECTO</v>
          </cell>
          <cell r="F890">
            <v>0.2964</v>
          </cell>
          <cell r="G890">
            <v>91300</v>
          </cell>
        </row>
        <row r="892">
          <cell r="A892" t="str">
            <v>PRECIO UNITARIO TOTAL APROXIMADO AL PESO</v>
          </cell>
          <cell r="G892">
            <v>399329</v>
          </cell>
        </row>
        <row r="894">
          <cell r="B894" t="str">
            <v/>
          </cell>
        </row>
        <row r="895">
          <cell r="B895" t="str">
            <v/>
          </cell>
        </row>
        <row r="896">
          <cell r="B896" t="str">
            <v/>
          </cell>
        </row>
        <row r="897">
          <cell r="B897" t="str">
            <v/>
          </cell>
          <cell r="D897" t="str">
            <v>FIRMA RESPONSABLE</v>
          </cell>
        </row>
        <row r="898">
          <cell r="A898" t="str">
            <v>DEPARTAMENTO DE ANTIOQUIA</v>
          </cell>
          <cell r="F898" t="str">
            <v/>
          </cell>
        </row>
        <row r="899">
          <cell r="A899" t="str">
            <v>MUNICIPIO DE BURITICÁ</v>
          </cell>
        </row>
        <row r="900">
          <cell r="A900" t="str">
            <v>PROYECTO: MEJORAMIENTO DE VIAS TERCIARIAS EN EL MUNICIPIO DE BURITICA EN EL 
MARCO DEL PROGRAMA REGIONAL MEJORAMIENTO DE VIAS 
TERCIARIAS EN EL OCCIDENTE ANTIOQUEÑO</v>
          </cell>
        </row>
        <row r="902">
          <cell r="A902" t="str">
            <v>ANÁLISIS DE PRECIOS UNITARIOS AUXILIARES</v>
          </cell>
        </row>
        <row r="904">
          <cell r="A904" t="str">
            <v>ITEM</v>
          </cell>
          <cell r="B904" t="str">
            <v>DESCRIPCIÓN</v>
          </cell>
          <cell r="E904" t="str">
            <v>UNIDAD</v>
          </cell>
          <cell r="F904" t="str">
            <v>CANTIDAD</v>
          </cell>
          <cell r="G904" t="str">
            <v>COSTO DIRECTO</v>
          </cell>
        </row>
        <row r="905">
          <cell r="A905" t="str">
            <v>SA014</v>
          </cell>
          <cell r="B905" t="str">
            <v>MORTERO 1:5 EN OBRA (REVOQUE)</v>
          </cell>
          <cell r="E905" t="str">
            <v>M3</v>
          </cell>
          <cell r="F905" t="str">
            <v>N.D.</v>
          </cell>
          <cell r="G905">
            <v>262941</v>
          </cell>
        </row>
        <row r="907">
          <cell r="A907" t="str">
            <v>1. COSTOS DIRECTOS</v>
          </cell>
        </row>
        <row r="909">
          <cell r="A909" t="str">
            <v>I. EQUIPO</v>
          </cell>
        </row>
        <row r="910">
          <cell r="A910" t="str">
            <v>CÓDIGO</v>
          </cell>
          <cell r="B910" t="str">
            <v>DESCRIPCIÓN</v>
          </cell>
          <cell r="D910" t="str">
            <v>UNIDAD</v>
          </cell>
          <cell r="E910" t="str">
            <v>TARIFA</v>
          </cell>
          <cell r="F910" t="str">
            <v>RENDIMIENTO</v>
          </cell>
          <cell r="G910" t="str">
            <v>VR. UNITARIO</v>
          </cell>
        </row>
        <row r="911">
          <cell r="A911" t="str">
            <v>HEQ002</v>
          </cell>
          <cell r="B911" t="str">
            <v>CONCRETADORA 1.5 SACOS A GASOLINA</v>
          </cell>
          <cell r="D911" t="str">
            <v>DÍA</v>
          </cell>
          <cell r="E911">
            <v>50000</v>
          </cell>
          <cell r="F911">
            <v>8</v>
          </cell>
          <cell r="G911">
            <v>6250</v>
          </cell>
        </row>
        <row r="912">
          <cell r="A912" t="str">
            <v/>
          </cell>
          <cell r="D912" t="str">
            <v/>
          </cell>
          <cell r="E912" t="str">
            <v/>
          </cell>
          <cell r="G912" t="str">
            <v/>
          </cell>
        </row>
        <row r="913">
          <cell r="A913" t="str">
            <v/>
          </cell>
          <cell r="D913" t="str">
            <v/>
          </cell>
          <cell r="E913" t="str">
            <v/>
          </cell>
          <cell r="G913" t="str">
            <v/>
          </cell>
        </row>
        <row r="914">
          <cell r="A914" t="str">
            <v/>
          </cell>
          <cell r="D914" t="str">
            <v/>
          </cell>
          <cell r="E914" t="str">
            <v/>
          </cell>
          <cell r="G914" t="str">
            <v/>
          </cell>
        </row>
        <row r="915">
          <cell r="A915" t="str">
            <v>HEQ001</v>
          </cell>
          <cell r="B915" t="str">
            <v>HERRAMIENTA MENOR (5% DE LA MANO DE OBRA)</v>
          </cell>
          <cell r="D915" t="str">
            <v>%</v>
          </cell>
          <cell r="E915">
            <v>0.05</v>
          </cell>
          <cell r="F915">
            <v>31998.5</v>
          </cell>
          <cell r="G915">
            <v>1599.9250000000002</v>
          </cell>
        </row>
        <row r="916">
          <cell r="F916" t="str">
            <v>SUBTOTAL</v>
          </cell>
          <cell r="G916">
            <v>7849.9250000000002</v>
          </cell>
        </row>
        <row r="918">
          <cell r="A918" t="str">
            <v>II. MATERIALES</v>
          </cell>
        </row>
        <row r="919">
          <cell r="A919" t="str">
            <v>CÓDIGO</v>
          </cell>
          <cell r="B919" t="str">
            <v>DESCRIPCIÓN</v>
          </cell>
          <cell r="C919" t="str">
            <v>UNIDAD</v>
          </cell>
          <cell r="D919" t="str">
            <v>CANTIDAD</v>
          </cell>
          <cell r="E919" t="str">
            <v>DESP.</v>
          </cell>
          <cell r="F919" t="str">
            <v>PRECIO UNIT.</v>
          </cell>
          <cell r="G919" t="str">
            <v>VR. UNITARIO</v>
          </cell>
        </row>
        <row r="920">
          <cell r="A920" t="str">
            <v>MA001</v>
          </cell>
          <cell r="B920" t="str">
            <v>CEMENTO GRIS (50 KG) PORTLAND TIPO I</v>
          </cell>
          <cell r="C920" t="str">
            <v>SC</v>
          </cell>
          <cell r="D920">
            <v>6.04</v>
          </cell>
          <cell r="E920">
            <v>0.05</v>
          </cell>
          <cell r="F920">
            <v>33616</v>
          </cell>
          <cell r="G920">
            <v>213192.67200000002</v>
          </cell>
        </row>
        <row r="921">
          <cell r="A921" t="str">
            <v>MA003</v>
          </cell>
          <cell r="B921" t="str">
            <v xml:space="preserve">ARENA DE REVOQUE </v>
          </cell>
          <cell r="C921" t="str">
            <v>M3</v>
          </cell>
          <cell r="D921">
            <v>1.18</v>
          </cell>
          <cell r="E921">
            <v>0.05</v>
          </cell>
          <cell r="F921">
            <v>0</v>
          </cell>
          <cell r="G921">
            <v>0</v>
          </cell>
        </row>
        <row r="922">
          <cell r="A922" t="str">
            <v>MA006</v>
          </cell>
          <cell r="B922" t="str">
            <v>AGUA</v>
          </cell>
          <cell r="C922" t="str">
            <v>LT</v>
          </cell>
          <cell r="D922">
            <v>150</v>
          </cell>
          <cell r="E922">
            <v>0.1</v>
          </cell>
          <cell r="F922">
            <v>60</v>
          </cell>
          <cell r="G922">
            <v>9900</v>
          </cell>
        </row>
        <row r="923">
          <cell r="A923" t="str">
            <v/>
          </cell>
          <cell r="C923" t="str">
            <v/>
          </cell>
          <cell r="F923" t="str">
            <v/>
          </cell>
          <cell r="G923" t="str">
            <v/>
          </cell>
        </row>
        <row r="924">
          <cell r="A924" t="str">
            <v/>
          </cell>
          <cell r="C924" t="str">
            <v/>
          </cell>
          <cell r="F924" t="str">
            <v/>
          </cell>
          <cell r="G924" t="str">
            <v/>
          </cell>
        </row>
        <row r="925">
          <cell r="A925" t="str">
            <v/>
          </cell>
          <cell r="C925" t="str">
            <v/>
          </cell>
          <cell r="F925" t="str">
            <v/>
          </cell>
          <cell r="G925" t="str">
            <v/>
          </cell>
        </row>
        <row r="926">
          <cell r="A926" t="str">
            <v/>
          </cell>
          <cell r="C926" t="str">
            <v/>
          </cell>
          <cell r="F926" t="str">
            <v/>
          </cell>
          <cell r="G926" t="str">
            <v/>
          </cell>
        </row>
        <row r="927">
          <cell r="F927" t="str">
            <v>SUBTOTAL</v>
          </cell>
          <cell r="G927">
            <v>223092.67200000002</v>
          </cell>
        </row>
        <row r="929">
          <cell r="A929" t="str">
            <v>III. TRANSPORTES</v>
          </cell>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1.2389999999999999</v>
          </cell>
          <cell r="E931">
            <v>0</v>
          </cell>
          <cell r="F931">
            <v>1004</v>
          </cell>
          <cell r="G931">
            <v>0</v>
          </cell>
        </row>
        <row r="932">
          <cell r="A932" t="str">
            <v>TR001</v>
          </cell>
          <cell r="B932" t="str">
            <v>TRANSPORTE DE INSUMOS GENERALES</v>
          </cell>
          <cell r="C932" t="str">
            <v>INSUMOS A MUNICIPIO</v>
          </cell>
          <cell r="D932">
            <v>0.31710000000000005</v>
          </cell>
          <cell r="E932">
            <v>0</v>
          </cell>
          <cell r="F932">
            <v>1004</v>
          </cell>
          <cell r="G932">
            <v>0</v>
          </cell>
        </row>
        <row r="933">
          <cell r="A933" t="str">
            <v/>
          </cell>
          <cell r="E933" t="str">
            <v/>
          </cell>
          <cell r="F933" t="str">
            <v/>
          </cell>
          <cell r="G933" t="str">
            <v/>
          </cell>
        </row>
        <row r="934">
          <cell r="F934" t="str">
            <v>SUBTOTAL</v>
          </cell>
          <cell r="G934" t="str">
            <v/>
          </cell>
        </row>
        <row r="936">
          <cell r="A936" t="str">
            <v>IV. MANO DE OBRA</v>
          </cell>
        </row>
        <row r="937">
          <cell r="A937" t="str">
            <v>CÓDIGO</v>
          </cell>
          <cell r="B937" t="str">
            <v>CARGOS PERSONAL</v>
          </cell>
          <cell r="D937" t="str">
            <v>CANTIDAD</v>
          </cell>
          <cell r="E937" t="str">
            <v>JORNAL TOTAL</v>
          </cell>
          <cell r="F937" t="str">
            <v>RENDIMIENTO</v>
          </cell>
          <cell r="G937" t="str">
            <v>VR. UNITARIO</v>
          </cell>
        </row>
        <row r="938">
          <cell r="A938" t="str">
            <v>MO034</v>
          </cell>
          <cell r="B938" t="str">
            <v>OPERADOR EQUIPO LIVIANO</v>
          </cell>
          <cell r="D938">
            <v>1</v>
          </cell>
          <cell r="E938">
            <v>101428</v>
          </cell>
          <cell r="F938">
            <v>8</v>
          </cell>
          <cell r="G938">
            <v>12678.5</v>
          </cell>
        </row>
        <row r="939">
          <cell r="A939" t="str">
            <v>MO032</v>
          </cell>
          <cell r="B939" t="str">
            <v>AYUDANTE RASO</v>
          </cell>
          <cell r="D939">
            <v>2</v>
          </cell>
          <cell r="E939">
            <v>77280</v>
          </cell>
          <cell r="F939">
            <v>8</v>
          </cell>
          <cell r="G939">
            <v>19320</v>
          </cell>
        </row>
        <row r="940">
          <cell r="A940" t="str">
            <v/>
          </cell>
          <cell r="E940" t="str">
            <v/>
          </cell>
          <cell r="F940" t="str">
            <v/>
          </cell>
          <cell r="G940" t="str">
            <v/>
          </cell>
        </row>
        <row r="941">
          <cell r="A941" t="str">
            <v/>
          </cell>
          <cell r="E941" t="str">
            <v/>
          </cell>
          <cell r="F941" t="str">
            <v/>
          </cell>
          <cell r="G941" t="str">
            <v/>
          </cell>
        </row>
        <row r="942">
          <cell r="F942" t="str">
            <v>SUBTOTAL</v>
          </cell>
          <cell r="G942">
            <v>31998.5</v>
          </cell>
        </row>
        <row r="944">
          <cell r="A944" t="str">
            <v>V. SERVICIOS</v>
          </cell>
        </row>
        <row r="945">
          <cell r="A945" t="str">
            <v>CÓDIGO</v>
          </cell>
          <cell r="B945" t="str">
            <v>DESCRIPCIÓN</v>
          </cell>
          <cell r="D945" t="str">
            <v>UNIDAD</v>
          </cell>
          <cell r="E945" t="str">
            <v>CANTIDAD</v>
          </cell>
          <cell r="F945" t="str">
            <v>PRECIO UNIT.</v>
          </cell>
          <cell r="G945" t="str">
            <v>VR. UNITARIO</v>
          </cell>
        </row>
        <row r="946">
          <cell r="A946" t="str">
            <v/>
          </cell>
          <cell r="D946" t="str">
            <v/>
          </cell>
          <cell r="F946" t="str">
            <v/>
          </cell>
          <cell r="G946" t="str">
            <v/>
          </cell>
        </row>
        <row r="947">
          <cell r="A947" t="str">
            <v/>
          </cell>
          <cell r="D947" t="str">
            <v/>
          </cell>
          <cell r="F947" t="str">
            <v/>
          </cell>
          <cell r="G947" t="str">
            <v/>
          </cell>
        </row>
        <row r="948">
          <cell r="A948" t="str">
            <v/>
          </cell>
          <cell r="D948" t="str">
            <v/>
          </cell>
          <cell r="F948" t="str">
            <v/>
          </cell>
          <cell r="G948" t="str">
            <v/>
          </cell>
        </row>
        <row r="949">
          <cell r="F949" t="str">
            <v>SUBTOTAL</v>
          </cell>
          <cell r="G949" t="str">
            <v/>
          </cell>
        </row>
        <row r="951">
          <cell r="A951" t="str">
            <v>TOTAL COSTO DIRECTO</v>
          </cell>
          <cell r="G951">
            <v>262941</v>
          </cell>
        </row>
        <row r="953">
          <cell r="A953" t="str">
            <v>2. COSTOS INDIRECTOS</v>
          </cell>
        </row>
        <row r="955">
          <cell r="A955" t="str">
            <v>DESCRIPCIÓN</v>
          </cell>
          <cell r="F955" t="str">
            <v>PORCENTAJE</v>
          </cell>
          <cell r="G955" t="str">
            <v>VALOR TOTAL</v>
          </cell>
        </row>
        <row r="956">
          <cell r="A956" t="str">
            <v>ADMINISTRACION</v>
          </cell>
          <cell r="F956">
            <v>0.2364</v>
          </cell>
          <cell r="G956">
            <v>62159.252399999998</v>
          </cell>
        </row>
        <row r="957">
          <cell r="A957" t="str">
            <v>IMPREVISTOS</v>
          </cell>
          <cell r="F957">
            <v>0.01</v>
          </cell>
          <cell r="G957">
            <v>2629.41</v>
          </cell>
        </row>
        <row r="958">
          <cell r="A958" t="str">
            <v>UTILIDADES</v>
          </cell>
          <cell r="F958">
            <v>0.05</v>
          </cell>
          <cell r="G958">
            <v>13147.050000000001</v>
          </cell>
        </row>
        <row r="959">
          <cell r="A959" t="str">
            <v>TOTAL COSTO INDIRECTO</v>
          </cell>
          <cell r="F959">
            <v>0.2964</v>
          </cell>
          <cell r="G959">
            <v>77936</v>
          </cell>
        </row>
        <row r="961">
          <cell r="A961" t="str">
            <v>PRECIO UNITARIO TOTAL APROXIMADO AL PESO</v>
          </cell>
          <cell r="G961">
            <v>340877</v>
          </cell>
        </row>
        <row r="963">
          <cell r="B963" t="str">
            <v/>
          </cell>
        </row>
        <row r="964">
          <cell r="B964" t="str">
            <v/>
          </cell>
        </row>
        <row r="965">
          <cell r="B965" t="str">
            <v/>
          </cell>
        </row>
        <row r="966">
          <cell r="B966" t="str">
            <v/>
          </cell>
          <cell r="D966" t="str">
            <v>FIRMA RESPONSABLE</v>
          </cell>
        </row>
        <row r="967">
          <cell r="A967" t="str">
            <v>DEPARTAMENTO DE ANTIOQUIA</v>
          </cell>
          <cell r="F967" t="str">
            <v/>
          </cell>
        </row>
        <row r="968">
          <cell r="A968" t="str">
            <v>MUNICIPIO DE BURITICÁ</v>
          </cell>
        </row>
        <row r="969">
          <cell r="A969" t="str">
            <v>PROYECTO: MEJORAMIENTO DE VIAS TERCIARIAS EN EL MUNICIPIO DE BURITICA EN EL 
MARCO DEL PROGRAMA REGIONAL MEJORAMIENTO DE VIAS 
TERCIARIAS EN EL OCCIDENTE ANTIOQUEÑO</v>
          </cell>
        </row>
        <row r="971">
          <cell r="A971" t="str">
            <v>ANÁLISIS DE PRECIOS UNITARIOS AUXILIARES</v>
          </cell>
        </row>
        <row r="973">
          <cell r="A973" t="str">
            <v>ITEM</v>
          </cell>
          <cell r="B973" t="str">
            <v>DESCRIPCIÓN</v>
          </cell>
          <cell r="E973" t="str">
            <v>UNIDAD</v>
          </cell>
          <cell r="F973" t="str">
            <v>CANTIDAD</v>
          </cell>
          <cell r="G973" t="str">
            <v>COSTO DIRECTO</v>
          </cell>
        </row>
        <row r="974">
          <cell r="A974" t="str">
            <v>SA015</v>
          </cell>
          <cell r="B974" t="str">
            <v>MORTERO 1:5 EN OBRA (PEGA)</v>
          </cell>
          <cell r="E974" t="str">
            <v>M3</v>
          </cell>
          <cell r="F974" t="str">
            <v>N.D.</v>
          </cell>
          <cell r="G974">
            <v>262941</v>
          </cell>
        </row>
        <row r="976">
          <cell r="A976" t="str">
            <v>1. COSTOS DIRECTOS</v>
          </cell>
        </row>
        <row r="978">
          <cell r="A978" t="str">
            <v>I. EQUIPO</v>
          </cell>
        </row>
        <row r="979">
          <cell r="A979" t="str">
            <v>CÓDIGO</v>
          </cell>
          <cell r="B979" t="str">
            <v>DESCRIPCIÓN</v>
          </cell>
          <cell r="D979" t="str">
            <v>UNIDAD</v>
          </cell>
          <cell r="E979" t="str">
            <v>TARIFA</v>
          </cell>
          <cell r="F979" t="str">
            <v>RENDIMIENTO</v>
          </cell>
          <cell r="G979" t="str">
            <v>VR. UNITARIO</v>
          </cell>
        </row>
        <row r="980">
          <cell r="A980" t="str">
            <v>HEQ002</v>
          </cell>
          <cell r="B980" t="str">
            <v>CONCRETADORA 1.5 SACOS A GASOLINA</v>
          </cell>
          <cell r="D980" t="str">
            <v>DÍA</v>
          </cell>
          <cell r="E980">
            <v>50000</v>
          </cell>
          <cell r="F980">
            <v>8</v>
          </cell>
          <cell r="G980">
            <v>6250</v>
          </cell>
        </row>
        <row r="981">
          <cell r="A981" t="str">
            <v/>
          </cell>
          <cell r="D981" t="str">
            <v/>
          </cell>
          <cell r="E981" t="str">
            <v/>
          </cell>
          <cell r="G981" t="str">
            <v/>
          </cell>
        </row>
        <row r="982">
          <cell r="A982" t="str">
            <v/>
          </cell>
          <cell r="D982" t="str">
            <v/>
          </cell>
          <cell r="E982" t="str">
            <v/>
          </cell>
          <cell r="G982" t="str">
            <v/>
          </cell>
        </row>
        <row r="983">
          <cell r="A983" t="str">
            <v/>
          </cell>
          <cell r="D983" t="str">
            <v/>
          </cell>
          <cell r="E983" t="str">
            <v/>
          </cell>
          <cell r="G983" t="str">
            <v/>
          </cell>
        </row>
        <row r="984">
          <cell r="A984" t="str">
            <v>HEQ001</v>
          </cell>
          <cell r="B984" t="str">
            <v>HERRAMIENTA MENOR (5% DE LA MANO DE OBRA)</v>
          </cell>
          <cell r="D984" t="str">
            <v>%</v>
          </cell>
          <cell r="E984">
            <v>0.05</v>
          </cell>
          <cell r="F984">
            <v>31998.5</v>
          </cell>
          <cell r="G984">
            <v>1599.9250000000002</v>
          </cell>
        </row>
        <row r="985">
          <cell r="F985" t="str">
            <v>SUBTOTAL</v>
          </cell>
          <cell r="G985">
            <v>7849.9250000000002</v>
          </cell>
        </row>
        <row r="987">
          <cell r="A987" t="str">
            <v>II. MATERIALES</v>
          </cell>
        </row>
        <row r="988">
          <cell r="A988" t="str">
            <v>CÓDIGO</v>
          </cell>
          <cell r="B988" t="str">
            <v>DESCRIPCIÓN</v>
          </cell>
          <cell r="C988" t="str">
            <v>UNIDAD</v>
          </cell>
          <cell r="D988" t="str">
            <v>CANTIDAD</v>
          </cell>
          <cell r="E988" t="str">
            <v>DESP.</v>
          </cell>
          <cell r="F988" t="str">
            <v>PRECIO UNIT.</v>
          </cell>
          <cell r="G988" t="str">
            <v>VR. UNITARIO</v>
          </cell>
        </row>
        <row r="989">
          <cell r="A989" t="str">
            <v>MA001</v>
          </cell>
          <cell r="B989" t="str">
            <v>CEMENTO GRIS (50 KG) PORTLAND TIPO I</v>
          </cell>
          <cell r="C989" t="str">
            <v>SC</v>
          </cell>
          <cell r="D989">
            <v>6.04</v>
          </cell>
          <cell r="E989">
            <v>0.05</v>
          </cell>
          <cell r="F989">
            <v>33616</v>
          </cell>
          <cell r="G989">
            <v>213192.67200000002</v>
          </cell>
        </row>
        <row r="990">
          <cell r="A990" t="str">
            <v>MA002</v>
          </cell>
          <cell r="B990" t="str">
            <v xml:space="preserve">ARENA DE PEGA </v>
          </cell>
          <cell r="C990" t="str">
            <v>M3</v>
          </cell>
          <cell r="D990">
            <v>1.18</v>
          </cell>
          <cell r="E990">
            <v>0.05</v>
          </cell>
          <cell r="F990">
            <v>0</v>
          </cell>
          <cell r="G990">
            <v>0</v>
          </cell>
        </row>
        <row r="991">
          <cell r="A991" t="str">
            <v>MA006</v>
          </cell>
          <cell r="B991" t="str">
            <v>AGUA</v>
          </cell>
          <cell r="C991" t="str">
            <v>LT</v>
          </cell>
          <cell r="D991">
            <v>150</v>
          </cell>
          <cell r="E991">
            <v>0.1</v>
          </cell>
          <cell r="F991">
            <v>60</v>
          </cell>
          <cell r="G991">
            <v>9900</v>
          </cell>
        </row>
        <row r="992">
          <cell r="A992" t="str">
            <v/>
          </cell>
          <cell r="C992" t="str">
            <v/>
          </cell>
          <cell r="F992" t="str">
            <v/>
          </cell>
          <cell r="G992" t="str">
            <v/>
          </cell>
        </row>
        <row r="993">
          <cell r="A993" t="str">
            <v/>
          </cell>
          <cell r="C993" t="str">
            <v/>
          </cell>
          <cell r="F993" t="str">
            <v/>
          </cell>
          <cell r="G993" t="str">
            <v/>
          </cell>
        </row>
        <row r="994">
          <cell r="A994" t="str">
            <v/>
          </cell>
          <cell r="C994" t="str">
            <v/>
          </cell>
          <cell r="F994" t="str">
            <v/>
          </cell>
          <cell r="G994" t="str">
            <v/>
          </cell>
        </row>
        <row r="995">
          <cell r="A995" t="str">
            <v/>
          </cell>
          <cell r="C995" t="str">
            <v/>
          </cell>
          <cell r="F995" t="str">
            <v/>
          </cell>
          <cell r="G995" t="str">
            <v/>
          </cell>
        </row>
        <row r="996">
          <cell r="F996" t="str">
            <v>SUBTOTAL</v>
          </cell>
          <cell r="G996">
            <v>223092.67200000002</v>
          </cell>
        </row>
        <row r="998">
          <cell r="A998" t="str">
            <v>III. TRANSPORTES</v>
          </cell>
        </row>
        <row r="999">
          <cell r="A999" t="str">
            <v>CÓDIGO</v>
          </cell>
          <cell r="B999" t="str">
            <v>DESCRIPCIÓN</v>
          </cell>
          <cell r="C999" t="str">
            <v>TIPO</v>
          </cell>
          <cell r="D999" t="str">
            <v>VOLUMEN/PESO</v>
          </cell>
          <cell r="E999" t="str">
            <v>DISTANCIA</v>
          </cell>
          <cell r="F999" t="str">
            <v>TARIFA</v>
          </cell>
          <cell r="G999" t="str">
            <v>VR. UNITARIO</v>
          </cell>
        </row>
        <row r="1000">
          <cell r="A1000" t="str">
            <v>TR002</v>
          </cell>
          <cell r="B1000" t="str">
            <v>TRANSPORTE DE MATERIALES DE PLAYA</v>
          </cell>
          <cell r="C1000" t="str">
            <v>PLAYA</v>
          </cell>
          <cell r="D1000">
            <v>1.2389999999999999</v>
          </cell>
          <cell r="E1000">
            <v>0</v>
          </cell>
          <cell r="F1000">
            <v>1004</v>
          </cell>
          <cell r="G1000">
            <v>0</v>
          </cell>
        </row>
        <row r="1001">
          <cell r="A1001" t="str">
            <v>TR001</v>
          </cell>
          <cell r="B1001" t="str">
            <v>TRANSPORTE DE INSUMOS GENERALES</v>
          </cell>
          <cell r="C1001" t="str">
            <v>INSUMOS A MUNICIPIO</v>
          </cell>
          <cell r="D1001">
            <v>0.31710000000000005</v>
          </cell>
          <cell r="E1001">
            <v>0</v>
          </cell>
          <cell r="F1001">
            <v>1004</v>
          </cell>
          <cell r="G1001">
            <v>0</v>
          </cell>
        </row>
        <row r="1002">
          <cell r="A1002" t="str">
            <v/>
          </cell>
          <cell r="E1002" t="str">
            <v/>
          </cell>
          <cell r="F1002" t="str">
            <v/>
          </cell>
          <cell r="G1002" t="str">
            <v/>
          </cell>
        </row>
        <row r="1003">
          <cell r="F1003" t="str">
            <v>SUBTOTAL</v>
          </cell>
          <cell r="G1003" t="str">
            <v/>
          </cell>
        </row>
        <row r="1005">
          <cell r="A1005" t="str">
            <v>IV. MANO DE OBRA</v>
          </cell>
        </row>
        <row r="1006">
          <cell r="A1006" t="str">
            <v>CÓDIGO</v>
          </cell>
          <cell r="B1006" t="str">
            <v>CARGOS PERSONAL</v>
          </cell>
          <cell r="D1006" t="str">
            <v>CANTIDAD</v>
          </cell>
          <cell r="E1006" t="str">
            <v>JORNAL TOTAL</v>
          </cell>
          <cell r="F1006" t="str">
            <v>RENDIMIENTO</v>
          </cell>
          <cell r="G1006" t="str">
            <v>VR. UNITARIO</v>
          </cell>
        </row>
        <row r="1007">
          <cell r="A1007" t="str">
            <v>MO034</v>
          </cell>
          <cell r="B1007" t="str">
            <v>OPERADOR EQUIPO LIVIANO</v>
          </cell>
          <cell r="D1007">
            <v>1</v>
          </cell>
          <cell r="E1007">
            <v>101428</v>
          </cell>
          <cell r="F1007">
            <v>8</v>
          </cell>
          <cell r="G1007">
            <v>12678.5</v>
          </cell>
        </row>
        <row r="1008">
          <cell r="A1008" t="str">
            <v>MO032</v>
          </cell>
          <cell r="B1008" t="str">
            <v>AYUDANTE RASO</v>
          </cell>
          <cell r="D1008">
            <v>2</v>
          </cell>
          <cell r="E1008">
            <v>77280</v>
          </cell>
          <cell r="F1008">
            <v>8</v>
          </cell>
          <cell r="G1008">
            <v>19320</v>
          </cell>
        </row>
        <row r="1009">
          <cell r="A1009" t="str">
            <v/>
          </cell>
          <cell r="E1009" t="str">
            <v/>
          </cell>
          <cell r="F1009" t="str">
            <v/>
          </cell>
          <cell r="G1009" t="str">
            <v/>
          </cell>
        </row>
        <row r="1010">
          <cell r="A1010" t="str">
            <v/>
          </cell>
          <cell r="E1010" t="str">
            <v/>
          </cell>
          <cell r="F1010" t="str">
            <v/>
          </cell>
          <cell r="G1010" t="str">
            <v/>
          </cell>
        </row>
        <row r="1011">
          <cell r="F1011" t="str">
            <v>SUBTOTAL</v>
          </cell>
          <cell r="G1011">
            <v>31998.5</v>
          </cell>
        </row>
        <row r="1013">
          <cell r="A1013" t="str">
            <v>V. SERVICIOS</v>
          </cell>
        </row>
        <row r="1014">
          <cell r="A1014" t="str">
            <v>CÓDIGO</v>
          </cell>
          <cell r="B1014" t="str">
            <v>DESCRIPCIÓN</v>
          </cell>
          <cell r="D1014" t="str">
            <v>UNIDAD</v>
          </cell>
          <cell r="E1014" t="str">
            <v>CANTIDAD</v>
          </cell>
          <cell r="F1014" t="str">
            <v>PRECIO UNIT.</v>
          </cell>
          <cell r="G1014" t="str">
            <v>VR. UNITARIO</v>
          </cell>
        </row>
        <row r="1015">
          <cell r="A1015" t="str">
            <v/>
          </cell>
          <cell r="D1015" t="str">
            <v/>
          </cell>
          <cell r="F1015" t="str">
            <v/>
          </cell>
          <cell r="G1015" t="str">
            <v/>
          </cell>
        </row>
        <row r="1016">
          <cell r="A1016" t="str">
            <v/>
          </cell>
          <cell r="D1016" t="str">
            <v/>
          </cell>
          <cell r="F1016" t="str">
            <v/>
          </cell>
          <cell r="G1016" t="str">
            <v/>
          </cell>
        </row>
        <row r="1017">
          <cell r="A1017" t="str">
            <v/>
          </cell>
          <cell r="D1017" t="str">
            <v/>
          </cell>
          <cell r="F1017" t="str">
            <v/>
          </cell>
          <cell r="G1017" t="str">
            <v/>
          </cell>
        </row>
        <row r="1018">
          <cell r="F1018" t="str">
            <v>SUBTOTAL</v>
          </cell>
          <cell r="G1018" t="str">
            <v/>
          </cell>
        </row>
        <row r="1020">
          <cell r="A1020" t="str">
            <v>TOTAL COSTO DIRECTO</v>
          </cell>
          <cell r="G1020">
            <v>262941</v>
          </cell>
        </row>
        <row r="1022">
          <cell r="A1022" t="str">
            <v>2. COSTOS INDIRECTOS</v>
          </cell>
        </row>
        <row r="1024">
          <cell r="A1024" t="str">
            <v>DESCRIPCIÓN</v>
          </cell>
          <cell r="F1024" t="str">
            <v>PORCENTAJE</v>
          </cell>
          <cell r="G1024" t="str">
            <v>VALOR TOTAL</v>
          </cell>
        </row>
        <row r="1025">
          <cell r="A1025" t="str">
            <v>ADMINISTRACION</v>
          </cell>
          <cell r="F1025">
            <v>0.2364</v>
          </cell>
          <cell r="G1025">
            <v>62159.252399999998</v>
          </cell>
        </row>
        <row r="1026">
          <cell r="A1026" t="str">
            <v>IMPREVISTOS</v>
          </cell>
          <cell r="F1026">
            <v>0.01</v>
          </cell>
          <cell r="G1026">
            <v>2629.41</v>
          </cell>
        </row>
        <row r="1027">
          <cell r="A1027" t="str">
            <v>UTILIDADES</v>
          </cell>
          <cell r="F1027">
            <v>0.05</v>
          </cell>
          <cell r="G1027">
            <v>13147.050000000001</v>
          </cell>
        </row>
        <row r="1028">
          <cell r="A1028" t="str">
            <v>TOTAL COSTO INDIRECTO</v>
          </cell>
          <cell r="F1028">
            <v>0.2964</v>
          </cell>
          <cell r="G1028">
            <v>77936</v>
          </cell>
        </row>
        <row r="1030">
          <cell r="A1030" t="str">
            <v>PRECIO UNITARIO TOTAL APROXIMADO AL PESO</v>
          </cell>
          <cell r="G1030">
            <v>340877</v>
          </cell>
        </row>
        <row r="1032">
          <cell r="B1032" t="str">
            <v/>
          </cell>
        </row>
        <row r="1033">
          <cell r="B1033" t="str">
            <v/>
          </cell>
        </row>
        <row r="1034">
          <cell r="B1034" t="str">
            <v/>
          </cell>
        </row>
        <row r="1035">
          <cell r="B1035" t="str">
            <v/>
          </cell>
          <cell r="D1035" t="str">
            <v>FIRMA RESPONSABLE</v>
          </cell>
        </row>
        <row r="1036">
          <cell r="A1036" t="str">
            <v>DEPARTAMENTO DE ANTIOQUIA</v>
          </cell>
          <cell r="F1036" t="str">
            <v/>
          </cell>
        </row>
        <row r="1037">
          <cell r="A1037" t="str">
            <v>MUNICIPIO DE BURITICÁ</v>
          </cell>
        </row>
        <row r="1038">
          <cell r="A1038" t="str">
            <v>PROYECTO: MEJORAMIENTO DE VIAS TERCIARIAS EN EL MUNICIPIO DE BURITICA EN EL 
MARCO DEL PROGRAMA REGIONAL MEJORAMIENTO DE VIAS 
TERCIARIAS EN EL OCCIDENTE ANTIOQUEÑO</v>
          </cell>
        </row>
        <row r="1040">
          <cell r="A1040" t="str">
            <v>ANÁLISIS DE PRECIOS UNITARIOS AUXILIARES</v>
          </cell>
        </row>
        <row r="1042">
          <cell r="A1042" t="str">
            <v>ITEM</v>
          </cell>
          <cell r="B1042" t="str">
            <v>DESCRIPCIÓN</v>
          </cell>
          <cell r="E1042" t="str">
            <v>UNIDAD</v>
          </cell>
          <cell r="F1042" t="str">
            <v>CANTIDAD</v>
          </cell>
          <cell r="G1042" t="str">
            <v>COSTO DIRECTO</v>
          </cell>
        </row>
        <row r="1043">
          <cell r="A1043" t="str">
            <v>SA016</v>
          </cell>
          <cell r="B1043" t="str">
            <v>MORTERO 1:6 EN OBRA (PEGA)</v>
          </cell>
          <cell r="E1043" t="str">
            <v>M3</v>
          </cell>
          <cell r="F1043" t="str">
            <v>N.D.</v>
          </cell>
          <cell r="G1043">
            <v>232632</v>
          </cell>
        </row>
        <row r="1045">
          <cell r="A1045" t="str">
            <v>1. COSTOS DIRECTOS</v>
          </cell>
        </row>
        <row r="1047">
          <cell r="A1047" t="str">
            <v>I. EQUIPO</v>
          </cell>
        </row>
        <row r="1048">
          <cell r="A1048" t="str">
            <v>CÓDIGO</v>
          </cell>
          <cell r="B1048" t="str">
            <v>DESCRIPCIÓN</v>
          </cell>
          <cell r="D1048" t="str">
            <v>UNIDAD</v>
          </cell>
          <cell r="E1048" t="str">
            <v>TARIFA</v>
          </cell>
          <cell r="F1048" t="str">
            <v>RENDIMIENTO</v>
          </cell>
          <cell r="G1048" t="str">
            <v>VR. UNITARIO</v>
          </cell>
        </row>
        <row r="1049">
          <cell r="A1049" t="str">
            <v>HEQ002</v>
          </cell>
          <cell r="B1049" t="str">
            <v>CONCRETADORA 1.5 SACOS A GASOLINA</v>
          </cell>
          <cell r="D1049" t="str">
            <v>DÍA</v>
          </cell>
          <cell r="E1049">
            <v>50000</v>
          </cell>
          <cell r="F1049">
            <v>8</v>
          </cell>
          <cell r="G1049">
            <v>6250</v>
          </cell>
        </row>
        <row r="1050">
          <cell r="A1050" t="str">
            <v/>
          </cell>
          <cell r="D1050" t="str">
            <v/>
          </cell>
          <cell r="E1050" t="str">
            <v/>
          </cell>
          <cell r="G1050" t="str">
            <v/>
          </cell>
        </row>
        <row r="1051">
          <cell r="A1051" t="str">
            <v/>
          </cell>
          <cell r="D1051" t="str">
            <v/>
          </cell>
          <cell r="E1051" t="str">
            <v/>
          </cell>
          <cell r="G1051" t="str">
            <v/>
          </cell>
        </row>
        <row r="1052">
          <cell r="A1052" t="str">
            <v/>
          </cell>
          <cell r="D1052" t="str">
            <v/>
          </cell>
          <cell r="E1052" t="str">
            <v/>
          </cell>
          <cell r="G1052" t="str">
            <v/>
          </cell>
        </row>
        <row r="1053">
          <cell r="A1053" t="str">
            <v>HEQ001</v>
          </cell>
          <cell r="B1053" t="str">
            <v>HERRAMIENTA MENOR (5% DE LA MANO DE OBRA)</v>
          </cell>
          <cell r="D1053" t="str">
            <v>%</v>
          </cell>
          <cell r="E1053">
            <v>0.05</v>
          </cell>
          <cell r="F1053">
            <v>31998.5</v>
          </cell>
          <cell r="G1053">
            <v>1599.9250000000002</v>
          </cell>
        </row>
        <row r="1054">
          <cell r="F1054" t="str">
            <v>SUBTOTAL</v>
          </cell>
          <cell r="G1054">
            <v>7849.9250000000002</v>
          </cell>
        </row>
        <row r="1056">
          <cell r="A1056" t="str">
            <v>II. MATERIALES</v>
          </cell>
        </row>
        <row r="1057">
          <cell r="A1057" t="str">
            <v>CÓDIGO</v>
          </cell>
          <cell r="B1057" t="str">
            <v>DESCRIPCIÓN</v>
          </cell>
          <cell r="C1057" t="str">
            <v>UNIDAD</v>
          </cell>
          <cell r="D1057" t="str">
            <v>CANTIDAD</v>
          </cell>
          <cell r="E1057" t="str">
            <v>DESP.</v>
          </cell>
          <cell r="F1057" t="str">
            <v>PRECIO UNIT.</v>
          </cell>
          <cell r="G1057" t="str">
            <v>VR. UNITARIO</v>
          </cell>
        </row>
        <row r="1058">
          <cell r="A1058" t="str">
            <v>MA001</v>
          </cell>
          <cell r="B1058" t="str">
            <v>CEMENTO GRIS (50 KG) PORTLAND TIPO I</v>
          </cell>
          <cell r="C1058" t="str">
            <v>SC</v>
          </cell>
          <cell r="D1058">
            <v>5.2</v>
          </cell>
          <cell r="E1058">
            <v>0.05</v>
          </cell>
          <cell r="F1058">
            <v>33616</v>
          </cell>
          <cell r="G1058">
            <v>183543.36000000002</v>
          </cell>
        </row>
        <row r="1059">
          <cell r="A1059" t="str">
            <v>MA002</v>
          </cell>
          <cell r="B1059" t="str">
            <v xml:space="preserve">ARENA DE PEGA </v>
          </cell>
          <cell r="C1059" t="str">
            <v>M3</v>
          </cell>
          <cell r="D1059">
            <v>1.2</v>
          </cell>
          <cell r="E1059">
            <v>0.05</v>
          </cell>
          <cell r="F1059">
            <v>0</v>
          </cell>
          <cell r="G1059">
            <v>0</v>
          </cell>
        </row>
        <row r="1060">
          <cell r="A1060" t="str">
            <v>MA006</v>
          </cell>
          <cell r="B1060" t="str">
            <v>AGUA</v>
          </cell>
          <cell r="C1060" t="str">
            <v>LT</v>
          </cell>
          <cell r="D1060">
            <v>140</v>
          </cell>
          <cell r="E1060">
            <v>0.1</v>
          </cell>
          <cell r="F1060">
            <v>60</v>
          </cell>
          <cell r="G1060">
            <v>9240</v>
          </cell>
        </row>
        <row r="1061">
          <cell r="A1061" t="str">
            <v/>
          </cell>
          <cell r="C1061" t="str">
            <v/>
          </cell>
          <cell r="F1061" t="str">
            <v/>
          </cell>
          <cell r="G1061" t="str">
            <v/>
          </cell>
        </row>
        <row r="1062">
          <cell r="A1062" t="str">
            <v/>
          </cell>
          <cell r="C1062" t="str">
            <v/>
          </cell>
          <cell r="F1062" t="str">
            <v/>
          </cell>
          <cell r="G1062" t="str">
            <v/>
          </cell>
        </row>
        <row r="1063">
          <cell r="A1063" t="str">
            <v/>
          </cell>
          <cell r="C1063" t="str">
            <v/>
          </cell>
          <cell r="F1063" t="str">
            <v/>
          </cell>
          <cell r="G1063" t="str">
            <v/>
          </cell>
        </row>
        <row r="1064">
          <cell r="A1064" t="str">
            <v/>
          </cell>
          <cell r="C1064" t="str">
            <v/>
          </cell>
          <cell r="F1064" t="str">
            <v/>
          </cell>
          <cell r="G1064" t="str">
            <v/>
          </cell>
        </row>
        <row r="1065">
          <cell r="F1065" t="str">
            <v>SUBTOTAL</v>
          </cell>
          <cell r="G1065">
            <v>192783.36000000002</v>
          </cell>
        </row>
        <row r="1067">
          <cell r="A1067" t="str">
            <v>III. TRANSPORTES</v>
          </cell>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TR002</v>
          </cell>
          <cell r="B1069" t="str">
            <v>TRANSPORTE DE MATERIALES DE PLAYA</v>
          </cell>
          <cell r="C1069" t="str">
            <v>PLAYA</v>
          </cell>
          <cell r="D1069">
            <v>1.26</v>
          </cell>
          <cell r="E1069">
            <v>0</v>
          </cell>
          <cell r="F1069">
            <v>1004</v>
          </cell>
          <cell r="G1069">
            <v>0</v>
          </cell>
        </row>
        <row r="1070">
          <cell r="A1070" t="str">
            <v>TR001</v>
          </cell>
          <cell r="B1070" t="str">
            <v>TRANSPORTE DE INSUMOS GENERALES</v>
          </cell>
          <cell r="C1070" t="str">
            <v>INSUMOS A MUNICIPIO</v>
          </cell>
          <cell r="D1070">
            <v>0.27300000000000002</v>
          </cell>
          <cell r="E1070">
            <v>0</v>
          </cell>
          <cell r="F1070">
            <v>1004</v>
          </cell>
          <cell r="G1070">
            <v>0</v>
          </cell>
        </row>
        <row r="1071">
          <cell r="A1071" t="str">
            <v/>
          </cell>
          <cell r="E1071" t="str">
            <v/>
          </cell>
          <cell r="F1071" t="str">
            <v/>
          </cell>
          <cell r="G1071" t="str">
            <v/>
          </cell>
        </row>
        <row r="1072">
          <cell r="F1072" t="str">
            <v>SUBTOTAL</v>
          </cell>
          <cell r="G1072" t="str">
            <v/>
          </cell>
        </row>
        <row r="1074">
          <cell r="A1074" t="str">
            <v>IV. MANO DE OBRA</v>
          </cell>
        </row>
        <row r="1075">
          <cell r="A1075" t="str">
            <v>CÓDIGO</v>
          </cell>
          <cell r="B1075" t="str">
            <v>CARGOS PERSONAL</v>
          </cell>
          <cell r="D1075" t="str">
            <v>CANTIDAD</v>
          </cell>
          <cell r="E1075" t="str">
            <v>JORNAL TOTAL</v>
          </cell>
          <cell r="F1075" t="str">
            <v>RENDIMIENTO</v>
          </cell>
          <cell r="G1075" t="str">
            <v>VR. UNITARIO</v>
          </cell>
        </row>
        <row r="1076">
          <cell r="A1076" t="str">
            <v>MO034</v>
          </cell>
          <cell r="B1076" t="str">
            <v>OPERADOR EQUIPO LIVIANO</v>
          </cell>
          <cell r="D1076">
            <v>1</v>
          </cell>
          <cell r="E1076">
            <v>101428</v>
          </cell>
          <cell r="F1076">
            <v>8</v>
          </cell>
          <cell r="G1076">
            <v>12678.5</v>
          </cell>
        </row>
        <row r="1077">
          <cell r="A1077" t="str">
            <v>MO032</v>
          </cell>
          <cell r="B1077" t="str">
            <v>AYUDANTE RASO</v>
          </cell>
          <cell r="D1077">
            <v>2</v>
          </cell>
          <cell r="E1077">
            <v>77280</v>
          </cell>
          <cell r="F1077">
            <v>8</v>
          </cell>
          <cell r="G1077">
            <v>19320</v>
          </cell>
        </row>
        <row r="1078">
          <cell r="A1078" t="str">
            <v/>
          </cell>
          <cell r="E1078" t="str">
            <v/>
          </cell>
          <cell r="F1078" t="str">
            <v/>
          </cell>
          <cell r="G1078" t="str">
            <v/>
          </cell>
        </row>
        <row r="1079">
          <cell r="A1079" t="str">
            <v/>
          </cell>
          <cell r="E1079" t="str">
            <v/>
          </cell>
          <cell r="F1079" t="str">
            <v/>
          </cell>
          <cell r="G1079" t="str">
            <v/>
          </cell>
        </row>
        <row r="1080">
          <cell r="F1080" t="str">
            <v>SUBTOTAL</v>
          </cell>
          <cell r="G1080">
            <v>31998.5</v>
          </cell>
        </row>
        <row r="1082">
          <cell r="A1082" t="str">
            <v>V. SERVICIOS</v>
          </cell>
        </row>
        <row r="1083">
          <cell r="A1083" t="str">
            <v>CÓDIGO</v>
          </cell>
          <cell r="B1083" t="str">
            <v>DESCRIPCIÓN</v>
          </cell>
          <cell r="D1083" t="str">
            <v>UNIDAD</v>
          </cell>
          <cell r="E1083" t="str">
            <v>CANTIDAD</v>
          </cell>
          <cell r="F1083" t="str">
            <v>PRECIO UNIT.</v>
          </cell>
          <cell r="G1083" t="str">
            <v>VR. UNITARIO</v>
          </cell>
        </row>
        <row r="1084">
          <cell r="A1084" t="str">
            <v/>
          </cell>
          <cell r="D1084" t="str">
            <v/>
          </cell>
          <cell r="F1084" t="str">
            <v/>
          </cell>
          <cell r="G1084" t="str">
            <v/>
          </cell>
        </row>
        <row r="1085">
          <cell r="A1085" t="str">
            <v/>
          </cell>
          <cell r="D1085" t="str">
            <v/>
          </cell>
          <cell r="F1085" t="str">
            <v/>
          </cell>
          <cell r="G1085" t="str">
            <v/>
          </cell>
        </row>
        <row r="1086">
          <cell r="A1086" t="str">
            <v/>
          </cell>
          <cell r="D1086" t="str">
            <v/>
          </cell>
          <cell r="F1086" t="str">
            <v/>
          </cell>
          <cell r="G1086" t="str">
            <v/>
          </cell>
        </row>
        <row r="1087">
          <cell r="F1087" t="str">
            <v>SUBTOTAL</v>
          </cell>
          <cell r="G1087" t="str">
            <v/>
          </cell>
        </row>
        <row r="1089">
          <cell r="A1089" t="str">
            <v>TOTAL COSTO DIRECTO</v>
          </cell>
          <cell r="G1089">
            <v>232632</v>
          </cell>
        </row>
        <row r="1091">
          <cell r="A1091" t="str">
            <v>2. COSTOS INDIRECTOS</v>
          </cell>
        </row>
        <row r="1093">
          <cell r="A1093" t="str">
            <v>DESCRIPCIÓN</v>
          </cell>
          <cell r="F1093" t="str">
            <v>PORCENTAJE</v>
          </cell>
          <cell r="G1093" t="str">
            <v>VALOR TOTAL</v>
          </cell>
        </row>
        <row r="1094">
          <cell r="A1094" t="str">
            <v>ADMINISTRACION</v>
          </cell>
          <cell r="F1094">
            <v>0.2364</v>
          </cell>
          <cell r="G1094">
            <v>54994.2048</v>
          </cell>
        </row>
        <row r="1095">
          <cell r="A1095" t="str">
            <v>IMPREVISTOS</v>
          </cell>
          <cell r="F1095">
            <v>0.01</v>
          </cell>
          <cell r="G1095">
            <v>2326.3200000000002</v>
          </cell>
        </row>
        <row r="1096">
          <cell r="A1096" t="str">
            <v>UTILIDADES</v>
          </cell>
          <cell r="F1096">
            <v>0.05</v>
          </cell>
          <cell r="G1096">
            <v>11631.6</v>
          </cell>
        </row>
        <row r="1097">
          <cell r="A1097" t="str">
            <v>TOTAL COSTO INDIRECTO</v>
          </cell>
          <cell r="F1097">
            <v>0.2964</v>
          </cell>
          <cell r="G1097">
            <v>68952</v>
          </cell>
        </row>
        <row r="1099">
          <cell r="A1099" t="str">
            <v>PRECIO UNITARIO TOTAL APROXIMADO AL PESO</v>
          </cell>
          <cell r="G1099">
            <v>301584</v>
          </cell>
        </row>
        <row r="1101">
          <cell r="B1101" t="str">
            <v/>
          </cell>
        </row>
        <row r="1102">
          <cell r="B1102" t="str">
            <v/>
          </cell>
        </row>
        <row r="1103">
          <cell r="B1103" t="str">
            <v/>
          </cell>
        </row>
        <row r="1104">
          <cell r="B1104" t="str">
            <v/>
          </cell>
          <cell r="D1104" t="str">
            <v>FIRMA RESPONSABLE</v>
          </cell>
        </row>
        <row r="1105">
          <cell r="A1105" t="str">
            <v>DEPARTAMENTO DE ANTIOQUIA</v>
          </cell>
          <cell r="F1105" t="str">
            <v/>
          </cell>
        </row>
        <row r="1106">
          <cell r="A1106" t="str">
            <v>MUNICIPIO DE BURITICÁ</v>
          </cell>
        </row>
        <row r="1107">
          <cell r="A1107" t="str">
            <v>PROYECTO: MEJORAMIENTO DE VIAS TERCIARIAS EN EL MUNICIPIO DE BURITICA EN EL 
MARCO DEL PROGRAMA REGIONAL MEJORAMIENTO DE VIAS 
TERCIARIAS EN EL OCCIDENTE ANTIOQUEÑO</v>
          </cell>
        </row>
        <row r="1109">
          <cell r="A1109" t="str">
            <v>ANÁLISIS DE PRECIOS UNITARIOS AUXILIARES</v>
          </cell>
        </row>
        <row r="1111">
          <cell r="A1111" t="str">
            <v>ITEM</v>
          </cell>
          <cell r="B1111" t="str">
            <v>DESCRIPCIÓN</v>
          </cell>
          <cell r="E1111" t="str">
            <v>UNIDAD</v>
          </cell>
          <cell r="F1111" t="str">
            <v>CANTIDAD</v>
          </cell>
          <cell r="G1111" t="str">
            <v>COSTO DIRECTO</v>
          </cell>
        </row>
        <row r="1112">
          <cell r="A1112" t="str">
            <v>SA017</v>
          </cell>
          <cell r="B1112" t="str">
            <v>FORMALETA PARA MUROS, ALETAS, DISIPADORES Y ESTRIBOS (UN SOLO USO. VALIDAR NÚMERO DE REUSOS DE ACUERDO A LA ESTRUCTURA)</v>
          </cell>
          <cell r="E1112" t="str">
            <v>M2</v>
          </cell>
          <cell r="F1112" t="str">
            <v>N.D.</v>
          </cell>
          <cell r="G1112">
            <v>6140</v>
          </cell>
        </row>
        <row r="1114">
          <cell r="A1114" t="str">
            <v>1. COSTOS DIRECTOS</v>
          </cell>
        </row>
        <row r="1116">
          <cell r="A1116" t="str">
            <v>I. EQUIPO</v>
          </cell>
        </row>
        <row r="1117">
          <cell r="A1117" t="str">
            <v>CÓDIGO</v>
          </cell>
          <cell r="B1117" t="str">
            <v>DESCRIPCIÓN</v>
          </cell>
          <cell r="D1117" t="str">
            <v>UNIDAD</v>
          </cell>
          <cell r="E1117" t="str">
            <v>TARIFA</v>
          </cell>
          <cell r="F1117" t="str">
            <v>RENDIMIENTO</v>
          </cell>
          <cell r="G1117" t="str">
            <v>VR. UNITARIO</v>
          </cell>
        </row>
        <row r="1118">
          <cell r="A1118" t="str">
            <v>HEQ012</v>
          </cell>
          <cell r="B1118" t="str">
            <v>SIERRA CIRCULAR</v>
          </cell>
          <cell r="D1118" t="str">
            <v>DÍA</v>
          </cell>
          <cell r="E1118">
            <v>0</v>
          </cell>
          <cell r="F1118">
            <v>35.721600000000002</v>
          </cell>
          <cell r="G1118">
            <v>0</v>
          </cell>
        </row>
        <row r="1119">
          <cell r="A1119" t="str">
            <v/>
          </cell>
          <cell r="D1119" t="str">
            <v/>
          </cell>
          <cell r="E1119" t="str">
            <v/>
          </cell>
          <cell r="G1119" t="str">
            <v/>
          </cell>
        </row>
        <row r="1120">
          <cell r="A1120" t="str">
            <v/>
          </cell>
          <cell r="D1120" t="str">
            <v/>
          </cell>
          <cell r="E1120" t="str">
            <v/>
          </cell>
          <cell r="G1120" t="str">
            <v/>
          </cell>
        </row>
        <row r="1121">
          <cell r="A1121" t="str">
            <v/>
          </cell>
          <cell r="D1121" t="str">
            <v/>
          </cell>
          <cell r="E1121" t="str">
            <v/>
          </cell>
          <cell r="G1121" t="str">
            <v/>
          </cell>
        </row>
        <row r="1122">
          <cell r="A1122" t="str">
            <v>HEQ001</v>
          </cell>
          <cell r="B1122" t="str">
            <v>HERRAMIENTA MENOR (5% DE LA MANO DE OBRA)</v>
          </cell>
          <cell r="D1122" t="str">
            <v>%</v>
          </cell>
          <cell r="E1122">
            <v>0.05</v>
          </cell>
          <cell r="F1122">
            <v>5847.7783749888022</v>
          </cell>
          <cell r="G1122">
            <v>292.38891874944011</v>
          </cell>
        </row>
        <row r="1123">
          <cell r="F1123" t="str">
            <v>SUBTOTAL</v>
          </cell>
          <cell r="G1123">
            <v>292.38891874944011</v>
          </cell>
        </row>
        <row r="1125">
          <cell r="A1125" t="str">
            <v>II. MATERIALES</v>
          </cell>
        </row>
        <row r="1126">
          <cell r="A1126" t="str">
            <v>CÓDIGO</v>
          </cell>
          <cell r="B1126" t="str">
            <v>DESCRIPCIÓN</v>
          </cell>
          <cell r="C1126" t="str">
            <v>UNIDAD</v>
          </cell>
          <cell r="D1126" t="str">
            <v>CANTIDAD</v>
          </cell>
          <cell r="E1126" t="str">
            <v>DESP.</v>
          </cell>
          <cell r="F1126" t="str">
            <v>PRECIO UNIT.</v>
          </cell>
          <cell r="G1126" t="str">
            <v>VR. UNITARIO</v>
          </cell>
        </row>
        <row r="1127">
          <cell r="A1127" t="str">
            <v>MA012</v>
          </cell>
          <cell r="B1127" t="str">
            <v>TABLERO AGLOMERADO MDP (SUPER T) 1.83 X 2.44</v>
          </cell>
          <cell r="C1127" t="str">
            <v>UN</v>
          </cell>
          <cell r="D1127">
            <v>0.33333333333333331</v>
          </cell>
          <cell r="E1127">
            <v>0.05</v>
          </cell>
          <cell r="F1127">
            <v>0</v>
          </cell>
          <cell r="G1127">
            <v>0</v>
          </cell>
        </row>
        <row r="1128">
          <cell r="A1128" t="str">
            <v>MA013</v>
          </cell>
          <cell r="B1128" t="str">
            <v>CLAVOS COMUNES 1½ A 3½"</v>
          </cell>
          <cell r="C1128" t="str">
            <v>LB</v>
          </cell>
          <cell r="D1128">
            <v>7.4999999999999997E-2</v>
          </cell>
          <cell r="E1128">
            <v>0.05</v>
          </cell>
          <cell r="F1128">
            <v>0</v>
          </cell>
          <cell r="G1128">
            <v>0</v>
          </cell>
        </row>
        <row r="1129">
          <cell r="A1129" t="str">
            <v>MA011</v>
          </cell>
          <cell r="B1129" t="str">
            <v>LARGUERO MADERA COMÚN 4CMX8CMX2.80</v>
          </cell>
          <cell r="C1129" t="str">
            <v>UN</v>
          </cell>
          <cell r="D1129">
            <v>8.3333333333333301E-2</v>
          </cell>
          <cell r="E1129">
            <v>0.05</v>
          </cell>
          <cell r="F1129">
            <v>0</v>
          </cell>
          <cell r="G1129">
            <v>0</v>
          </cell>
        </row>
        <row r="1130">
          <cell r="A1130" t="str">
            <v/>
          </cell>
          <cell r="C1130" t="str">
            <v/>
          </cell>
          <cell r="F1130" t="str">
            <v/>
          </cell>
          <cell r="G1130" t="str">
            <v/>
          </cell>
        </row>
        <row r="1131">
          <cell r="A1131" t="str">
            <v/>
          </cell>
          <cell r="C1131" t="str">
            <v/>
          </cell>
          <cell r="F1131" t="str">
            <v/>
          </cell>
          <cell r="G1131" t="str">
            <v/>
          </cell>
        </row>
        <row r="1132">
          <cell r="A1132" t="str">
            <v/>
          </cell>
          <cell r="C1132" t="str">
            <v/>
          </cell>
          <cell r="F1132" t="str">
            <v/>
          </cell>
          <cell r="G1132" t="str">
            <v/>
          </cell>
        </row>
        <row r="1133">
          <cell r="A1133" t="str">
            <v/>
          </cell>
          <cell r="C1133" t="str">
            <v/>
          </cell>
          <cell r="F1133" t="str">
            <v/>
          </cell>
          <cell r="G1133" t="str">
            <v/>
          </cell>
        </row>
        <row r="1134">
          <cell r="F1134" t="str">
            <v>SUBTOTAL</v>
          </cell>
          <cell r="G1134" t="str">
            <v/>
          </cell>
        </row>
        <row r="1136">
          <cell r="A1136" t="str">
            <v>III. TRANSPORTES</v>
          </cell>
        </row>
        <row r="1137">
          <cell r="A1137" t="str">
            <v>CÓDIGO</v>
          </cell>
          <cell r="B1137" t="str">
            <v>DESCRIPCIÓN</v>
          </cell>
          <cell r="C1137" t="str">
            <v>TIPO</v>
          </cell>
          <cell r="D1137" t="str">
            <v>VOLUMEN/PESO</v>
          </cell>
          <cell r="E1137" t="str">
            <v>DISTANCIA</v>
          </cell>
          <cell r="F1137" t="str">
            <v>TARIFA</v>
          </cell>
          <cell r="G1137" t="str">
            <v>VR. UNITARIO</v>
          </cell>
        </row>
        <row r="1138">
          <cell r="A1138" t="str">
            <v/>
          </cell>
          <cell r="E1138" t="str">
            <v/>
          </cell>
          <cell r="F1138" t="str">
            <v/>
          </cell>
          <cell r="G1138" t="str">
            <v/>
          </cell>
        </row>
        <row r="1139">
          <cell r="A1139" t="str">
            <v/>
          </cell>
          <cell r="E1139" t="str">
            <v/>
          </cell>
          <cell r="F1139" t="str">
            <v/>
          </cell>
          <cell r="G1139" t="str">
            <v/>
          </cell>
        </row>
        <row r="1140">
          <cell r="A1140" t="str">
            <v/>
          </cell>
          <cell r="E1140" t="str">
            <v/>
          </cell>
          <cell r="F1140" t="str">
            <v/>
          </cell>
          <cell r="G1140" t="str">
            <v/>
          </cell>
        </row>
        <row r="1141">
          <cell r="F1141" t="str">
            <v>SUBTOTAL</v>
          </cell>
          <cell r="G1141" t="str">
            <v/>
          </cell>
        </row>
        <row r="1143">
          <cell r="A1143" t="str">
            <v>IV. MANO DE OBRA</v>
          </cell>
        </row>
        <row r="1144">
          <cell r="A1144" t="str">
            <v>CÓDIGO</v>
          </cell>
          <cell r="B1144" t="str">
            <v>CARGOS PERSONAL</v>
          </cell>
          <cell r="D1144" t="str">
            <v>CANTIDAD</v>
          </cell>
          <cell r="E1144" t="str">
            <v>JORNAL TOTAL</v>
          </cell>
          <cell r="F1144" t="str">
            <v>RENDIMIENTO</v>
          </cell>
          <cell r="G1144" t="str">
            <v>VR. UNITARIO</v>
          </cell>
        </row>
        <row r="1145">
          <cell r="A1145" t="str">
            <v>MO025</v>
          </cell>
          <cell r="B1145" t="str">
            <v>OFICIAL CARPINTERO</v>
          </cell>
          <cell r="D1145">
            <v>1</v>
          </cell>
          <cell r="E1145">
            <v>131612</v>
          </cell>
          <cell r="F1145">
            <v>35.721600000000002</v>
          </cell>
          <cell r="G1145">
            <v>3684.3814386813578</v>
          </cell>
        </row>
        <row r="1146">
          <cell r="A1146" t="str">
            <v>MO026</v>
          </cell>
          <cell r="B1146" t="str">
            <v>AYUDANTE CARPINTERO</v>
          </cell>
          <cell r="D1146">
            <v>1</v>
          </cell>
          <cell r="E1146">
            <v>77280</v>
          </cell>
          <cell r="F1146">
            <v>35.721600000000002</v>
          </cell>
          <cell r="G1146">
            <v>2163.3969363074443</v>
          </cell>
        </row>
        <row r="1147">
          <cell r="A1147" t="str">
            <v/>
          </cell>
          <cell r="E1147" t="str">
            <v/>
          </cell>
          <cell r="F1147" t="str">
            <v/>
          </cell>
          <cell r="G1147" t="str">
            <v/>
          </cell>
        </row>
        <row r="1148">
          <cell r="A1148" t="str">
            <v/>
          </cell>
          <cell r="E1148" t="str">
            <v/>
          </cell>
          <cell r="F1148" t="str">
            <v/>
          </cell>
          <cell r="G1148" t="str">
            <v/>
          </cell>
        </row>
        <row r="1149">
          <cell r="F1149" t="str">
            <v>SUBTOTAL</v>
          </cell>
          <cell r="G1149">
            <v>5847.7783749888022</v>
          </cell>
        </row>
        <row r="1151">
          <cell r="A1151" t="str">
            <v>V. SERVICIOS</v>
          </cell>
        </row>
        <row r="1152">
          <cell r="A1152" t="str">
            <v>CÓDIGO</v>
          </cell>
          <cell r="B1152" t="str">
            <v>DESCRIPCIÓN</v>
          </cell>
          <cell r="D1152" t="str">
            <v>UNIDAD</v>
          </cell>
          <cell r="E1152" t="str">
            <v>CANTIDAD</v>
          </cell>
          <cell r="F1152" t="str">
            <v>PRECIO UNIT.</v>
          </cell>
          <cell r="G1152" t="str">
            <v>VR. UNITARIO</v>
          </cell>
        </row>
        <row r="1153">
          <cell r="A1153" t="str">
            <v/>
          </cell>
          <cell r="D1153" t="str">
            <v/>
          </cell>
          <cell r="F1153" t="str">
            <v/>
          </cell>
          <cell r="G1153" t="str">
            <v/>
          </cell>
        </row>
        <row r="1154">
          <cell r="A1154" t="str">
            <v/>
          </cell>
          <cell r="D1154" t="str">
            <v/>
          </cell>
          <cell r="F1154" t="str">
            <v/>
          </cell>
          <cell r="G1154" t="str">
            <v/>
          </cell>
        </row>
        <row r="1155">
          <cell r="A1155" t="str">
            <v/>
          </cell>
          <cell r="D1155" t="str">
            <v/>
          </cell>
          <cell r="F1155" t="str">
            <v/>
          </cell>
          <cell r="G1155" t="str">
            <v/>
          </cell>
        </row>
        <row r="1156">
          <cell r="F1156" t="str">
            <v>SUBTOTAL</v>
          </cell>
          <cell r="G1156" t="str">
            <v/>
          </cell>
        </row>
        <row r="1158">
          <cell r="A1158" t="str">
            <v>TOTAL COSTO DIRECTO</v>
          </cell>
          <cell r="G1158">
            <v>6140</v>
          </cell>
        </row>
        <row r="1160">
          <cell r="A1160" t="str">
            <v>2. COSTOS INDIRECTOS</v>
          </cell>
        </row>
        <row r="1162">
          <cell r="A1162" t="str">
            <v>DESCRIPCIÓN</v>
          </cell>
          <cell r="F1162" t="str">
            <v>PORCENTAJE</v>
          </cell>
          <cell r="G1162" t="str">
            <v>VALOR TOTAL</v>
          </cell>
        </row>
        <row r="1163">
          <cell r="A1163" t="str">
            <v>ADMINISTRACION</v>
          </cell>
          <cell r="F1163">
            <v>0.2364</v>
          </cell>
          <cell r="G1163">
            <v>1451.4960000000001</v>
          </cell>
        </row>
        <row r="1164">
          <cell r="A1164" t="str">
            <v>IMPREVISTOS</v>
          </cell>
          <cell r="F1164">
            <v>0.01</v>
          </cell>
          <cell r="G1164">
            <v>61.4</v>
          </cell>
        </row>
        <row r="1165">
          <cell r="A1165" t="str">
            <v>UTILIDADES</v>
          </cell>
          <cell r="F1165">
            <v>0.05</v>
          </cell>
          <cell r="G1165">
            <v>307</v>
          </cell>
        </row>
        <row r="1166">
          <cell r="A1166" t="str">
            <v>TOTAL COSTO INDIRECTO</v>
          </cell>
          <cell r="F1166">
            <v>0.2964</v>
          </cell>
          <cell r="G1166">
            <v>1820</v>
          </cell>
        </row>
        <row r="1168">
          <cell r="A1168" t="str">
            <v>PRECIO UNITARIO TOTAL APROXIMADO AL PESO</v>
          </cell>
          <cell r="G1168">
            <v>7960</v>
          </cell>
        </row>
        <row r="1170">
          <cell r="B1170" t="str">
            <v/>
          </cell>
        </row>
        <row r="1171">
          <cell r="B1171" t="str">
            <v/>
          </cell>
        </row>
        <row r="1172">
          <cell r="B1172" t="str">
            <v/>
          </cell>
        </row>
        <row r="1173">
          <cell r="B1173" t="str">
            <v/>
          </cell>
          <cell r="D1173" t="str">
            <v>FIRMA RESPONSABLE</v>
          </cell>
        </row>
        <row r="1174">
          <cell r="A1174" t="str">
            <v>DEPARTAMENTO DE ANTIOQUIA</v>
          </cell>
          <cell r="F1174" t="str">
            <v/>
          </cell>
        </row>
        <row r="1175">
          <cell r="A1175" t="str">
            <v>MUNICIPIO DE BURITICÁ</v>
          </cell>
        </row>
        <row r="1176">
          <cell r="A1176" t="str">
            <v>PROYECTO: MEJORAMIENTO DE VIAS TERCIARIAS EN EL MUNICIPIO DE BURITICA EN EL 
MARCO DEL PROGRAMA REGIONAL MEJORAMIENTO DE VIAS 
TERCIARIAS EN EL OCCIDENTE ANTIOQUEÑO</v>
          </cell>
        </row>
        <row r="1178">
          <cell r="A1178" t="str">
            <v>ANÁLISIS DE PRECIOS UNITARIOS AUXILIARES</v>
          </cell>
        </row>
        <row r="1180">
          <cell r="A1180" t="str">
            <v>ITEM</v>
          </cell>
          <cell r="B1180" t="str">
            <v>DESCRIPCIÓN</v>
          </cell>
          <cell r="E1180" t="str">
            <v>UNIDAD</v>
          </cell>
          <cell r="F1180" t="str">
            <v>CANTIDAD</v>
          </cell>
          <cell r="G1180" t="str">
            <v>COSTO DIRECTO</v>
          </cell>
        </row>
        <row r="1181">
          <cell r="A1181" t="str">
            <v>SA018</v>
          </cell>
          <cell r="B1181">
            <v>0</v>
          </cell>
          <cell r="E1181">
            <v>0</v>
          </cell>
          <cell r="F1181" t="str">
            <v>N.D.</v>
          </cell>
          <cell r="G1181" t="str">
            <v/>
          </cell>
        </row>
        <row r="1183">
          <cell r="A1183" t="str">
            <v>1. COSTOS DIRECTOS</v>
          </cell>
        </row>
        <row r="1185">
          <cell r="A1185" t="str">
            <v>I. EQUIPO</v>
          </cell>
        </row>
        <row r="1186">
          <cell r="A1186" t="str">
            <v>CÓDIGO</v>
          </cell>
          <cell r="B1186" t="str">
            <v>DESCRIPCIÓN</v>
          </cell>
          <cell r="D1186" t="str">
            <v>UNIDAD</v>
          </cell>
          <cell r="E1186" t="str">
            <v>TARIFA</v>
          </cell>
          <cell r="F1186" t="str">
            <v>RENDIMIENTO</v>
          </cell>
          <cell r="G1186" t="str">
            <v>VR. UNITARIO</v>
          </cell>
        </row>
        <row r="1187">
          <cell r="A1187" t="str">
            <v/>
          </cell>
          <cell r="D1187" t="str">
            <v/>
          </cell>
          <cell r="E1187" t="str">
            <v/>
          </cell>
          <cell r="G1187" t="str">
            <v/>
          </cell>
        </row>
        <row r="1188">
          <cell r="A1188" t="str">
            <v/>
          </cell>
          <cell r="D1188" t="str">
            <v/>
          </cell>
          <cell r="E1188" t="str">
            <v/>
          </cell>
          <cell r="G1188" t="str">
            <v/>
          </cell>
        </row>
        <row r="1189">
          <cell r="A1189" t="str">
            <v/>
          </cell>
          <cell r="D1189" t="str">
            <v/>
          </cell>
          <cell r="E1189" t="str">
            <v/>
          </cell>
          <cell r="G1189" t="str">
            <v/>
          </cell>
        </row>
        <row r="1190">
          <cell r="A1190" t="str">
            <v/>
          </cell>
          <cell r="D1190" t="str">
            <v/>
          </cell>
          <cell r="E1190" t="str">
            <v/>
          </cell>
          <cell r="G1190" t="str">
            <v/>
          </cell>
        </row>
        <row r="1191">
          <cell r="A1191" t="str">
            <v/>
          </cell>
          <cell r="B1191" t="str">
            <v/>
          </cell>
          <cell r="D1191" t="str">
            <v/>
          </cell>
          <cell r="E1191" t="str">
            <v/>
          </cell>
          <cell r="F1191" t="str">
            <v/>
          </cell>
          <cell r="G1191" t="str">
            <v/>
          </cell>
        </row>
        <row r="1192">
          <cell r="F1192" t="str">
            <v>SUBTOTAL</v>
          </cell>
          <cell r="G1192" t="str">
            <v/>
          </cell>
        </row>
        <row r="1194">
          <cell r="A1194" t="str">
            <v>II. MATERIALES</v>
          </cell>
        </row>
        <row r="1195">
          <cell r="A1195" t="str">
            <v>CÓDIGO</v>
          </cell>
          <cell r="B1195" t="str">
            <v>DESCRIPCIÓN</v>
          </cell>
          <cell r="C1195" t="str">
            <v>UNIDAD</v>
          </cell>
          <cell r="D1195" t="str">
            <v>CANTIDAD</v>
          </cell>
          <cell r="E1195" t="str">
            <v>DESP.</v>
          </cell>
          <cell r="F1195" t="str">
            <v>PRECIO UNIT.</v>
          </cell>
          <cell r="G1195" t="str">
            <v>VR. UNITARIO</v>
          </cell>
        </row>
        <row r="1196">
          <cell r="A1196" t="str">
            <v/>
          </cell>
          <cell r="C1196" t="str">
            <v/>
          </cell>
          <cell r="F1196" t="str">
            <v/>
          </cell>
          <cell r="G1196" t="str">
            <v/>
          </cell>
        </row>
        <row r="1197">
          <cell r="A1197" t="str">
            <v/>
          </cell>
          <cell r="C1197" t="str">
            <v/>
          </cell>
          <cell r="F1197" t="str">
            <v/>
          </cell>
          <cell r="G1197" t="str">
            <v/>
          </cell>
        </row>
        <row r="1198">
          <cell r="A1198" t="str">
            <v/>
          </cell>
          <cell r="C1198" t="str">
            <v/>
          </cell>
          <cell r="F1198" t="str">
            <v/>
          </cell>
          <cell r="G1198" t="str">
            <v/>
          </cell>
        </row>
        <row r="1199">
          <cell r="A1199" t="str">
            <v/>
          </cell>
          <cell r="C1199" t="str">
            <v/>
          </cell>
          <cell r="F1199" t="str">
            <v/>
          </cell>
          <cell r="G1199" t="str">
            <v/>
          </cell>
        </row>
        <row r="1200">
          <cell r="A1200" t="str">
            <v/>
          </cell>
          <cell r="C1200" t="str">
            <v/>
          </cell>
          <cell r="F1200" t="str">
            <v/>
          </cell>
          <cell r="G1200" t="str">
            <v/>
          </cell>
        </row>
        <row r="1201">
          <cell r="A1201" t="str">
            <v/>
          </cell>
          <cell r="C1201" t="str">
            <v/>
          </cell>
          <cell r="F1201" t="str">
            <v/>
          </cell>
          <cell r="G1201" t="str">
            <v/>
          </cell>
        </row>
        <row r="1202">
          <cell r="A1202" t="str">
            <v/>
          </cell>
          <cell r="C1202" t="str">
            <v/>
          </cell>
          <cell r="F1202" t="str">
            <v/>
          </cell>
          <cell r="G1202" t="str">
            <v/>
          </cell>
        </row>
        <row r="1203">
          <cell r="F1203" t="str">
            <v>SUBTOTAL</v>
          </cell>
          <cell r="G1203" t="str">
            <v/>
          </cell>
        </row>
        <row r="1205">
          <cell r="A1205" t="str">
            <v>III. TRANSPORTES</v>
          </cell>
        </row>
        <row r="1206">
          <cell r="A1206" t="str">
            <v>CÓDIGO</v>
          </cell>
          <cell r="B1206" t="str">
            <v>DESCRIPCIÓN</v>
          </cell>
          <cell r="C1206" t="str">
            <v>TIPO</v>
          </cell>
          <cell r="D1206" t="str">
            <v>VOLUMEN/PESO</v>
          </cell>
          <cell r="E1206" t="str">
            <v>DISTANCIA</v>
          </cell>
          <cell r="F1206" t="str">
            <v>TARIFA</v>
          </cell>
          <cell r="G1206" t="str">
            <v>VR. UNITARIO</v>
          </cell>
        </row>
        <row r="1207">
          <cell r="A1207" t="str">
            <v/>
          </cell>
          <cell r="E1207" t="str">
            <v/>
          </cell>
          <cell r="F1207" t="str">
            <v/>
          </cell>
          <cell r="G1207" t="str">
            <v/>
          </cell>
        </row>
        <row r="1208">
          <cell r="A1208" t="str">
            <v/>
          </cell>
          <cell r="E1208" t="str">
            <v/>
          </cell>
          <cell r="F1208" t="str">
            <v/>
          </cell>
          <cell r="G1208" t="str">
            <v/>
          </cell>
        </row>
        <row r="1209">
          <cell r="A1209" t="str">
            <v/>
          </cell>
          <cell r="E1209" t="str">
            <v/>
          </cell>
          <cell r="F1209" t="str">
            <v/>
          </cell>
          <cell r="G1209" t="str">
            <v/>
          </cell>
        </row>
        <row r="1210">
          <cell r="F1210" t="str">
            <v>SUBTOTAL</v>
          </cell>
          <cell r="G1210" t="str">
            <v/>
          </cell>
        </row>
        <row r="1212">
          <cell r="A1212" t="str">
            <v>IV. MANO DE OBRA</v>
          </cell>
        </row>
        <row r="1213">
          <cell r="A1213" t="str">
            <v>CÓDIGO</v>
          </cell>
          <cell r="B1213" t="str">
            <v>CARGOS PERSONAL</v>
          </cell>
          <cell r="D1213" t="str">
            <v>CANTIDAD</v>
          </cell>
          <cell r="E1213" t="str">
            <v>JORNAL TOTAL</v>
          </cell>
          <cell r="F1213" t="str">
            <v>RENDIMIENTO</v>
          </cell>
          <cell r="G1213" t="str">
            <v>VR. UNITARIO</v>
          </cell>
        </row>
        <row r="1214">
          <cell r="A1214" t="str">
            <v/>
          </cell>
          <cell r="E1214" t="str">
            <v/>
          </cell>
          <cell r="G1214" t="str">
            <v/>
          </cell>
        </row>
        <row r="1215">
          <cell r="A1215" t="str">
            <v/>
          </cell>
          <cell r="E1215" t="str">
            <v/>
          </cell>
          <cell r="F1215" t="str">
            <v/>
          </cell>
          <cell r="G1215" t="str">
            <v/>
          </cell>
        </row>
        <row r="1216">
          <cell r="A1216" t="str">
            <v/>
          </cell>
          <cell r="E1216" t="str">
            <v/>
          </cell>
          <cell r="F1216" t="str">
            <v/>
          </cell>
          <cell r="G1216" t="str">
            <v/>
          </cell>
        </row>
        <row r="1217">
          <cell r="A1217" t="str">
            <v/>
          </cell>
          <cell r="E1217" t="str">
            <v/>
          </cell>
          <cell r="F1217" t="str">
            <v/>
          </cell>
          <cell r="G1217" t="str">
            <v/>
          </cell>
        </row>
        <row r="1218">
          <cell r="F1218" t="str">
            <v>SUBTOTAL</v>
          </cell>
          <cell r="G1218" t="str">
            <v/>
          </cell>
        </row>
        <row r="1220">
          <cell r="A1220" t="str">
            <v>V. SERVICIOS</v>
          </cell>
        </row>
        <row r="1221">
          <cell r="A1221" t="str">
            <v>CÓDIGO</v>
          </cell>
          <cell r="B1221" t="str">
            <v>DESCRIPCIÓN</v>
          </cell>
          <cell r="D1221" t="str">
            <v>UNIDAD</v>
          </cell>
          <cell r="E1221" t="str">
            <v>CANTIDAD</v>
          </cell>
          <cell r="F1221" t="str">
            <v>PRECIO UNIT.</v>
          </cell>
          <cell r="G1221" t="str">
            <v>VR. UNITARIO</v>
          </cell>
        </row>
        <row r="1222">
          <cell r="A1222" t="str">
            <v/>
          </cell>
          <cell r="D1222" t="str">
            <v/>
          </cell>
          <cell r="F1222" t="str">
            <v/>
          </cell>
          <cell r="G1222" t="str">
            <v/>
          </cell>
        </row>
        <row r="1223">
          <cell r="A1223" t="str">
            <v/>
          </cell>
          <cell r="D1223" t="str">
            <v/>
          </cell>
          <cell r="F1223" t="str">
            <v/>
          </cell>
          <cell r="G1223" t="str">
            <v/>
          </cell>
        </row>
        <row r="1224">
          <cell r="A1224" t="str">
            <v/>
          </cell>
          <cell r="D1224" t="str">
            <v/>
          </cell>
          <cell r="F1224" t="str">
            <v/>
          </cell>
          <cell r="G1224" t="str">
            <v/>
          </cell>
        </row>
        <row r="1225">
          <cell r="F1225" t="str">
            <v>SUBTOTAL</v>
          </cell>
          <cell r="G1225" t="str">
            <v/>
          </cell>
        </row>
        <row r="1227">
          <cell r="A1227" t="str">
            <v>TOTAL COSTO DIRECTO</v>
          </cell>
          <cell r="G1227" t="str">
            <v/>
          </cell>
        </row>
        <row r="1229">
          <cell r="A1229" t="str">
            <v>2. COSTOS INDIRECTOS</v>
          </cell>
        </row>
        <row r="1231">
          <cell r="A1231" t="str">
            <v>DESCRIPCIÓN</v>
          </cell>
          <cell r="F1231" t="str">
            <v>PORCENTAJE</v>
          </cell>
          <cell r="G1231" t="str">
            <v>VALOR TOTAL</v>
          </cell>
        </row>
        <row r="1232">
          <cell r="A1232" t="str">
            <v>ADMINISTRACION</v>
          </cell>
          <cell r="F1232">
            <v>0.2364</v>
          </cell>
          <cell r="G1232" t="str">
            <v/>
          </cell>
        </row>
        <row r="1233">
          <cell r="A1233" t="str">
            <v>IMPREVISTOS</v>
          </cell>
          <cell r="F1233">
            <v>0.01</v>
          </cell>
          <cell r="G1233" t="str">
            <v/>
          </cell>
        </row>
        <row r="1234">
          <cell r="A1234" t="str">
            <v>UTILIDADES</v>
          </cell>
          <cell r="F1234">
            <v>0.05</v>
          </cell>
          <cell r="G1234" t="str">
            <v/>
          </cell>
        </row>
        <row r="1235">
          <cell r="A1235" t="str">
            <v>TOTAL COSTO INDIRECTO</v>
          </cell>
          <cell r="F1235">
            <v>0.2964</v>
          </cell>
          <cell r="G1235" t="str">
            <v/>
          </cell>
        </row>
        <row r="1237">
          <cell r="A1237" t="str">
            <v>PRECIO UNITARIO TOTAL APROXIMADO AL PESO</v>
          </cell>
          <cell r="G1237" t="str">
            <v/>
          </cell>
        </row>
        <row r="1239">
          <cell r="B1239" t="str">
            <v/>
          </cell>
        </row>
        <row r="1240">
          <cell r="B1240" t="str">
            <v/>
          </cell>
        </row>
        <row r="1241">
          <cell r="B1241" t="str">
            <v/>
          </cell>
        </row>
        <row r="1242">
          <cell r="B1242" t="str">
            <v/>
          </cell>
          <cell r="D1242" t="str">
            <v>FIRMA RESPONSABLE</v>
          </cell>
        </row>
        <row r="1243">
          <cell r="A1243" t="str">
            <v>DEPARTAMENTO DE ANTIOQUIA</v>
          </cell>
          <cell r="F1243" t="str">
            <v/>
          </cell>
        </row>
        <row r="1244">
          <cell r="A1244" t="str">
            <v>MUNICIPIO DE BURITICÁ</v>
          </cell>
        </row>
        <row r="1245">
          <cell r="A1245" t="str">
            <v>PROYECTO: MEJORAMIENTO DE VIAS TERCIARIAS EN EL MUNICIPIO DE BURITICA EN EL 
MARCO DEL PROGRAMA REGIONAL MEJORAMIENTO DE VIAS 
TERCIARIAS EN EL OCCIDENTE ANTIOQUEÑO</v>
          </cell>
        </row>
        <row r="1247">
          <cell r="A1247" t="str">
            <v>ANÁLISIS DE PRECIOS UNITARIOS AUXILIARES</v>
          </cell>
        </row>
        <row r="1249">
          <cell r="A1249" t="str">
            <v>ITEM</v>
          </cell>
          <cell r="B1249" t="str">
            <v>DESCRIPCIÓN</v>
          </cell>
          <cell r="E1249" t="str">
            <v>UNIDAD</v>
          </cell>
          <cell r="F1249" t="str">
            <v>CANTIDAD</v>
          </cell>
          <cell r="G1249" t="str">
            <v>COSTO DIRECTO</v>
          </cell>
        </row>
        <row r="1250">
          <cell r="A1250" t="str">
            <v>SA019</v>
          </cell>
          <cell r="B1250">
            <v>0</v>
          </cell>
          <cell r="E1250">
            <v>0</v>
          </cell>
          <cell r="F1250" t="str">
            <v>N.D.</v>
          </cell>
          <cell r="G1250" t="str">
            <v/>
          </cell>
        </row>
        <row r="1252">
          <cell r="A1252" t="str">
            <v>1. COSTOS DIRECTOS</v>
          </cell>
        </row>
        <row r="1254">
          <cell r="A1254" t="str">
            <v>I. EQUIPO</v>
          </cell>
        </row>
        <row r="1255">
          <cell r="A1255" t="str">
            <v>CÓDIGO</v>
          </cell>
          <cell r="B1255" t="str">
            <v>DESCRIPCIÓN</v>
          </cell>
          <cell r="D1255" t="str">
            <v>UNIDAD</v>
          </cell>
          <cell r="E1255" t="str">
            <v>TARIFA</v>
          </cell>
          <cell r="F1255" t="str">
            <v>RENDIMIENTO</v>
          </cell>
          <cell r="G1255" t="str">
            <v>VR. UNITARIO</v>
          </cell>
        </row>
        <row r="1256">
          <cell r="A1256" t="str">
            <v/>
          </cell>
          <cell r="D1256" t="str">
            <v/>
          </cell>
          <cell r="E1256" t="str">
            <v/>
          </cell>
          <cell r="G1256" t="str">
            <v/>
          </cell>
        </row>
        <row r="1257">
          <cell r="A1257" t="str">
            <v/>
          </cell>
          <cell r="D1257" t="str">
            <v/>
          </cell>
          <cell r="E1257" t="str">
            <v/>
          </cell>
          <cell r="G1257" t="str">
            <v/>
          </cell>
        </row>
        <row r="1258">
          <cell r="A1258" t="str">
            <v/>
          </cell>
          <cell r="D1258" t="str">
            <v/>
          </cell>
          <cell r="E1258" t="str">
            <v/>
          </cell>
          <cell r="G1258" t="str">
            <v/>
          </cell>
        </row>
        <row r="1259">
          <cell r="A1259" t="str">
            <v/>
          </cell>
          <cell r="D1259" t="str">
            <v/>
          </cell>
          <cell r="E1259" t="str">
            <v/>
          </cell>
          <cell r="G1259" t="str">
            <v/>
          </cell>
        </row>
        <row r="1260">
          <cell r="A1260" t="str">
            <v/>
          </cell>
          <cell r="B1260" t="str">
            <v/>
          </cell>
          <cell r="D1260" t="str">
            <v/>
          </cell>
          <cell r="E1260" t="str">
            <v/>
          </cell>
          <cell r="F1260" t="str">
            <v/>
          </cell>
          <cell r="G1260" t="str">
            <v/>
          </cell>
        </row>
        <row r="1261">
          <cell r="F1261" t="str">
            <v>SUBTOTAL</v>
          </cell>
          <cell r="G1261" t="str">
            <v/>
          </cell>
        </row>
        <row r="1263">
          <cell r="A1263" t="str">
            <v>II. MATERIALES</v>
          </cell>
        </row>
        <row r="1264">
          <cell r="A1264" t="str">
            <v>CÓDIGO</v>
          </cell>
          <cell r="B1264" t="str">
            <v>DESCRIPCIÓN</v>
          </cell>
          <cell r="C1264" t="str">
            <v>UNIDAD</v>
          </cell>
          <cell r="D1264" t="str">
            <v>CANTIDAD</v>
          </cell>
          <cell r="E1264" t="str">
            <v>DESP.</v>
          </cell>
          <cell r="F1264" t="str">
            <v>PRECIO UNIT.</v>
          </cell>
          <cell r="G1264" t="str">
            <v>VR. UNITARIO</v>
          </cell>
        </row>
        <row r="1265">
          <cell r="A1265" t="str">
            <v/>
          </cell>
          <cell r="C1265" t="str">
            <v/>
          </cell>
          <cell r="F1265" t="str">
            <v/>
          </cell>
          <cell r="G1265" t="str">
            <v/>
          </cell>
        </row>
        <row r="1266">
          <cell r="A1266" t="str">
            <v/>
          </cell>
          <cell r="C1266" t="str">
            <v/>
          </cell>
          <cell r="F1266" t="str">
            <v/>
          </cell>
          <cell r="G1266" t="str">
            <v/>
          </cell>
        </row>
        <row r="1267">
          <cell r="A1267" t="str">
            <v/>
          </cell>
          <cell r="C1267" t="str">
            <v/>
          </cell>
          <cell r="F1267" t="str">
            <v/>
          </cell>
          <cell r="G1267" t="str">
            <v/>
          </cell>
        </row>
        <row r="1268">
          <cell r="A1268" t="str">
            <v/>
          </cell>
          <cell r="C1268" t="str">
            <v/>
          </cell>
          <cell r="F1268" t="str">
            <v/>
          </cell>
          <cell r="G1268" t="str">
            <v/>
          </cell>
        </row>
        <row r="1269">
          <cell r="A1269" t="str">
            <v/>
          </cell>
          <cell r="C1269" t="str">
            <v/>
          </cell>
          <cell r="F1269" t="str">
            <v/>
          </cell>
          <cell r="G1269" t="str">
            <v/>
          </cell>
        </row>
        <row r="1270">
          <cell r="A1270" t="str">
            <v/>
          </cell>
          <cell r="C1270" t="str">
            <v/>
          </cell>
          <cell r="F1270" t="str">
            <v/>
          </cell>
          <cell r="G1270" t="str">
            <v/>
          </cell>
        </row>
        <row r="1271">
          <cell r="A1271" t="str">
            <v/>
          </cell>
          <cell r="C1271" t="str">
            <v/>
          </cell>
          <cell r="F1271" t="str">
            <v/>
          </cell>
          <cell r="G1271" t="str">
            <v/>
          </cell>
        </row>
        <row r="1272">
          <cell r="F1272" t="str">
            <v>SUBTOTAL</v>
          </cell>
          <cell r="G1272" t="str">
            <v/>
          </cell>
        </row>
        <row r="1274">
          <cell r="A1274" t="str">
            <v>III. TRANSPORTES</v>
          </cell>
        </row>
        <row r="1275">
          <cell r="A1275" t="str">
            <v>CÓDIGO</v>
          </cell>
          <cell r="B1275" t="str">
            <v>DESCRIPCIÓN</v>
          </cell>
          <cell r="C1275" t="str">
            <v>TIPO</v>
          </cell>
          <cell r="D1275" t="str">
            <v>VOLUMEN/PESO</v>
          </cell>
          <cell r="E1275" t="str">
            <v>DISTANCIA</v>
          </cell>
          <cell r="F1275" t="str">
            <v>TARIFA</v>
          </cell>
          <cell r="G1275" t="str">
            <v>VR. UNITARIO</v>
          </cell>
        </row>
        <row r="1276">
          <cell r="A1276" t="str">
            <v/>
          </cell>
          <cell r="E1276" t="str">
            <v/>
          </cell>
          <cell r="F1276" t="str">
            <v/>
          </cell>
          <cell r="G1276" t="str">
            <v/>
          </cell>
        </row>
        <row r="1277">
          <cell r="A1277" t="str">
            <v/>
          </cell>
          <cell r="E1277" t="str">
            <v/>
          </cell>
          <cell r="F1277" t="str">
            <v/>
          </cell>
          <cell r="G1277" t="str">
            <v/>
          </cell>
        </row>
        <row r="1278">
          <cell r="A1278" t="str">
            <v/>
          </cell>
          <cell r="E1278" t="str">
            <v/>
          </cell>
          <cell r="F1278" t="str">
            <v/>
          </cell>
          <cell r="G1278" t="str">
            <v/>
          </cell>
        </row>
        <row r="1279">
          <cell r="F1279" t="str">
            <v>SUBTOTAL</v>
          </cell>
          <cell r="G1279" t="str">
            <v/>
          </cell>
        </row>
        <row r="1281">
          <cell r="A1281" t="str">
            <v>IV. MANO DE OBRA</v>
          </cell>
        </row>
        <row r="1282">
          <cell r="A1282" t="str">
            <v>CÓDIGO</v>
          </cell>
          <cell r="B1282" t="str">
            <v>CARGOS PERSONAL</v>
          </cell>
          <cell r="D1282" t="str">
            <v>CANTIDAD</v>
          </cell>
          <cell r="E1282" t="str">
            <v>JORNAL TOTAL</v>
          </cell>
          <cell r="F1282" t="str">
            <v>RENDIMIENTO</v>
          </cell>
          <cell r="G1282" t="str">
            <v>VR. UNITARIO</v>
          </cell>
        </row>
        <row r="1283">
          <cell r="A1283" t="str">
            <v/>
          </cell>
          <cell r="E1283" t="str">
            <v/>
          </cell>
          <cell r="G1283" t="str">
            <v/>
          </cell>
        </row>
        <row r="1284">
          <cell r="A1284" t="str">
            <v/>
          </cell>
          <cell r="E1284" t="str">
            <v/>
          </cell>
          <cell r="F1284" t="str">
            <v/>
          </cell>
          <cell r="G1284" t="str">
            <v/>
          </cell>
        </row>
        <row r="1285">
          <cell r="A1285" t="str">
            <v/>
          </cell>
          <cell r="E1285" t="str">
            <v/>
          </cell>
          <cell r="F1285" t="str">
            <v/>
          </cell>
          <cell r="G1285" t="str">
            <v/>
          </cell>
        </row>
        <row r="1286">
          <cell r="A1286" t="str">
            <v/>
          </cell>
          <cell r="E1286" t="str">
            <v/>
          </cell>
          <cell r="F1286" t="str">
            <v/>
          </cell>
          <cell r="G1286" t="str">
            <v/>
          </cell>
        </row>
        <row r="1287">
          <cell r="F1287" t="str">
            <v>SUBTOTAL</v>
          </cell>
          <cell r="G1287" t="str">
            <v/>
          </cell>
        </row>
        <row r="1289">
          <cell r="A1289" t="str">
            <v>V. SERVICIOS</v>
          </cell>
        </row>
        <row r="1290">
          <cell r="A1290" t="str">
            <v>CÓDIGO</v>
          </cell>
          <cell r="B1290" t="str">
            <v>DESCRIPCIÓN</v>
          </cell>
          <cell r="D1290" t="str">
            <v>UNIDAD</v>
          </cell>
          <cell r="E1290" t="str">
            <v>CANTIDAD</v>
          </cell>
          <cell r="F1290" t="str">
            <v>PRECIO UNIT.</v>
          </cell>
          <cell r="G1290" t="str">
            <v>VR. UNITARIO</v>
          </cell>
        </row>
        <row r="1291">
          <cell r="A1291" t="str">
            <v/>
          </cell>
          <cell r="D1291" t="str">
            <v/>
          </cell>
          <cell r="F1291" t="str">
            <v/>
          </cell>
          <cell r="G1291" t="str">
            <v/>
          </cell>
        </row>
        <row r="1292">
          <cell r="A1292" t="str">
            <v/>
          </cell>
          <cell r="D1292" t="str">
            <v/>
          </cell>
          <cell r="F1292" t="str">
            <v/>
          </cell>
          <cell r="G1292" t="str">
            <v/>
          </cell>
        </row>
        <row r="1293">
          <cell r="A1293" t="str">
            <v/>
          </cell>
          <cell r="D1293" t="str">
            <v/>
          </cell>
          <cell r="F1293" t="str">
            <v/>
          </cell>
          <cell r="G1293" t="str">
            <v/>
          </cell>
        </row>
        <row r="1294">
          <cell r="F1294" t="str">
            <v>SUBTOTAL</v>
          </cell>
          <cell r="G1294" t="str">
            <v/>
          </cell>
        </row>
        <row r="1296">
          <cell r="A1296" t="str">
            <v>TOTAL COSTO DIRECTO</v>
          </cell>
          <cell r="G1296" t="str">
            <v/>
          </cell>
        </row>
        <row r="1298">
          <cell r="A1298" t="str">
            <v>2. COSTOS INDIRECTOS</v>
          </cell>
        </row>
        <row r="1300">
          <cell r="A1300" t="str">
            <v>DESCRIPCIÓN</v>
          </cell>
          <cell r="F1300" t="str">
            <v>PORCENTAJE</v>
          </cell>
          <cell r="G1300" t="str">
            <v>VALOR TOTAL</v>
          </cell>
        </row>
        <row r="1301">
          <cell r="A1301" t="str">
            <v>ADMINISTRACION</v>
          </cell>
          <cell r="F1301">
            <v>0.2364</v>
          </cell>
          <cell r="G1301" t="str">
            <v/>
          </cell>
        </row>
        <row r="1302">
          <cell r="A1302" t="str">
            <v>IMPREVISTOS</v>
          </cell>
          <cell r="F1302">
            <v>0.01</v>
          </cell>
          <cell r="G1302" t="str">
            <v/>
          </cell>
        </row>
        <row r="1303">
          <cell r="A1303" t="str">
            <v>UTILIDADES</v>
          </cell>
          <cell r="F1303">
            <v>0.05</v>
          </cell>
          <cell r="G1303" t="str">
            <v/>
          </cell>
        </row>
        <row r="1304">
          <cell r="A1304" t="str">
            <v>TOTAL COSTO INDIRECTO</v>
          </cell>
          <cell r="F1304">
            <v>0.2964</v>
          </cell>
          <cell r="G1304" t="str">
            <v/>
          </cell>
        </row>
        <row r="1306">
          <cell r="A1306" t="str">
            <v>PRECIO UNITARIO TOTAL APROXIMADO AL PESO</v>
          </cell>
          <cell r="G1306" t="str">
            <v/>
          </cell>
        </row>
        <row r="1308">
          <cell r="B1308" t="str">
            <v/>
          </cell>
        </row>
        <row r="1309">
          <cell r="B1309" t="str">
            <v/>
          </cell>
        </row>
        <row r="1310">
          <cell r="B1310" t="str">
            <v/>
          </cell>
        </row>
        <row r="1311">
          <cell r="B1311" t="str">
            <v/>
          </cell>
          <cell r="D1311" t="str">
            <v>FIRMA RESPONSABLE</v>
          </cell>
        </row>
        <row r="1312">
          <cell r="A1312" t="str">
            <v>DEPARTAMENTO DE ANTIOQUIA</v>
          </cell>
          <cell r="F1312" t="str">
            <v/>
          </cell>
        </row>
        <row r="1313">
          <cell r="A1313" t="str">
            <v>MUNICIPIO DE BURITICÁ</v>
          </cell>
        </row>
        <row r="1314">
          <cell r="A1314" t="str">
            <v>PROYECTO: MEJORAMIENTO DE VIAS TERCIARIAS EN EL MUNICIPIO DE BURITICA EN EL 
MARCO DEL PROGRAMA REGIONAL MEJORAMIENTO DE VIAS 
TERCIARIAS EN EL OCCIDENTE ANTIOQUEÑO</v>
          </cell>
        </row>
        <row r="1316">
          <cell r="A1316" t="str">
            <v>ANÁLISIS DE PRECIOS UNITARIOS AUXILIARES</v>
          </cell>
        </row>
        <row r="1318">
          <cell r="A1318" t="str">
            <v>ITEM</v>
          </cell>
          <cell r="B1318" t="str">
            <v>DESCRIPCIÓN</v>
          </cell>
          <cell r="E1318" t="str">
            <v>UNIDAD</v>
          </cell>
          <cell r="F1318" t="str">
            <v>CANTIDAD</v>
          </cell>
          <cell r="G1318" t="str">
            <v>COSTO DIRECTO</v>
          </cell>
        </row>
        <row r="1319">
          <cell r="A1319" t="str">
            <v>SA020</v>
          </cell>
          <cell r="B1319" t="str">
            <v>COMISIÓN TOPOGRÁFICA (1 TOP. + 1 CAD. 1 + 1 CAD. 2). Comisión de topografía para localización, trazado y replanteo con equipo de precisión con estación total, un (1) topógrafo, dos (2) cadeneros</v>
          </cell>
          <cell r="E1319" t="str">
            <v>DÍA</v>
          </cell>
          <cell r="F1319" t="str">
            <v>N.D.</v>
          </cell>
          <cell r="G1319">
            <v>547610</v>
          </cell>
        </row>
        <row r="1321">
          <cell r="A1321" t="str">
            <v>1. COSTOS DIRECTOS</v>
          </cell>
        </row>
        <row r="1323">
          <cell r="A1323" t="str">
            <v>I. EQUIPO</v>
          </cell>
        </row>
        <row r="1324">
          <cell r="A1324" t="str">
            <v>CÓDIGO</v>
          </cell>
          <cell r="B1324" t="str">
            <v>DESCRIPCIÓN</v>
          </cell>
          <cell r="D1324" t="str">
            <v>UNIDAD</v>
          </cell>
          <cell r="E1324" t="str">
            <v>TARIFA</v>
          </cell>
          <cell r="F1324" t="str">
            <v>RENDIMIENTO</v>
          </cell>
          <cell r="G1324" t="str">
            <v>VR. UNITARIO</v>
          </cell>
        </row>
        <row r="1325">
          <cell r="A1325" t="str">
            <v>GE017</v>
          </cell>
          <cell r="B1325" t="str">
            <v>ESTACIÓN TOTAL</v>
          </cell>
          <cell r="D1325" t="str">
            <v>DÍA</v>
          </cell>
          <cell r="E1325">
            <v>0</v>
          </cell>
          <cell r="F1325">
            <v>1</v>
          </cell>
          <cell r="G1325">
            <v>0</v>
          </cell>
        </row>
        <row r="1326">
          <cell r="A1326" t="str">
            <v>GE018</v>
          </cell>
          <cell r="B1326" t="str">
            <v>NIVEL DE PRECISIÓN</v>
          </cell>
          <cell r="D1326" t="str">
            <v>DÍA</v>
          </cell>
          <cell r="E1326">
            <v>0</v>
          </cell>
          <cell r="F1326">
            <v>1</v>
          </cell>
          <cell r="G1326">
            <v>0</v>
          </cell>
        </row>
        <row r="1327">
          <cell r="A1327" t="str">
            <v/>
          </cell>
          <cell r="D1327" t="str">
            <v/>
          </cell>
          <cell r="E1327" t="str">
            <v/>
          </cell>
          <cell r="F1327">
            <v>1</v>
          </cell>
          <cell r="G1327" t="str">
            <v/>
          </cell>
        </row>
        <row r="1328">
          <cell r="A1328" t="str">
            <v/>
          </cell>
          <cell r="D1328" t="str">
            <v/>
          </cell>
          <cell r="E1328" t="str">
            <v/>
          </cell>
          <cell r="F1328">
            <v>1</v>
          </cell>
          <cell r="G1328" t="str">
            <v/>
          </cell>
        </row>
        <row r="1329">
          <cell r="A1329" t="str">
            <v>HEQ001</v>
          </cell>
          <cell r="B1329" t="str">
            <v>HERRAMIENTA MENOR (5% DE LA MANO DE OBRA)</v>
          </cell>
          <cell r="D1329" t="str">
            <v>%</v>
          </cell>
          <cell r="E1329">
            <v>0.05</v>
          </cell>
          <cell r="F1329">
            <v>521533</v>
          </cell>
          <cell r="G1329">
            <v>26076.65</v>
          </cell>
        </row>
        <row r="1330">
          <cell r="F1330" t="str">
            <v>SUBTOTAL</v>
          </cell>
          <cell r="G1330">
            <v>26076.65</v>
          </cell>
        </row>
        <row r="1332">
          <cell r="A1332" t="str">
            <v>II. MATERIALES</v>
          </cell>
        </row>
        <row r="1333">
          <cell r="A1333" t="str">
            <v>CÓDIGO</v>
          </cell>
          <cell r="B1333" t="str">
            <v>DESCRIPCIÓN</v>
          </cell>
          <cell r="C1333" t="str">
            <v>UNIDAD</v>
          </cell>
          <cell r="D1333" t="str">
            <v>CANTIDAD</v>
          </cell>
          <cell r="E1333" t="str">
            <v>DESP.</v>
          </cell>
          <cell r="F1333" t="str">
            <v>PRECIO UNIT.</v>
          </cell>
          <cell r="G1333" t="str">
            <v>VR. UNITARIO</v>
          </cell>
        </row>
        <row r="1334">
          <cell r="A1334" t="str">
            <v>MA011</v>
          </cell>
          <cell r="B1334" t="str">
            <v>LARGUERO MADERA COMÚN 4CMX8CMX2.80</v>
          </cell>
          <cell r="C1334" t="str">
            <v>UN</v>
          </cell>
          <cell r="D1334">
            <v>4</v>
          </cell>
          <cell r="F1334">
            <v>0</v>
          </cell>
          <cell r="G1334">
            <v>0</v>
          </cell>
        </row>
        <row r="1335">
          <cell r="A1335" t="str">
            <v>MA013</v>
          </cell>
          <cell r="B1335" t="str">
            <v>CLAVOS COMUNES 1½ A 3½"</v>
          </cell>
          <cell r="C1335" t="str">
            <v>LB</v>
          </cell>
          <cell r="D1335">
            <v>0.5</v>
          </cell>
          <cell r="F1335">
            <v>0</v>
          </cell>
          <cell r="G1335">
            <v>0</v>
          </cell>
        </row>
        <row r="1336">
          <cell r="A1336" t="str">
            <v/>
          </cell>
          <cell r="C1336" t="str">
            <v/>
          </cell>
          <cell r="F1336" t="str">
            <v/>
          </cell>
          <cell r="G1336" t="str">
            <v/>
          </cell>
        </row>
        <row r="1337">
          <cell r="A1337" t="str">
            <v/>
          </cell>
          <cell r="C1337" t="str">
            <v/>
          </cell>
          <cell r="F1337" t="str">
            <v/>
          </cell>
          <cell r="G1337" t="str">
            <v/>
          </cell>
        </row>
        <row r="1338">
          <cell r="A1338" t="str">
            <v/>
          </cell>
          <cell r="C1338" t="str">
            <v/>
          </cell>
          <cell r="F1338" t="str">
            <v/>
          </cell>
          <cell r="G1338" t="str">
            <v/>
          </cell>
        </row>
        <row r="1339">
          <cell r="A1339" t="str">
            <v/>
          </cell>
          <cell r="C1339" t="str">
            <v/>
          </cell>
          <cell r="F1339" t="str">
            <v/>
          </cell>
          <cell r="G1339" t="str">
            <v/>
          </cell>
        </row>
        <row r="1340">
          <cell r="A1340" t="str">
            <v/>
          </cell>
          <cell r="C1340" t="str">
            <v/>
          </cell>
          <cell r="F1340" t="str">
            <v/>
          </cell>
          <cell r="G1340" t="str">
            <v/>
          </cell>
        </row>
        <row r="1341">
          <cell r="F1341" t="str">
            <v>SUBTOTAL</v>
          </cell>
          <cell r="G1341" t="str">
            <v/>
          </cell>
        </row>
        <row r="1343">
          <cell r="A1343" t="str">
            <v>III. TRANSPORTES</v>
          </cell>
        </row>
        <row r="1344">
          <cell r="A1344" t="str">
            <v>CÓDIGO</v>
          </cell>
          <cell r="B1344" t="str">
            <v>DESCRIPCIÓN</v>
          </cell>
          <cell r="C1344" t="str">
            <v>TIPO</v>
          </cell>
          <cell r="D1344" t="str">
            <v>VOLUMEN/PESO</v>
          </cell>
          <cell r="E1344" t="str">
            <v>DISTANCIA</v>
          </cell>
          <cell r="F1344" t="str">
            <v>TARIFA</v>
          </cell>
          <cell r="G1344" t="str">
            <v>VR. UNITARIO</v>
          </cell>
        </row>
        <row r="1345">
          <cell r="A1345" t="str">
            <v/>
          </cell>
          <cell r="E1345" t="str">
            <v/>
          </cell>
          <cell r="F1345" t="str">
            <v/>
          </cell>
          <cell r="G1345" t="str">
            <v/>
          </cell>
        </row>
        <row r="1346">
          <cell r="A1346" t="str">
            <v/>
          </cell>
          <cell r="E1346" t="str">
            <v/>
          </cell>
          <cell r="F1346" t="str">
            <v/>
          </cell>
          <cell r="G1346" t="str">
            <v/>
          </cell>
        </row>
        <row r="1347">
          <cell r="A1347" t="str">
            <v/>
          </cell>
          <cell r="E1347" t="str">
            <v/>
          </cell>
          <cell r="F1347" t="str">
            <v/>
          </cell>
          <cell r="G1347" t="str">
            <v/>
          </cell>
        </row>
        <row r="1348">
          <cell r="F1348" t="str">
            <v>SUBTOTAL</v>
          </cell>
          <cell r="G1348" t="str">
            <v/>
          </cell>
        </row>
        <row r="1350">
          <cell r="A1350" t="str">
            <v>IV. MANO DE OBRA</v>
          </cell>
        </row>
        <row r="1351">
          <cell r="A1351" t="str">
            <v>CÓDIGO</v>
          </cell>
          <cell r="B1351" t="str">
            <v>CARGOS PERSONAL</v>
          </cell>
          <cell r="D1351" t="str">
            <v>CANTIDAD</v>
          </cell>
          <cell r="E1351" t="str">
            <v>JORNAL TOTAL</v>
          </cell>
          <cell r="F1351" t="str">
            <v>RENDIMIENTO</v>
          </cell>
          <cell r="G1351" t="str">
            <v>VR. UNITARIO</v>
          </cell>
        </row>
        <row r="1352">
          <cell r="A1352" t="str">
            <v>MO016</v>
          </cell>
          <cell r="B1352" t="str">
            <v>TOPÓGRAFO</v>
          </cell>
          <cell r="D1352">
            <v>1</v>
          </cell>
          <cell r="E1352">
            <v>286117</v>
          </cell>
          <cell r="F1352">
            <v>1</v>
          </cell>
          <cell r="G1352">
            <v>286117</v>
          </cell>
        </row>
        <row r="1353">
          <cell r="A1353" t="str">
            <v>MO017</v>
          </cell>
          <cell r="B1353" t="str">
            <v>CADENERO 1</v>
          </cell>
          <cell r="D1353">
            <v>1</v>
          </cell>
          <cell r="E1353">
            <v>144251</v>
          </cell>
          <cell r="F1353">
            <v>1</v>
          </cell>
          <cell r="G1353">
            <v>144251</v>
          </cell>
        </row>
        <row r="1354">
          <cell r="A1354" t="str">
            <v>MO018</v>
          </cell>
          <cell r="B1354" t="str">
            <v>CADENERO 2</v>
          </cell>
          <cell r="D1354">
            <v>1</v>
          </cell>
          <cell r="E1354">
            <v>91165</v>
          </cell>
          <cell r="F1354">
            <v>1</v>
          </cell>
          <cell r="G1354">
            <v>91165</v>
          </cell>
        </row>
        <row r="1355">
          <cell r="A1355" t="str">
            <v/>
          </cell>
          <cell r="E1355" t="str">
            <v/>
          </cell>
          <cell r="F1355" t="str">
            <v/>
          </cell>
          <cell r="G1355" t="str">
            <v/>
          </cell>
        </row>
        <row r="1356">
          <cell r="F1356" t="str">
            <v>SUBTOTAL</v>
          </cell>
          <cell r="G1356">
            <v>521533</v>
          </cell>
        </row>
        <row r="1358">
          <cell r="A1358" t="str">
            <v>V. SERVICIOS</v>
          </cell>
        </row>
        <row r="1359">
          <cell r="A1359" t="str">
            <v>CÓDIGO</v>
          </cell>
          <cell r="B1359" t="str">
            <v>DESCRIPCIÓN</v>
          </cell>
          <cell r="D1359" t="str">
            <v>UNIDAD</v>
          </cell>
          <cell r="E1359" t="str">
            <v>CANTIDAD</v>
          </cell>
          <cell r="F1359" t="str">
            <v>PRECIO UNIT.</v>
          </cell>
          <cell r="G1359" t="str">
            <v>VR. UNITARIO</v>
          </cell>
        </row>
        <row r="1360">
          <cell r="A1360" t="str">
            <v/>
          </cell>
          <cell r="D1360" t="str">
            <v/>
          </cell>
          <cell r="F1360" t="str">
            <v/>
          </cell>
          <cell r="G1360" t="str">
            <v/>
          </cell>
        </row>
        <row r="1361">
          <cell r="A1361" t="str">
            <v/>
          </cell>
          <cell r="D1361" t="str">
            <v/>
          </cell>
          <cell r="F1361" t="str">
            <v/>
          </cell>
          <cell r="G1361" t="str">
            <v/>
          </cell>
        </row>
        <row r="1362">
          <cell r="A1362" t="str">
            <v/>
          </cell>
          <cell r="D1362" t="str">
            <v/>
          </cell>
          <cell r="F1362" t="str">
            <v/>
          </cell>
          <cell r="G1362" t="str">
            <v/>
          </cell>
        </row>
        <row r="1363">
          <cell r="F1363" t="str">
            <v>SUBTOTAL</v>
          </cell>
          <cell r="G1363" t="str">
            <v/>
          </cell>
        </row>
        <row r="1365">
          <cell r="A1365" t="str">
            <v>TOTAL COSTO DIRECTO</v>
          </cell>
          <cell r="G1365">
            <v>547610</v>
          </cell>
        </row>
        <row r="1367">
          <cell r="A1367" t="str">
            <v>2. COSTOS INDIRECTOS</v>
          </cell>
        </row>
        <row r="1369">
          <cell r="A1369" t="str">
            <v>DESCRIPCIÓN</v>
          </cell>
          <cell r="F1369" t="str">
            <v>PORCENTAJE</v>
          </cell>
          <cell r="G1369" t="str">
            <v>VALOR TOTAL</v>
          </cell>
        </row>
        <row r="1370">
          <cell r="A1370" t="str">
            <v>ADMINISTRACION</v>
          </cell>
          <cell r="F1370">
            <v>0.2364</v>
          </cell>
          <cell r="G1370">
            <v>129455.004</v>
          </cell>
        </row>
        <row r="1371">
          <cell r="A1371" t="str">
            <v>IMPREVISTOS</v>
          </cell>
          <cell r="F1371">
            <v>0.01</v>
          </cell>
          <cell r="G1371">
            <v>5476.1</v>
          </cell>
        </row>
        <row r="1372">
          <cell r="A1372" t="str">
            <v>UTILIDADES</v>
          </cell>
          <cell r="F1372">
            <v>0.05</v>
          </cell>
          <cell r="G1372">
            <v>27380.5</v>
          </cell>
        </row>
        <row r="1373">
          <cell r="A1373" t="str">
            <v>TOTAL COSTO INDIRECTO</v>
          </cell>
          <cell r="F1373">
            <v>0.2964</v>
          </cell>
          <cell r="G1373">
            <v>162312</v>
          </cell>
        </row>
        <row r="1375">
          <cell r="A1375" t="str">
            <v>PRECIO UNITARIO TOTAL APROXIMADO AL PESO</v>
          </cell>
          <cell r="G1375">
            <v>709922</v>
          </cell>
        </row>
        <row r="1377">
          <cell r="B1377" t="str">
            <v/>
          </cell>
        </row>
        <row r="1378">
          <cell r="B1378" t="str">
            <v/>
          </cell>
        </row>
        <row r="1379">
          <cell r="B1379" t="str">
            <v/>
          </cell>
        </row>
        <row r="1380">
          <cell r="B1380" t="str">
            <v/>
          </cell>
          <cell r="D1380" t="str">
            <v>FIRMA RESPONSABLE</v>
          </cell>
        </row>
        <row r="1381">
          <cell r="A1381" t="str">
            <v>DEPARTAMENTO DE ANTIOQUIA</v>
          </cell>
          <cell r="F1381" t="str">
            <v/>
          </cell>
        </row>
        <row r="1382">
          <cell r="A1382" t="str">
            <v>MUNICIPIO DE BURITICÁ</v>
          </cell>
        </row>
        <row r="1383">
          <cell r="A1383" t="str">
            <v>PROYECTO: MEJORAMIENTO DE VIAS TERCIARIAS EN EL MUNICIPIO DE BURITICA EN EL 
MARCO DEL PROGRAMA REGIONAL MEJORAMIENTO DE VIAS 
TERCIARIAS EN EL OCCIDENTE ANTIOQUEÑO</v>
          </cell>
        </row>
        <row r="1385">
          <cell r="A1385" t="str">
            <v>ANÁLISIS DE PRECIOS UNITARIOS AUXILIARES</v>
          </cell>
        </row>
        <row r="1387">
          <cell r="A1387" t="str">
            <v>ITEM</v>
          </cell>
          <cell r="B1387" t="str">
            <v>DESCRIPCIÓN</v>
          </cell>
          <cell r="E1387" t="str">
            <v>UNIDAD</v>
          </cell>
          <cell r="F1387" t="str">
            <v>CANTIDAD</v>
          </cell>
          <cell r="G1387" t="str">
            <v>COSTO DIRECTO</v>
          </cell>
        </row>
        <row r="1388">
          <cell r="A1388" t="str">
            <v>SA021</v>
          </cell>
          <cell r="B1388" t="str">
            <v>COMISIÓN TOPOGRÁFICA (1 TOP. + 1 CAD. 1). Comisión de topografía para localización, trazado y replanteo con equipo de precisión con estación total,  un (1) topógrafo, un (1) cadenero.</v>
          </cell>
          <cell r="E1388" t="str">
            <v>DÍA</v>
          </cell>
          <cell r="F1388" t="str">
            <v>N.D.</v>
          </cell>
          <cell r="G1388">
            <v>451886</v>
          </cell>
        </row>
        <row r="1390">
          <cell r="A1390" t="str">
            <v>1. COSTOS DIRECTOS</v>
          </cell>
        </row>
        <row r="1392">
          <cell r="A1392" t="str">
            <v>I. EQUIPO</v>
          </cell>
        </row>
        <row r="1393">
          <cell r="A1393" t="str">
            <v>CÓDIGO</v>
          </cell>
          <cell r="B1393" t="str">
            <v>DESCRIPCIÓN</v>
          </cell>
          <cell r="D1393" t="str">
            <v>UNIDAD</v>
          </cell>
          <cell r="E1393" t="str">
            <v>TARIFA</v>
          </cell>
          <cell r="F1393" t="str">
            <v>RENDIMIENTO</v>
          </cell>
          <cell r="G1393" t="str">
            <v>VR. UNITARIO</v>
          </cell>
        </row>
        <row r="1394">
          <cell r="A1394" t="str">
            <v>GE017</v>
          </cell>
          <cell r="B1394" t="str">
            <v>ESTACIÓN TOTAL</v>
          </cell>
          <cell r="D1394" t="str">
            <v>DÍA</v>
          </cell>
          <cell r="E1394">
            <v>0</v>
          </cell>
          <cell r="F1394">
            <v>1</v>
          </cell>
          <cell r="G1394">
            <v>0</v>
          </cell>
        </row>
        <row r="1395">
          <cell r="A1395" t="str">
            <v>GE018</v>
          </cell>
          <cell r="B1395" t="str">
            <v>NIVEL DE PRECISIÓN</v>
          </cell>
          <cell r="D1395" t="str">
            <v>DÍA</v>
          </cell>
          <cell r="E1395">
            <v>0</v>
          </cell>
          <cell r="F1395">
            <v>1</v>
          </cell>
          <cell r="G1395">
            <v>0</v>
          </cell>
        </row>
        <row r="1396">
          <cell r="A1396" t="str">
            <v/>
          </cell>
          <cell r="D1396" t="str">
            <v/>
          </cell>
          <cell r="E1396" t="str">
            <v/>
          </cell>
          <cell r="F1396">
            <v>1</v>
          </cell>
          <cell r="G1396" t="str">
            <v/>
          </cell>
        </row>
        <row r="1397">
          <cell r="A1397" t="str">
            <v/>
          </cell>
          <cell r="D1397" t="str">
            <v/>
          </cell>
          <cell r="E1397" t="str">
            <v/>
          </cell>
          <cell r="F1397">
            <v>1</v>
          </cell>
          <cell r="G1397" t="str">
            <v/>
          </cell>
        </row>
        <row r="1398">
          <cell r="A1398" t="str">
            <v>HEQ001</v>
          </cell>
          <cell r="B1398" t="str">
            <v>HERRAMIENTA MENOR (5% DE LA MANO DE OBRA)</v>
          </cell>
          <cell r="D1398" t="str">
            <v>%</v>
          </cell>
          <cell r="E1398">
            <v>0.05</v>
          </cell>
          <cell r="F1398">
            <v>430368</v>
          </cell>
          <cell r="G1398">
            <v>21518.400000000001</v>
          </cell>
        </row>
        <row r="1399">
          <cell r="F1399" t="str">
            <v>SUBTOTAL</v>
          </cell>
          <cell r="G1399">
            <v>21518.400000000001</v>
          </cell>
        </row>
        <row r="1401">
          <cell r="A1401" t="str">
            <v>II. MATERIALES</v>
          </cell>
        </row>
        <row r="1402">
          <cell r="A1402" t="str">
            <v>CÓDIGO</v>
          </cell>
          <cell r="B1402" t="str">
            <v>DESCRIPCIÓN</v>
          </cell>
          <cell r="C1402" t="str">
            <v>UNIDAD</v>
          </cell>
          <cell r="D1402" t="str">
            <v>CANTIDAD</v>
          </cell>
          <cell r="E1402" t="str">
            <v>DESP.</v>
          </cell>
          <cell r="F1402" t="str">
            <v>PRECIO UNIT.</v>
          </cell>
          <cell r="G1402" t="str">
            <v>VR. UNITARIO</v>
          </cell>
        </row>
        <row r="1403">
          <cell r="A1403" t="str">
            <v>MA011</v>
          </cell>
          <cell r="B1403" t="str">
            <v>LARGUERO MADERA COMÚN 4CMX8CMX2.80</v>
          </cell>
          <cell r="C1403" t="str">
            <v>UN</v>
          </cell>
          <cell r="D1403">
            <v>4</v>
          </cell>
          <cell r="F1403">
            <v>0</v>
          </cell>
          <cell r="G1403">
            <v>0</v>
          </cell>
        </row>
        <row r="1404">
          <cell r="A1404" t="str">
            <v>MA013</v>
          </cell>
          <cell r="B1404" t="str">
            <v>CLAVOS COMUNES 1½ A 3½"</v>
          </cell>
          <cell r="C1404" t="str">
            <v>LB</v>
          </cell>
          <cell r="D1404">
            <v>0.5</v>
          </cell>
          <cell r="F1404">
            <v>0</v>
          </cell>
          <cell r="G1404">
            <v>0</v>
          </cell>
        </row>
        <row r="1405">
          <cell r="A1405" t="str">
            <v/>
          </cell>
          <cell r="C1405" t="str">
            <v/>
          </cell>
          <cell r="F1405" t="str">
            <v/>
          </cell>
          <cell r="G1405" t="str">
            <v/>
          </cell>
        </row>
        <row r="1406">
          <cell r="A1406" t="str">
            <v/>
          </cell>
          <cell r="C1406" t="str">
            <v/>
          </cell>
          <cell r="F1406" t="str">
            <v/>
          </cell>
          <cell r="G1406" t="str">
            <v/>
          </cell>
        </row>
        <row r="1407">
          <cell r="A1407" t="str">
            <v/>
          </cell>
          <cell r="C1407" t="str">
            <v/>
          </cell>
          <cell r="F1407" t="str">
            <v/>
          </cell>
          <cell r="G1407" t="str">
            <v/>
          </cell>
        </row>
        <row r="1408">
          <cell r="A1408" t="str">
            <v/>
          </cell>
          <cell r="C1408" t="str">
            <v/>
          </cell>
          <cell r="F1408" t="str">
            <v/>
          </cell>
          <cell r="G1408" t="str">
            <v/>
          </cell>
        </row>
        <row r="1409">
          <cell r="A1409" t="str">
            <v/>
          </cell>
          <cell r="C1409" t="str">
            <v/>
          </cell>
          <cell r="F1409" t="str">
            <v/>
          </cell>
          <cell r="G1409" t="str">
            <v/>
          </cell>
        </row>
        <row r="1410">
          <cell r="F1410" t="str">
            <v>SUBTOTAL</v>
          </cell>
          <cell r="G1410" t="str">
            <v/>
          </cell>
        </row>
        <row r="1412">
          <cell r="A1412" t="str">
            <v>III. TRANSPORTES</v>
          </cell>
        </row>
        <row r="1413">
          <cell r="A1413" t="str">
            <v>CÓDIGO</v>
          </cell>
          <cell r="B1413" t="str">
            <v>DESCRIPCIÓN</v>
          </cell>
          <cell r="C1413" t="str">
            <v>TIPO</v>
          </cell>
          <cell r="D1413" t="str">
            <v>VOLUMEN/PESO</v>
          </cell>
          <cell r="E1413" t="str">
            <v>DISTANCIA</v>
          </cell>
          <cell r="F1413" t="str">
            <v>TARIFA</v>
          </cell>
          <cell r="G1413" t="str">
            <v>VR. UNITARIO</v>
          </cell>
        </row>
        <row r="1414">
          <cell r="A1414" t="str">
            <v/>
          </cell>
          <cell r="E1414" t="str">
            <v/>
          </cell>
          <cell r="F1414" t="str">
            <v/>
          </cell>
          <cell r="G1414" t="str">
            <v/>
          </cell>
        </row>
        <row r="1415">
          <cell r="A1415" t="str">
            <v/>
          </cell>
          <cell r="E1415" t="str">
            <v/>
          </cell>
          <cell r="F1415" t="str">
            <v/>
          </cell>
          <cell r="G1415" t="str">
            <v/>
          </cell>
        </row>
        <row r="1416">
          <cell r="A1416" t="str">
            <v/>
          </cell>
          <cell r="E1416" t="str">
            <v/>
          </cell>
          <cell r="F1416" t="str">
            <v/>
          </cell>
          <cell r="G1416" t="str">
            <v/>
          </cell>
        </row>
        <row r="1417">
          <cell r="F1417" t="str">
            <v>SUBTOTAL</v>
          </cell>
          <cell r="G1417" t="str">
            <v/>
          </cell>
        </row>
        <row r="1419">
          <cell r="A1419" t="str">
            <v>IV. MANO DE OBRA</v>
          </cell>
        </row>
        <row r="1420">
          <cell r="A1420" t="str">
            <v>CÓDIGO</v>
          </cell>
          <cell r="B1420" t="str">
            <v>CARGOS PERSONAL</v>
          </cell>
          <cell r="D1420" t="str">
            <v>CANTIDAD</v>
          </cell>
          <cell r="E1420" t="str">
            <v>JORNAL TOTAL</v>
          </cell>
          <cell r="F1420" t="str">
            <v>RENDIMIENTO</v>
          </cell>
          <cell r="G1420" t="str">
            <v>VR. UNITARIO</v>
          </cell>
        </row>
        <row r="1421">
          <cell r="A1421" t="str">
            <v>MO016</v>
          </cell>
          <cell r="B1421" t="str">
            <v>TOPÓGRAFO</v>
          </cell>
          <cell r="D1421">
            <v>1</v>
          </cell>
          <cell r="E1421">
            <v>286117</v>
          </cell>
          <cell r="F1421">
            <v>1</v>
          </cell>
          <cell r="G1421">
            <v>286117</v>
          </cell>
        </row>
        <row r="1422">
          <cell r="A1422" t="str">
            <v>MO017</v>
          </cell>
          <cell r="B1422" t="str">
            <v>CADENERO 1</v>
          </cell>
          <cell r="D1422">
            <v>1</v>
          </cell>
          <cell r="E1422">
            <v>144251</v>
          </cell>
          <cell r="F1422">
            <v>1</v>
          </cell>
          <cell r="G1422">
            <v>144251</v>
          </cell>
        </row>
        <row r="1423">
          <cell r="A1423" t="str">
            <v/>
          </cell>
          <cell r="E1423" t="str">
            <v/>
          </cell>
          <cell r="F1423" t="str">
            <v/>
          </cell>
          <cell r="G1423" t="str">
            <v/>
          </cell>
        </row>
        <row r="1424">
          <cell r="A1424" t="str">
            <v/>
          </cell>
          <cell r="E1424" t="str">
            <v/>
          </cell>
          <cell r="F1424" t="str">
            <v/>
          </cell>
          <cell r="G1424" t="str">
            <v/>
          </cell>
        </row>
        <row r="1425">
          <cell r="F1425" t="str">
            <v>SUBTOTAL</v>
          </cell>
          <cell r="G1425">
            <v>430368</v>
          </cell>
        </row>
        <row r="1427">
          <cell r="A1427" t="str">
            <v>V. SERVICIOS</v>
          </cell>
        </row>
        <row r="1428">
          <cell r="A1428" t="str">
            <v>CÓDIGO</v>
          </cell>
          <cell r="B1428" t="str">
            <v>DESCRIPCIÓN</v>
          </cell>
          <cell r="D1428" t="str">
            <v>UNIDAD</v>
          </cell>
          <cell r="E1428" t="str">
            <v>CANTIDAD</v>
          </cell>
          <cell r="F1428" t="str">
            <v>PRECIO UNIT.</v>
          </cell>
          <cell r="G1428" t="str">
            <v>VR. UNITARIO</v>
          </cell>
        </row>
        <row r="1429">
          <cell r="A1429" t="str">
            <v/>
          </cell>
          <cell r="D1429" t="str">
            <v/>
          </cell>
          <cell r="F1429" t="str">
            <v/>
          </cell>
          <cell r="G1429" t="str">
            <v/>
          </cell>
        </row>
        <row r="1430">
          <cell r="A1430" t="str">
            <v/>
          </cell>
          <cell r="D1430" t="str">
            <v/>
          </cell>
          <cell r="F1430" t="str">
            <v/>
          </cell>
          <cell r="G1430" t="str">
            <v/>
          </cell>
        </row>
        <row r="1431">
          <cell r="A1431" t="str">
            <v/>
          </cell>
          <cell r="D1431" t="str">
            <v/>
          </cell>
          <cell r="F1431" t="str">
            <v/>
          </cell>
          <cell r="G1431" t="str">
            <v/>
          </cell>
        </row>
        <row r="1432">
          <cell r="F1432" t="str">
            <v>SUBTOTAL</v>
          </cell>
          <cell r="G1432" t="str">
            <v/>
          </cell>
        </row>
        <row r="1434">
          <cell r="A1434" t="str">
            <v>TOTAL COSTO DIRECTO</v>
          </cell>
          <cell r="G1434">
            <v>451886</v>
          </cell>
        </row>
        <row r="1436">
          <cell r="A1436" t="str">
            <v>2. COSTOS INDIRECTOS</v>
          </cell>
        </row>
        <row r="1438">
          <cell r="A1438" t="str">
            <v>DESCRIPCIÓN</v>
          </cell>
          <cell r="F1438" t="str">
            <v>PORCENTAJE</v>
          </cell>
          <cell r="G1438" t="str">
            <v>VALOR TOTAL</v>
          </cell>
        </row>
        <row r="1439">
          <cell r="A1439" t="str">
            <v>ADMINISTRACION</v>
          </cell>
          <cell r="F1439">
            <v>0.2364</v>
          </cell>
          <cell r="G1439">
            <v>106825.8504</v>
          </cell>
        </row>
        <row r="1440">
          <cell r="A1440" t="str">
            <v>IMPREVISTOS</v>
          </cell>
          <cell r="F1440">
            <v>0.01</v>
          </cell>
          <cell r="G1440">
            <v>4518.8599999999997</v>
          </cell>
        </row>
        <row r="1441">
          <cell r="A1441" t="str">
            <v>UTILIDADES</v>
          </cell>
          <cell r="F1441">
            <v>0.05</v>
          </cell>
          <cell r="G1441">
            <v>22594.300000000003</v>
          </cell>
        </row>
        <row r="1442">
          <cell r="A1442" t="str">
            <v>TOTAL COSTO INDIRECTO</v>
          </cell>
          <cell r="F1442">
            <v>0.2964</v>
          </cell>
          <cell r="G1442">
            <v>133939</v>
          </cell>
        </row>
        <row r="1444">
          <cell r="A1444" t="str">
            <v>PRECIO UNITARIO TOTAL APROXIMADO AL PESO</v>
          </cell>
          <cell r="G1444">
            <v>585825</v>
          </cell>
        </row>
        <row r="1446">
          <cell r="B1446" t="str">
            <v/>
          </cell>
        </row>
        <row r="1447">
          <cell r="B1447" t="str">
            <v/>
          </cell>
        </row>
        <row r="1448">
          <cell r="B1448" t="str">
            <v/>
          </cell>
        </row>
        <row r="1449">
          <cell r="B1449" t="str">
            <v/>
          </cell>
          <cell r="D1449" t="str">
            <v>FIRMA RESPONSABLE</v>
          </cell>
        </row>
      </sheetData>
      <sheetData sheetId="10">
        <row r="1">
          <cell r="A1" t="str">
            <v>DEPARTAMENTO DE ANTIOQUIA</v>
          </cell>
        </row>
        <row r="2">
          <cell r="A2" t="str">
            <v>MUNICIPIO DE BURITICÁ</v>
          </cell>
        </row>
        <row r="3">
          <cell r="A3" t="str">
            <v>PROYECTO: MEJORAMIENTO DE VIAS TERCIARIAS EN EL MUNICIPIO DE BURITICA EN EL 
MARCO DEL PROGRAMA REGIONAL MEJORAMIENTO DE VIAS 
TERCIARIAS EN EL OCCIDENTE ANTIOQUEÑO</v>
          </cell>
          <cell r="C3" t="str">
            <v>INSERTE ESCUDO ENTIDAD AQUÍ</v>
          </cell>
        </row>
        <row r="5">
          <cell r="A5" t="str">
            <v>LISTADO DE INSUMOS - TRANSPORTES</v>
          </cell>
        </row>
        <row r="7">
          <cell r="A7" t="str">
            <v>CÓDIGO</v>
          </cell>
          <cell r="B7" t="str">
            <v>DESCRIPCIÓN</v>
          </cell>
          <cell r="C7" t="str">
            <v>UNIDAD</v>
          </cell>
          <cell r="D7" t="str">
            <v>VALOR UNITARIO</v>
          </cell>
        </row>
        <row r="8">
          <cell r="A8" t="str">
            <v>TR001</v>
          </cell>
          <cell r="B8" t="str">
            <v>TRANSPORTE DE INSUMOS GENERALES</v>
          </cell>
          <cell r="C8" t="str">
            <v>TON-KM</v>
          </cell>
          <cell r="D8">
            <v>1004</v>
          </cell>
        </row>
        <row r="9">
          <cell r="A9" t="str">
            <v>TR002</v>
          </cell>
          <cell r="B9" t="str">
            <v>TRANSPORTE DE MATERIALES DE PLAYA</v>
          </cell>
          <cell r="C9" t="str">
            <v>M3-KM</v>
          </cell>
          <cell r="D9">
            <v>1004</v>
          </cell>
        </row>
        <row r="10">
          <cell r="A10" t="str">
            <v>TR003</v>
          </cell>
          <cell r="B10" t="str">
            <v>TRANSPORTE DE MATERIAL DE EXCAVACIÓN</v>
          </cell>
          <cell r="C10" t="str">
            <v>M3-KM</v>
          </cell>
          <cell r="D10">
            <v>1004</v>
          </cell>
        </row>
        <row r="11">
          <cell r="A11" t="str">
            <v>TR004</v>
          </cell>
          <cell r="B11" t="str">
            <v>TRANSPORTE DE ESCOMBROS</v>
          </cell>
          <cell r="C11" t="str">
            <v>M3-KM</v>
          </cell>
          <cell r="D11">
            <v>1004</v>
          </cell>
        </row>
        <row r="12">
          <cell r="A12" t="str">
            <v>TR005</v>
          </cell>
          <cell r="B12" t="str">
            <v>TRANSPORTE DE MATERIALES GRANULARES</v>
          </cell>
          <cell r="C12" t="str">
            <v>M3-KM</v>
          </cell>
          <cell r="D12">
            <v>1004</v>
          </cell>
        </row>
        <row r="13">
          <cell r="A13" t="str">
            <v>TR006</v>
          </cell>
          <cell r="B13" t="str">
            <v>TRANSPORTE DE MEZCLAS ASFÁLTICAS</v>
          </cell>
          <cell r="C13" t="str">
            <v>TON-KM</v>
          </cell>
          <cell r="D13">
            <v>1004</v>
          </cell>
        </row>
        <row r="14">
          <cell r="A14" t="str">
            <v>TR007</v>
          </cell>
          <cell r="C14" t="str">
            <v>M3-KM</v>
          </cell>
          <cell r="D14">
            <v>1183</v>
          </cell>
        </row>
        <row r="15">
          <cell r="A15" t="str">
            <v>TR008</v>
          </cell>
          <cell r="C15" t="str">
            <v>M3-KM</v>
          </cell>
          <cell r="D15">
            <v>1183</v>
          </cell>
        </row>
        <row r="16">
          <cell r="A16" t="str">
            <v>TR009</v>
          </cell>
        </row>
        <row r="17">
          <cell r="A17" t="str">
            <v>TR010</v>
          </cell>
        </row>
        <row r="18">
          <cell r="A18" t="str">
            <v>TR011</v>
          </cell>
        </row>
        <row r="19">
          <cell r="A19" t="str">
            <v>TR012</v>
          </cell>
        </row>
        <row r="20">
          <cell r="A20" t="str">
            <v>TR013</v>
          </cell>
        </row>
        <row r="21">
          <cell r="A21" t="str">
            <v>TR014</v>
          </cell>
        </row>
        <row r="22">
          <cell r="A22" t="str">
            <v>TR015</v>
          </cell>
        </row>
        <row r="23">
          <cell r="A23" t="str">
            <v>TR016</v>
          </cell>
        </row>
        <row r="24">
          <cell r="A24" t="str">
            <v>TR017</v>
          </cell>
        </row>
        <row r="25">
          <cell r="A25" t="str">
            <v>TR018</v>
          </cell>
        </row>
        <row r="26">
          <cell r="A26" t="str">
            <v>TR019</v>
          </cell>
        </row>
        <row r="27">
          <cell r="A27" t="str">
            <v>TR020</v>
          </cell>
        </row>
        <row r="28">
          <cell r="A28" t="str">
            <v>TR021</v>
          </cell>
        </row>
        <row r="29">
          <cell r="A29" t="str">
            <v>TR022</v>
          </cell>
        </row>
        <row r="30">
          <cell r="A30" t="str">
            <v>TR023</v>
          </cell>
        </row>
        <row r="31">
          <cell r="A31" t="str">
            <v>TR024</v>
          </cell>
        </row>
        <row r="32">
          <cell r="A32" t="str">
            <v>TR025</v>
          </cell>
        </row>
        <row r="33">
          <cell r="A33" t="str">
            <v>TR026</v>
          </cell>
        </row>
        <row r="34">
          <cell r="A34" t="str">
            <v>TR027</v>
          </cell>
        </row>
        <row r="35">
          <cell r="A35" t="str">
            <v>TR028</v>
          </cell>
        </row>
        <row r="36">
          <cell r="A36" t="str">
            <v>TR029</v>
          </cell>
        </row>
        <row r="37">
          <cell r="A37" t="str">
            <v>TR030</v>
          </cell>
        </row>
        <row r="38">
          <cell r="A38" t="str">
            <v>TR031</v>
          </cell>
        </row>
        <row r="39">
          <cell r="A39" t="str">
            <v>TR032</v>
          </cell>
        </row>
        <row r="40">
          <cell r="A40" t="str">
            <v>TR033</v>
          </cell>
        </row>
        <row r="41">
          <cell r="A41" t="str">
            <v>TR034</v>
          </cell>
        </row>
        <row r="42">
          <cell r="A42" t="str">
            <v>TR035</v>
          </cell>
        </row>
        <row r="43">
          <cell r="A43" t="str">
            <v>TR036</v>
          </cell>
        </row>
        <row r="44">
          <cell r="A44" t="str">
            <v>TR037</v>
          </cell>
        </row>
        <row r="45">
          <cell r="A45" t="str">
            <v>TR038</v>
          </cell>
        </row>
        <row r="46">
          <cell r="A46" t="str">
            <v>TR039</v>
          </cell>
        </row>
        <row r="47">
          <cell r="A47" t="str">
            <v>TR040</v>
          </cell>
        </row>
      </sheetData>
      <sheetData sheetId="11">
        <row r="1">
          <cell r="A1" t="str">
            <v>DEPARTAMENTO DE ANTIOQUIA</v>
          </cell>
          <cell r="C1" t="str">
            <v/>
          </cell>
        </row>
        <row r="2">
          <cell r="A2" t="str">
            <v>MUNICIPIO DE BURITICÁ</v>
          </cell>
        </row>
        <row r="3">
          <cell r="A3" t="str">
            <v>PROYECTO: MEJORAMIENTO DE VIAS TERCIARIAS EN EL MUNICIPIO DE BURITICA EN EL 
MARCO DEL PROGRAMA REGIONAL MEJORAMIENTO DE VIAS 
TERCIARIAS EN EL OCCIDENTE ANTIOQUEÑO</v>
          </cell>
          <cell r="C3" t="str">
            <v>INSERTE ESCUDO ENTIDAD AQUÍ</v>
          </cell>
        </row>
        <row r="5">
          <cell r="A5" t="str">
            <v>LISTADO DE INSUMOS - EQUIPOS Y HERRAMIENTAS</v>
          </cell>
        </row>
        <row r="7">
          <cell r="A7" t="str">
            <v>CÓDIGO</v>
          </cell>
          <cell r="B7" t="str">
            <v>DESCRIPCIÓN</v>
          </cell>
          <cell r="C7" t="str">
            <v>UNIDAD</v>
          </cell>
          <cell r="D7" t="str">
            <v>VALOR UNITARIO</v>
          </cell>
        </row>
        <row r="8">
          <cell r="A8" t="str">
            <v>HEQ001</v>
          </cell>
          <cell r="B8" t="str">
            <v>HERRAMIENTA MENOR (5% DE LA MANO DE OBRA)</v>
          </cell>
          <cell r="C8" t="str">
            <v>%</v>
          </cell>
          <cell r="D8">
            <v>0.05</v>
          </cell>
        </row>
        <row r="9">
          <cell r="A9" t="str">
            <v>HEQ002</v>
          </cell>
          <cell r="B9" t="str">
            <v>CONCRETADORA 1.5 SACOS A GASOLINA</v>
          </cell>
          <cell r="C9" t="str">
            <v>DÍA</v>
          </cell>
          <cell r="D9">
            <v>50000</v>
          </cell>
        </row>
        <row r="10">
          <cell r="A10" t="str">
            <v>HEQ003</v>
          </cell>
          <cell r="B10" t="str">
            <v>RETROEXCAVADORA ORUGA DD-</v>
          </cell>
          <cell r="C10" t="str">
            <v>HORA</v>
          </cell>
          <cell r="D10">
            <v>228823</v>
          </cell>
        </row>
        <row r="11">
          <cell r="A11" t="str">
            <v>HEQ004</v>
          </cell>
          <cell r="B11" t="str">
            <v>BULLDOZER CAT D6H O SIMLAR</v>
          </cell>
          <cell r="C11" t="str">
            <v>HORA</v>
          </cell>
          <cell r="D11">
            <v>219606</v>
          </cell>
        </row>
        <row r="12">
          <cell r="A12" t="str">
            <v>HEQ005</v>
          </cell>
          <cell r="B12" t="str">
            <v>COMPACTADOR VIBRATORIO INGERSOLL RAND DD-110HF O EQUIVALENTE</v>
          </cell>
          <cell r="C12" t="str">
            <v>HORA</v>
          </cell>
          <cell r="D12">
            <v>121000</v>
          </cell>
        </row>
        <row r="13">
          <cell r="A13" t="str">
            <v>HEQ006</v>
          </cell>
          <cell r="B13" t="str">
            <v>MOTONIVELADORA CATERPILLAR 120 - 140</v>
          </cell>
          <cell r="C13" t="str">
            <v>HORA</v>
          </cell>
          <cell r="D13">
            <v>210000</v>
          </cell>
        </row>
        <row r="14">
          <cell r="A14" t="str">
            <v>HEQ007</v>
          </cell>
          <cell r="B14" t="str">
            <v>CARROTANQUE  AGUA</v>
          </cell>
          <cell r="C14" t="str">
            <v>HORA</v>
          </cell>
          <cell r="D14">
            <v>59000</v>
          </cell>
        </row>
        <row r="15">
          <cell r="A15" t="str">
            <v>HEQ008</v>
          </cell>
          <cell r="B15" t="str">
            <v>COMPACTADOR TIPO RANA A GASOLINA (INCLUYE COMBUSTIBLE)</v>
          </cell>
          <cell r="C15" t="str">
            <v>DÍA</v>
          </cell>
          <cell r="D15">
            <v>61000</v>
          </cell>
        </row>
        <row r="16">
          <cell r="A16" t="str">
            <v>HEQ009</v>
          </cell>
          <cell r="B16" t="str">
            <v>RETROEXCAVADORA LLANTA</v>
          </cell>
          <cell r="C16" t="str">
            <v>HORA</v>
          </cell>
          <cell r="D16">
            <v>130000</v>
          </cell>
        </row>
        <row r="17">
          <cell r="A17" t="str">
            <v>HEQ010</v>
          </cell>
          <cell r="B17" t="str">
            <v>COMPACTADOR VIBRATORIO 11 TON.</v>
          </cell>
          <cell r="C17" t="str">
            <v>HORA</v>
          </cell>
          <cell r="D17">
            <v>183000</v>
          </cell>
        </row>
        <row r="18">
          <cell r="A18" t="str">
            <v>HEQ011</v>
          </cell>
          <cell r="B18" t="str">
            <v>CIZALLA DE BANCO CORTA PERNO, INCLUYE DADOS</v>
          </cell>
          <cell r="C18" t="str">
            <v>HORA</v>
          </cell>
          <cell r="D18">
            <v>728.875</v>
          </cell>
        </row>
        <row r="19">
          <cell r="A19" t="str">
            <v>HEQ012</v>
          </cell>
          <cell r="B19" t="str">
            <v>SIERRA CIRCULAR</v>
          </cell>
          <cell r="C19" t="str">
            <v>DÍA</v>
          </cell>
        </row>
        <row r="20">
          <cell r="A20" t="str">
            <v>HEQ013</v>
          </cell>
          <cell r="B20" t="str">
            <v>VIBRADOR DE CONCRETO A GASOLINA (ALQUILER)</v>
          </cell>
          <cell r="C20" t="str">
            <v>hora</v>
          </cell>
          <cell r="D20">
            <v>6275.9444444444443</v>
          </cell>
        </row>
        <row r="21">
          <cell r="A21" t="str">
            <v>HEQ014</v>
          </cell>
          <cell r="B21" t="str">
            <v>FINISHER</v>
          </cell>
          <cell r="C21" t="str">
            <v>HORA</v>
          </cell>
        </row>
        <row r="22">
          <cell r="A22" t="str">
            <v>HEQ015</v>
          </cell>
          <cell r="B22" t="str">
            <v>VEHÍCULO DELINEADOR PARA PINTAR LÍNEAS DE 10 A 20 CM</v>
          </cell>
          <cell r="C22" t="str">
            <v>DÍA</v>
          </cell>
        </row>
        <row r="23">
          <cell r="A23" t="str">
            <v>HEQ016</v>
          </cell>
          <cell r="B23" t="str">
            <v>FINISHER</v>
          </cell>
          <cell r="C23" t="str">
            <v>HORA</v>
          </cell>
        </row>
        <row r="24">
          <cell r="A24" t="str">
            <v>HEQ017</v>
          </cell>
          <cell r="B24" t="str">
            <v>VEHÍCULO DELINEADOR PARA PINTAR LÍNEAS DE 10 A 20 CM</v>
          </cell>
          <cell r="C24" t="str">
            <v>DÍA</v>
          </cell>
        </row>
        <row r="25">
          <cell r="A25" t="str">
            <v>HEQ018</v>
          </cell>
          <cell r="B25" t="str">
            <v>COMPACTADOR NEUMATICO O DE LLANTAS</v>
          </cell>
          <cell r="C25" t="str">
            <v>HORA</v>
          </cell>
        </row>
        <row r="26">
          <cell r="A26" t="str">
            <v>HEQ019</v>
          </cell>
          <cell r="B26" t="str">
            <v>ESTACION TOTAL</v>
          </cell>
          <cell r="C26" t="str">
            <v>DÍA</v>
          </cell>
          <cell r="D26">
            <v>80000</v>
          </cell>
        </row>
        <row r="27">
          <cell r="A27" t="str">
            <v>HEQ020</v>
          </cell>
          <cell r="B27" t="str">
            <v>NIVEL DE PRECISIÓN</v>
          </cell>
          <cell r="C27" t="str">
            <v>DIA</v>
          </cell>
          <cell r="D27">
            <v>47000</v>
          </cell>
        </row>
        <row r="28">
          <cell r="A28" t="str">
            <v>HEQ021</v>
          </cell>
          <cell r="B28" t="str">
            <v>ESTACION TOTAL (YOLOMBÓ)</v>
          </cell>
          <cell r="C28" t="str">
            <v xml:space="preserve">HOTRA </v>
          </cell>
          <cell r="D28">
            <v>17404</v>
          </cell>
        </row>
        <row r="29">
          <cell r="A29" t="str">
            <v>HEQ022</v>
          </cell>
          <cell r="B29" t="str">
            <v>Carrotanque de agua(1000 Galones)  YOLOMBÓ</v>
          </cell>
          <cell r="C29" t="str">
            <v>HORA</v>
          </cell>
          <cell r="D29">
            <v>70220.503352192478</v>
          </cell>
        </row>
        <row r="30">
          <cell r="A30" t="str">
            <v>HEQ023</v>
          </cell>
          <cell r="B30" t="str">
            <v>Motoniveladora  potencia 215 HP, ancho de cuchilla 4,27 m, peso 18 ton. YOLOMBÓ</v>
          </cell>
          <cell r="C30" t="str">
            <v>HORA</v>
          </cell>
          <cell r="D30">
            <v>222749.75120110402</v>
          </cell>
        </row>
        <row r="31">
          <cell r="A31" t="str">
            <v>HEQ024</v>
          </cell>
          <cell r="B31" t="str">
            <v>Vibrocompatador, potencia 153 HP, peso 10 Ton. YOLOMBÓ</v>
          </cell>
          <cell r="C31" t="str">
            <v>HORA</v>
          </cell>
          <cell r="D31">
            <v>131864.31094790224</v>
          </cell>
        </row>
        <row r="32">
          <cell r="A32" t="str">
            <v>HEQ025</v>
          </cell>
          <cell r="B32" t="str">
            <v>VIBRADOR DE CONCRETO (YOLOMBÓ)</v>
          </cell>
          <cell r="C32" t="str">
            <v>DIA</v>
          </cell>
          <cell r="D32">
            <v>131864</v>
          </cell>
        </row>
        <row r="33">
          <cell r="A33" t="str">
            <v>HEQ026</v>
          </cell>
          <cell r="B33" t="str">
            <v>CIZALLA YOLOMBÓ</v>
          </cell>
          <cell r="C33" t="str">
            <v>HORA</v>
          </cell>
          <cell r="D33">
            <v>1870</v>
          </cell>
        </row>
        <row r="34">
          <cell r="A34" t="str">
            <v>HEQ027</v>
          </cell>
          <cell r="B34" t="str">
            <v>Compresor un martillo (Alquiler)</v>
          </cell>
          <cell r="C34" t="str">
            <v>DIA</v>
          </cell>
          <cell r="D34">
            <v>46000</v>
          </cell>
        </row>
        <row r="35">
          <cell r="A35" t="str">
            <v>HEQ028</v>
          </cell>
          <cell r="B35" t="str">
            <v>RETROEXCAVADORA DE LLANTAS YOLOMBÓ</v>
          </cell>
          <cell r="C35" t="str">
            <v>HORA</v>
          </cell>
          <cell r="D35">
            <v>213099</v>
          </cell>
        </row>
        <row r="36">
          <cell r="A36" t="str">
            <v>HEQ029</v>
          </cell>
          <cell r="B36" t="str">
            <v>compactador manual (SALTARIN) peso de operación (KN) 52; fuerza de impacto por golpe (KN) 12</v>
          </cell>
          <cell r="C36" t="str">
            <v>HORA</v>
          </cell>
          <cell r="D36">
            <v>6872</v>
          </cell>
        </row>
        <row r="37">
          <cell r="A37" t="str">
            <v>HEQ030</v>
          </cell>
        </row>
        <row r="38">
          <cell r="A38" t="str">
            <v>HEQ031</v>
          </cell>
        </row>
        <row r="39">
          <cell r="A39" t="str">
            <v>HEQ032</v>
          </cell>
        </row>
        <row r="40">
          <cell r="A40" t="str">
            <v>HEQ033</v>
          </cell>
        </row>
        <row r="41">
          <cell r="A41" t="str">
            <v>HEQ034</v>
          </cell>
        </row>
        <row r="42">
          <cell r="A42" t="str">
            <v>HEQ035</v>
          </cell>
        </row>
        <row r="43">
          <cell r="A43" t="str">
            <v>HEQ036</v>
          </cell>
        </row>
        <row r="44">
          <cell r="A44" t="str">
            <v>HEQ037</v>
          </cell>
        </row>
        <row r="45">
          <cell r="A45" t="str">
            <v>HEQ038</v>
          </cell>
        </row>
        <row r="46">
          <cell r="A46" t="str">
            <v>HEQ039</v>
          </cell>
        </row>
        <row r="47">
          <cell r="A47" t="str">
            <v>HEQ040</v>
          </cell>
        </row>
        <row r="48">
          <cell r="A48" t="str">
            <v>HEQ041</v>
          </cell>
        </row>
        <row r="49">
          <cell r="A49" t="str">
            <v>HEQ042</v>
          </cell>
        </row>
        <row r="50">
          <cell r="A50" t="str">
            <v>HEQ043</v>
          </cell>
        </row>
        <row r="51">
          <cell r="A51" t="str">
            <v>HEQ044</v>
          </cell>
        </row>
        <row r="52">
          <cell r="A52" t="str">
            <v>HEQ045</v>
          </cell>
        </row>
        <row r="53">
          <cell r="A53" t="str">
            <v>HEQ046</v>
          </cell>
        </row>
        <row r="54">
          <cell r="A54" t="str">
            <v>HEQ047</v>
          </cell>
        </row>
        <row r="55">
          <cell r="A55" t="str">
            <v>HEQ048</v>
          </cell>
        </row>
        <row r="56">
          <cell r="A56" t="str">
            <v>HEQ049</v>
          </cell>
        </row>
        <row r="57">
          <cell r="A57" t="str">
            <v>HEQ050</v>
          </cell>
        </row>
        <row r="58">
          <cell r="A58" t="str">
            <v>HEQ051</v>
          </cell>
        </row>
        <row r="59">
          <cell r="A59" t="str">
            <v>HEQ052</v>
          </cell>
        </row>
        <row r="60">
          <cell r="A60" t="str">
            <v>HEQ053</v>
          </cell>
        </row>
        <row r="61">
          <cell r="A61" t="str">
            <v>HEQ054</v>
          </cell>
        </row>
        <row r="62">
          <cell r="A62" t="str">
            <v>HEQ055</v>
          </cell>
        </row>
        <row r="63">
          <cell r="A63" t="str">
            <v>HEQ056</v>
          </cell>
        </row>
        <row r="64">
          <cell r="A64" t="str">
            <v>HEQ057</v>
          </cell>
        </row>
        <row r="65">
          <cell r="A65" t="str">
            <v>HEQ058</v>
          </cell>
        </row>
        <row r="66">
          <cell r="A66" t="str">
            <v>HEQ059</v>
          </cell>
        </row>
        <row r="67">
          <cell r="A67" t="str">
            <v>HEQ060</v>
          </cell>
        </row>
        <row r="68">
          <cell r="A68" t="str">
            <v>HEQ061</v>
          </cell>
        </row>
        <row r="69">
          <cell r="A69" t="str">
            <v>HEQ062</v>
          </cell>
        </row>
        <row r="70">
          <cell r="A70" t="str">
            <v>HEQ063</v>
          </cell>
        </row>
        <row r="71">
          <cell r="A71" t="str">
            <v>HEQ064</v>
          </cell>
        </row>
        <row r="72">
          <cell r="A72" t="str">
            <v>HEQ065</v>
          </cell>
        </row>
        <row r="73">
          <cell r="A73" t="str">
            <v>HEQ066</v>
          </cell>
        </row>
        <row r="74">
          <cell r="A74" t="str">
            <v>HEQ067</v>
          </cell>
        </row>
        <row r="75">
          <cell r="A75" t="str">
            <v>HEQ068</v>
          </cell>
        </row>
        <row r="76">
          <cell r="A76" t="str">
            <v>HEQ069</v>
          </cell>
        </row>
        <row r="77">
          <cell r="A77" t="str">
            <v>HEQ070</v>
          </cell>
        </row>
        <row r="78">
          <cell r="A78" t="str">
            <v>HEQ071</v>
          </cell>
        </row>
        <row r="79">
          <cell r="A79" t="str">
            <v>HEQ072</v>
          </cell>
        </row>
        <row r="80">
          <cell r="A80" t="str">
            <v>HEQ073</v>
          </cell>
        </row>
        <row r="81">
          <cell r="A81" t="str">
            <v>HEQ074</v>
          </cell>
        </row>
        <row r="82">
          <cell r="A82" t="str">
            <v>HEQ075</v>
          </cell>
        </row>
        <row r="83">
          <cell r="A83" t="str">
            <v>HEQ076</v>
          </cell>
        </row>
        <row r="84">
          <cell r="A84" t="str">
            <v>HEQ077</v>
          </cell>
        </row>
        <row r="85">
          <cell r="A85" t="str">
            <v>HEQ078</v>
          </cell>
        </row>
        <row r="86">
          <cell r="A86" t="str">
            <v>HEQ079</v>
          </cell>
        </row>
        <row r="87">
          <cell r="A87" t="str">
            <v>HEQ080</v>
          </cell>
        </row>
        <row r="88">
          <cell r="A88" t="str">
            <v>HEQ081</v>
          </cell>
        </row>
        <row r="89">
          <cell r="A89" t="str">
            <v>HEQ082</v>
          </cell>
        </row>
        <row r="90">
          <cell r="A90" t="str">
            <v>HEQ083</v>
          </cell>
        </row>
        <row r="91">
          <cell r="A91" t="str">
            <v>HEQ084</v>
          </cell>
        </row>
        <row r="92">
          <cell r="A92" t="str">
            <v>HEQ085</v>
          </cell>
        </row>
        <row r="93">
          <cell r="A93" t="str">
            <v>HEQ086</v>
          </cell>
        </row>
        <row r="94">
          <cell r="A94" t="str">
            <v>HEQ087</v>
          </cell>
        </row>
        <row r="95">
          <cell r="A95" t="str">
            <v>HEQ088</v>
          </cell>
        </row>
        <row r="96">
          <cell r="A96" t="str">
            <v>HEQ089</v>
          </cell>
        </row>
        <row r="97">
          <cell r="A97" t="str">
            <v>HEQ090</v>
          </cell>
        </row>
        <row r="98">
          <cell r="A98" t="str">
            <v>HEQ091</v>
          </cell>
        </row>
        <row r="99">
          <cell r="A99" t="str">
            <v>HEQ092</v>
          </cell>
        </row>
        <row r="100">
          <cell r="A100" t="str">
            <v>HEQ093</v>
          </cell>
        </row>
        <row r="101">
          <cell r="A101" t="str">
            <v>HEQ094</v>
          </cell>
        </row>
        <row r="102">
          <cell r="A102" t="str">
            <v>HEQ095</v>
          </cell>
        </row>
        <row r="103">
          <cell r="A103" t="str">
            <v>HEQ096</v>
          </cell>
        </row>
        <row r="104">
          <cell r="A104" t="str">
            <v>HEQ097</v>
          </cell>
        </row>
        <row r="105">
          <cell r="A105" t="str">
            <v>HEQ098</v>
          </cell>
        </row>
        <row r="106">
          <cell r="A106" t="str">
            <v>HEQ099</v>
          </cell>
        </row>
        <row r="107">
          <cell r="A107" t="str">
            <v>HEQ100</v>
          </cell>
        </row>
      </sheetData>
      <sheetData sheetId="12"/>
      <sheetData sheetId="13"/>
      <sheetData sheetId="14"/>
      <sheetData sheetId="15"/>
      <sheetData sheetId="16"/>
      <sheetData sheetId="17"/>
      <sheetData sheetId="18"/>
      <sheetData sheetId="19"/>
      <sheetData sheetId="20"/>
      <sheetData sheetId="21"/>
      <sheetData sheetId="22"/>
      <sheetData sheetId="23">
        <row r="1">
          <cell r="A1" t="str">
            <v>DEPARTAMENTO DE ANTIOQUIA</v>
          </cell>
        </row>
        <row r="2">
          <cell r="A2" t="str">
            <v>MUNICIPIO DE BURITICÁ</v>
          </cell>
        </row>
        <row r="3">
          <cell r="A3" t="str">
            <v>PROYECTO: MEJORAMIENTO DE VIAS TERCIARIAS EN EL MUNICIPIO DE BURITICA EN EL 
MARCO DEL PROGRAMA REGIONAL MEJORAMIENTO DE VIAS 
TERCIARIAS EN EL OCCIDENTE ANTIOQUEÑO</v>
          </cell>
          <cell r="H3" t="str">
            <v>INSERTE ESCUDO ENTIDAD AQUÍ</v>
          </cell>
        </row>
        <row r="5">
          <cell r="A5" t="str">
            <v>LISTADO DE INSUMOS - MANO DE OBRA</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6960000</v>
          </cell>
          <cell r="E8">
            <v>1.59</v>
          </cell>
          <cell r="F8">
            <v>11066400</v>
          </cell>
          <cell r="G8">
            <v>228821.91780821918</v>
          </cell>
          <cell r="H8">
            <v>134981.78544710137</v>
          </cell>
          <cell r="I8">
            <v>363804</v>
          </cell>
        </row>
        <row r="9">
          <cell r="A9" t="str">
            <v>MO002</v>
          </cell>
          <cell r="B9" t="str">
            <v>DIRECTOR DE INTERVENTORÍA</v>
          </cell>
          <cell r="C9" t="str">
            <v>ADMÓN</v>
          </cell>
          <cell r="D9">
            <v>6960000</v>
          </cell>
          <cell r="E9">
            <v>1.59</v>
          </cell>
          <cell r="F9">
            <v>11066400</v>
          </cell>
          <cell r="G9">
            <v>228821.91780821918</v>
          </cell>
          <cell r="H9">
            <v>134981.78544710137</v>
          </cell>
          <cell r="I9">
            <v>363804</v>
          </cell>
        </row>
        <row r="10">
          <cell r="A10" t="str">
            <v>MO003</v>
          </cell>
          <cell r="B10" t="str">
            <v>RESIDENTE DE OBRA</v>
          </cell>
          <cell r="C10" t="str">
            <v>ADMÓN</v>
          </cell>
          <cell r="D10">
            <v>4640000</v>
          </cell>
          <cell r="E10">
            <v>1.59</v>
          </cell>
          <cell r="F10">
            <v>7377600</v>
          </cell>
          <cell r="G10">
            <v>152547.94520547945</v>
          </cell>
          <cell r="H10">
            <v>90519.144635967124</v>
          </cell>
          <cell r="I10">
            <v>243067</v>
          </cell>
        </row>
        <row r="11">
          <cell r="A11" t="str">
            <v>MO004</v>
          </cell>
          <cell r="B11" t="str">
            <v>RESIDENTE DE INTERVENTORÍA</v>
          </cell>
          <cell r="C11" t="str">
            <v>ADMÓN</v>
          </cell>
          <cell r="D11">
            <v>4640000</v>
          </cell>
          <cell r="E11">
            <v>1.59</v>
          </cell>
          <cell r="F11">
            <v>7377600</v>
          </cell>
          <cell r="G11">
            <v>152547.94520547945</v>
          </cell>
          <cell r="H11">
            <v>90519.144635967124</v>
          </cell>
          <cell r="I11">
            <v>243067</v>
          </cell>
        </row>
        <row r="12">
          <cell r="A12" t="str">
            <v>MO005</v>
          </cell>
          <cell r="B12" t="str">
            <v>RESIDENTE AMBIENTAL</v>
          </cell>
          <cell r="C12" t="str">
            <v>ADMÓN</v>
          </cell>
          <cell r="D12">
            <v>3480000</v>
          </cell>
          <cell r="E12">
            <v>1.6</v>
          </cell>
          <cell r="F12">
            <v>5568000</v>
          </cell>
          <cell r="G12">
            <v>114410.95890410959</v>
          </cell>
          <cell r="H12">
            <v>68287.824230399987</v>
          </cell>
          <cell r="I12">
            <v>182699</v>
          </cell>
        </row>
        <row r="13">
          <cell r="A13" t="str">
            <v/>
          </cell>
          <cell r="B13" t="str">
            <v>RESIDENTE SOCIAL</v>
          </cell>
          <cell r="C13" t="str">
            <v/>
          </cell>
          <cell r="D13" t="str">
            <v/>
          </cell>
          <cell r="E13" t="str">
            <v/>
          </cell>
          <cell r="F13" t="e">
            <v>#VALUE!</v>
          </cell>
          <cell r="G13" t="str">
            <v/>
          </cell>
          <cell r="H13" t="str">
            <v/>
          </cell>
          <cell r="I13" t="str">
            <v/>
          </cell>
        </row>
        <row r="14">
          <cell r="A14" t="str">
            <v>MO007</v>
          </cell>
          <cell r="B14" t="str">
            <v>AUXILIAR DE RESIDENCIA</v>
          </cell>
          <cell r="C14" t="str">
            <v>ADMÓN</v>
          </cell>
          <cell r="D14">
            <v>3480000</v>
          </cell>
          <cell r="E14">
            <v>1.6</v>
          </cell>
          <cell r="F14">
            <v>5568000</v>
          </cell>
          <cell r="G14">
            <v>114410.95890410959</v>
          </cell>
          <cell r="H14">
            <v>68287.824230399987</v>
          </cell>
          <cell r="I14">
            <v>182699</v>
          </cell>
        </row>
        <row r="15">
          <cell r="A15" t="str">
            <v>MO008</v>
          </cell>
          <cell r="B15" t="str">
            <v>TECNÓLOGO SST</v>
          </cell>
          <cell r="C15" t="str">
            <v>ADMÓN</v>
          </cell>
          <cell r="D15">
            <v>2668000</v>
          </cell>
          <cell r="E15">
            <v>1.6</v>
          </cell>
          <cell r="F15">
            <v>4268800</v>
          </cell>
          <cell r="G15">
            <v>87715.068493150684</v>
          </cell>
          <cell r="H15">
            <v>52725.899946503007</v>
          </cell>
          <cell r="I15">
            <v>140441</v>
          </cell>
        </row>
        <row r="16">
          <cell r="A16" t="str">
            <v>MO013</v>
          </cell>
          <cell r="B16" t="str">
            <v>SECRETARIA</v>
          </cell>
          <cell r="C16" t="str">
            <v>ADMÓN</v>
          </cell>
          <cell r="D16">
            <v>1160000</v>
          </cell>
          <cell r="E16">
            <v>1.85</v>
          </cell>
          <cell r="F16">
            <v>2146000</v>
          </cell>
          <cell r="G16">
            <v>38136.986301369863</v>
          </cell>
          <cell r="H16">
            <v>32314.323377898225</v>
          </cell>
          <cell r="I16">
            <v>70451</v>
          </cell>
        </row>
        <row r="17">
          <cell r="A17" t="str">
            <v>MO014</v>
          </cell>
          <cell r="B17" t="str">
            <v>MENSAJERO</v>
          </cell>
          <cell r="C17" t="str">
            <v>ADMÓN</v>
          </cell>
          <cell r="D17">
            <v>1160000</v>
          </cell>
          <cell r="E17">
            <v>1.85</v>
          </cell>
          <cell r="F17">
            <v>2146000</v>
          </cell>
          <cell r="G17">
            <v>38136.986301369863</v>
          </cell>
          <cell r="H17">
            <v>32314.323377898225</v>
          </cell>
          <cell r="I17">
            <v>70451</v>
          </cell>
        </row>
        <row r="18">
          <cell r="A18" t="str">
            <v>MO015</v>
          </cell>
          <cell r="B18" t="str">
            <v>VIGILANTE</v>
          </cell>
          <cell r="C18" t="str">
            <v>ADMÓN</v>
          </cell>
          <cell r="D18">
            <v>1160000</v>
          </cell>
          <cell r="E18">
            <v>1.85</v>
          </cell>
          <cell r="F18">
            <v>2146000</v>
          </cell>
          <cell r="G18">
            <v>38136.986301369863</v>
          </cell>
          <cell r="H18">
            <v>32314.323377898225</v>
          </cell>
          <cell r="I18">
            <v>70451</v>
          </cell>
        </row>
        <row r="19">
          <cell r="A19" t="str">
            <v>MO038</v>
          </cell>
          <cell r="B19" t="str">
            <v>AUXILIAR PARE-SIGA</v>
          </cell>
          <cell r="C19" t="str">
            <v>OBRA</v>
          </cell>
          <cell r="D19">
            <v>1160000</v>
          </cell>
          <cell r="E19">
            <v>1.87</v>
          </cell>
          <cell r="F19">
            <v>2169200</v>
          </cell>
          <cell r="G19">
            <v>38136.986301369863</v>
          </cell>
          <cell r="H19">
            <v>33106.378172418772</v>
          </cell>
          <cell r="I19">
            <v>71243</v>
          </cell>
        </row>
        <row r="20">
          <cell r="A20" t="str">
            <v>MO039</v>
          </cell>
          <cell r="B20" t="str">
            <v>INGENIERO SIG</v>
          </cell>
          <cell r="C20" t="str">
            <v>ADMÓN</v>
          </cell>
          <cell r="D20">
            <v>5800000</v>
          </cell>
          <cell r="E20">
            <v>1.59</v>
          </cell>
          <cell r="F20">
            <v>9222000</v>
          </cell>
          <cell r="G20">
            <v>190684.9315068493</v>
          </cell>
          <cell r="H20">
            <v>112750.46504153428</v>
          </cell>
          <cell r="I20">
            <v>303435</v>
          </cell>
        </row>
        <row r="21">
          <cell r="A21" t="str">
            <v>MO040</v>
          </cell>
          <cell r="B21" t="str">
            <v>TECNÓLOGO SIG</v>
          </cell>
          <cell r="C21" t="str">
            <v>ADMÓN</v>
          </cell>
          <cell r="D21">
            <v>2668000</v>
          </cell>
          <cell r="E21">
            <v>1.6</v>
          </cell>
          <cell r="F21">
            <v>4268800</v>
          </cell>
          <cell r="G21">
            <v>87715.068493150684</v>
          </cell>
          <cell r="H21">
            <v>52725.899946503007</v>
          </cell>
          <cell r="I21">
            <v>140441</v>
          </cell>
        </row>
        <row r="22">
          <cell r="A22" t="str">
            <v>MO016</v>
          </cell>
          <cell r="B22" t="str">
            <v>TOPÓGRAFO</v>
          </cell>
          <cell r="C22" t="str">
            <v>OBRA</v>
          </cell>
          <cell r="D22">
            <v>5452000</v>
          </cell>
          <cell r="E22">
            <v>1.6</v>
          </cell>
          <cell r="F22">
            <v>8723200</v>
          </cell>
          <cell r="G22">
            <v>179243.83561643836</v>
          </cell>
          <cell r="H22">
            <v>106873.12371438468</v>
          </cell>
          <cell r="I22">
            <v>286117</v>
          </cell>
        </row>
        <row r="23">
          <cell r="A23" t="str">
            <v>MO017</v>
          </cell>
          <cell r="B23" t="str">
            <v>CADENERO 1</v>
          </cell>
          <cell r="C23" t="str">
            <v>OBRA</v>
          </cell>
          <cell r="D23">
            <v>2726000</v>
          </cell>
          <cell r="E23">
            <v>1.61</v>
          </cell>
          <cell r="F23">
            <v>4388860</v>
          </cell>
          <cell r="G23">
            <v>89621.917808219179</v>
          </cell>
          <cell r="H23">
            <v>54629.520761301916</v>
          </cell>
          <cell r="I23">
            <v>144251</v>
          </cell>
        </row>
        <row r="24">
          <cell r="A24" t="str">
            <v>MO018</v>
          </cell>
          <cell r="B24" t="str">
            <v>CADENERO 2</v>
          </cell>
          <cell r="C24" t="str">
            <v>OBRA</v>
          </cell>
          <cell r="D24">
            <v>1542800</v>
          </cell>
          <cell r="E24">
            <v>1.8</v>
          </cell>
          <cell r="F24">
            <v>2777040</v>
          </cell>
          <cell r="G24">
            <v>50722.191780821915</v>
          </cell>
          <cell r="H24">
            <v>40442.713906255929</v>
          </cell>
          <cell r="I24">
            <v>91165</v>
          </cell>
        </row>
        <row r="25">
          <cell r="A25" t="str">
            <v>MO034</v>
          </cell>
          <cell r="B25" t="str">
            <v>OPERADOR EQUIPO LIVIANO</v>
          </cell>
          <cell r="C25" t="str">
            <v>OBRA</v>
          </cell>
          <cell r="D25">
            <v>1740000</v>
          </cell>
          <cell r="E25">
            <v>1.77</v>
          </cell>
          <cell r="F25">
            <v>3079800</v>
          </cell>
          <cell r="G25">
            <v>57205.479452054795</v>
          </cell>
          <cell r="H25">
            <v>44222.038375202326</v>
          </cell>
          <cell r="I25">
            <v>101428</v>
          </cell>
        </row>
        <row r="26">
          <cell r="A26" t="str">
            <v>MO032</v>
          </cell>
          <cell r="B26" t="str">
            <v>AYUDANTE RASO</v>
          </cell>
          <cell r="C26" t="str">
            <v>OBRA</v>
          </cell>
          <cell r="D26">
            <v>1276000</v>
          </cell>
          <cell r="E26">
            <v>1.84</v>
          </cell>
          <cell r="F26">
            <v>2347840</v>
          </cell>
          <cell r="G26">
            <v>41950.684931506847</v>
          </cell>
          <cell r="H26">
            <v>35329.510212975489</v>
          </cell>
          <cell r="I26">
            <v>77280</v>
          </cell>
        </row>
        <row r="27">
          <cell r="A27" t="str">
            <v>MO025</v>
          </cell>
          <cell r="B27" t="str">
            <v>OFICIAL CARPINTERO</v>
          </cell>
          <cell r="C27" t="str">
            <v>OBRA</v>
          </cell>
          <cell r="D27">
            <v>2320000</v>
          </cell>
          <cell r="E27">
            <v>1.73</v>
          </cell>
          <cell r="F27">
            <v>4013600</v>
          </cell>
          <cell r="G27">
            <v>76273.972602739726</v>
          </cell>
          <cell r="H27">
            <v>55337.698577985895</v>
          </cell>
          <cell r="I27">
            <v>131612</v>
          </cell>
        </row>
        <row r="28">
          <cell r="A28" t="str">
            <v>MO026</v>
          </cell>
          <cell r="B28" t="str">
            <v>AYUDANTE CARPINTERO</v>
          </cell>
          <cell r="C28" t="str">
            <v>OBRA</v>
          </cell>
          <cell r="D28">
            <v>1276000</v>
          </cell>
          <cell r="E28">
            <v>1.84</v>
          </cell>
          <cell r="F28">
            <v>2347840</v>
          </cell>
          <cell r="G28">
            <v>41950.684931506847</v>
          </cell>
          <cell r="H28">
            <v>35329.510212975489</v>
          </cell>
          <cell r="I28">
            <v>77280</v>
          </cell>
        </row>
        <row r="29">
          <cell r="A29" t="str">
            <v>MO029</v>
          </cell>
          <cell r="B29" t="str">
            <v>OFICIAL DE OBRA CIVIL</v>
          </cell>
          <cell r="C29" t="str">
            <v>OBRA</v>
          </cell>
          <cell r="D29">
            <v>2900000</v>
          </cell>
          <cell r="E29">
            <v>1.61</v>
          </cell>
          <cell r="F29">
            <v>4669000</v>
          </cell>
          <cell r="G29">
            <v>95342.465753424651</v>
          </cell>
          <cell r="H29">
            <v>57964.218822136987</v>
          </cell>
          <cell r="I29">
            <v>153307</v>
          </cell>
        </row>
        <row r="30">
          <cell r="A30" t="str">
            <v>MO038</v>
          </cell>
          <cell r="B30" t="str">
            <v>AUXILIAR PARE-SIGA</v>
          </cell>
          <cell r="C30" t="str">
            <v>OBRA</v>
          </cell>
          <cell r="D30">
            <v>1160000</v>
          </cell>
          <cell r="E30">
            <v>1.87</v>
          </cell>
          <cell r="F30">
            <v>2169200</v>
          </cell>
          <cell r="G30">
            <v>38136.986301369863</v>
          </cell>
          <cell r="H30">
            <v>33106.378172418772</v>
          </cell>
          <cell r="I30">
            <v>71243</v>
          </cell>
        </row>
        <row r="31">
          <cell r="A31" t="str">
            <v>MO033</v>
          </cell>
          <cell r="B31" t="str">
            <v>SECRETARIA BILINGÜE</v>
          </cell>
          <cell r="C31" t="str">
            <v>OBRA</v>
          </cell>
          <cell r="D31">
            <v>2320000</v>
          </cell>
          <cell r="E31">
            <v>1.73</v>
          </cell>
          <cell r="F31">
            <v>4013600</v>
          </cell>
          <cell r="G31">
            <v>76273.972602739726</v>
          </cell>
          <cell r="H31">
            <v>55337.698577985895</v>
          </cell>
          <cell r="I31">
            <v>131612</v>
          </cell>
        </row>
        <row r="32">
          <cell r="A32" t="str">
            <v>MO031</v>
          </cell>
          <cell r="B32" t="str">
            <v>AYUDANTE ENTENDIDO</v>
          </cell>
          <cell r="C32" t="str">
            <v>OBRA</v>
          </cell>
          <cell r="D32">
            <v>1508000</v>
          </cell>
          <cell r="E32">
            <v>1.8</v>
          </cell>
          <cell r="F32">
            <v>2714400</v>
          </cell>
          <cell r="G32">
            <v>49578.082191780821</v>
          </cell>
          <cell r="H32">
            <v>39775.774294088915</v>
          </cell>
          <cell r="I32">
            <v>89354</v>
          </cell>
        </row>
        <row r="33">
          <cell r="A33" t="str">
            <v>MO020</v>
          </cell>
          <cell r="B33" t="str">
            <v xml:space="preserve">ALMACENISTA </v>
          </cell>
          <cell r="C33" t="str">
            <v>OBRA</v>
          </cell>
          <cell r="D33">
            <v>1740000</v>
          </cell>
          <cell r="E33">
            <v>1.77</v>
          </cell>
          <cell r="F33">
            <v>3079800</v>
          </cell>
          <cell r="G33">
            <v>57205.479452054795</v>
          </cell>
          <cell r="H33">
            <v>44222.038375202326</v>
          </cell>
          <cell r="I33">
            <v>101428</v>
          </cell>
        </row>
        <row r="34">
          <cell r="A34" t="str">
            <v>MO006</v>
          </cell>
          <cell r="B34" t="str">
            <v xml:space="preserve">RESIDENTE SOCIAL AMBIENTAL </v>
          </cell>
          <cell r="C34" t="str">
            <v>ADMÓN</v>
          </cell>
          <cell r="D34">
            <v>3480000</v>
          </cell>
          <cell r="E34">
            <v>1.6</v>
          </cell>
          <cell r="F34">
            <v>5568000</v>
          </cell>
          <cell r="G34">
            <v>114410.95890410959</v>
          </cell>
          <cell r="H34">
            <v>68287.824230399987</v>
          </cell>
          <cell r="I34">
            <v>182699</v>
          </cell>
        </row>
        <row r="35">
          <cell r="A35" t="str">
            <v>MO030</v>
          </cell>
          <cell r="B35" t="str">
            <v>OFICIAL HIERRO</v>
          </cell>
          <cell r="C35" t="str">
            <v>OBRA</v>
          </cell>
          <cell r="D35">
            <v>2668000</v>
          </cell>
          <cell r="E35">
            <v>1.61</v>
          </cell>
          <cell r="F35">
            <v>4295480</v>
          </cell>
          <cell r="G35">
            <v>87715.068493150684</v>
          </cell>
          <cell r="H35">
            <v>53517.954741023554</v>
          </cell>
          <cell r="I35">
            <v>141233</v>
          </cell>
        </row>
        <row r="36">
          <cell r="A36" t="str">
            <v/>
          </cell>
          <cell r="C36" t="str">
            <v/>
          </cell>
          <cell r="D36" t="str">
            <v/>
          </cell>
          <cell r="E36" t="str">
            <v/>
          </cell>
          <cell r="F36" t="str">
            <v/>
          </cell>
          <cell r="G36" t="str">
            <v/>
          </cell>
          <cell r="H36" t="str">
            <v/>
          </cell>
          <cell r="I36" t="str">
            <v/>
          </cell>
        </row>
        <row r="37">
          <cell r="A37" t="str">
            <v/>
          </cell>
          <cell r="C37" t="str">
            <v/>
          </cell>
          <cell r="D37" t="str">
            <v/>
          </cell>
          <cell r="E37" t="str">
            <v/>
          </cell>
          <cell r="F37" t="str">
            <v/>
          </cell>
          <cell r="G37" t="str">
            <v/>
          </cell>
          <cell r="H37" t="str">
            <v/>
          </cell>
          <cell r="I37" t="str">
            <v/>
          </cell>
        </row>
        <row r="38">
          <cell r="A38" t="str">
            <v/>
          </cell>
          <cell r="C38" t="str">
            <v/>
          </cell>
          <cell r="D38" t="str">
            <v/>
          </cell>
          <cell r="E38" t="str">
            <v/>
          </cell>
          <cell r="F38" t="str">
            <v/>
          </cell>
          <cell r="G38" t="str">
            <v/>
          </cell>
          <cell r="H38" t="str">
            <v/>
          </cell>
          <cell r="I38" t="str">
            <v/>
          </cell>
        </row>
        <row r="39">
          <cell r="A39" t="str">
            <v/>
          </cell>
          <cell r="C39" t="str">
            <v/>
          </cell>
          <cell r="D39" t="str">
            <v/>
          </cell>
          <cell r="E39" t="str">
            <v/>
          </cell>
          <cell r="F39" t="str">
            <v/>
          </cell>
          <cell r="G39" t="str">
            <v/>
          </cell>
          <cell r="H39" t="str">
            <v/>
          </cell>
          <cell r="I39" t="str">
            <v/>
          </cell>
        </row>
        <row r="40">
          <cell r="A40" t="str">
            <v/>
          </cell>
          <cell r="C40" t="str">
            <v/>
          </cell>
          <cell r="D40" t="str">
            <v/>
          </cell>
          <cell r="E40" t="str">
            <v/>
          </cell>
          <cell r="F40" t="str">
            <v/>
          </cell>
          <cell r="G40" t="str">
            <v/>
          </cell>
          <cell r="H40" t="str">
            <v/>
          </cell>
          <cell r="I40" t="str">
            <v/>
          </cell>
        </row>
        <row r="41">
          <cell r="A41" t="str">
            <v/>
          </cell>
          <cell r="C41" t="str">
            <v/>
          </cell>
          <cell r="D41" t="str">
            <v/>
          </cell>
          <cell r="E41" t="str">
            <v/>
          </cell>
          <cell r="F41" t="str">
            <v/>
          </cell>
          <cell r="G41" t="str">
            <v/>
          </cell>
          <cell r="H41" t="str">
            <v/>
          </cell>
          <cell r="I41" t="str">
            <v/>
          </cell>
        </row>
        <row r="42">
          <cell r="A42" t="str">
            <v/>
          </cell>
          <cell r="C42" t="str">
            <v/>
          </cell>
          <cell r="D42" t="str">
            <v/>
          </cell>
          <cell r="E42" t="str">
            <v/>
          </cell>
          <cell r="F42" t="str">
            <v/>
          </cell>
          <cell r="G42" t="str">
            <v/>
          </cell>
          <cell r="H42" t="str">
            <v/>
          </cell>
          <cell r="I42" t="str">
            <v/>
          </cell>
        </row>
        <row r="43">
          <cell r="A43" t="str">
            <v/>
          </cell>
          <cell r="C43" t="str">
            <v/>
          </cell>
          <cell r="D43" t="str">
            <v/>
          </cell>
          <cell r="E43" t="str">
            <v/>
          </cell>
          <cell r="F43" t="str">
            <v/>
          </cell>
          <cell r="G43" t="str">
            <v/>
          </cell>
          <cell r="H43" t="str">
            <v/>
          </cell>
          <cell r="I43" t="str">
            <v/>
          </cell>
        </row>
        <row r="44">
          <cell r="A44" t="str">
            <v/>
          </cell>
          <cell r="C44" t="str">
            <v/>
          </cell>
          <cell r="D44" t="str">
            <v/>
          </cell>
          <cell r="E44" t="str">
            <v/>
          </cell>
          <cell r="F44" t="str">
            <v/>
          </cell>
          <cell r="G44" t="str">
            <v/>
          </cell>
          <cell r="H44" t="str">
            <v/>
          </cell>
          <cell r="I44" t="str">
            <v/>
          </cell>
        </row>
        <row r="45">
          <cell r="A45" t="str">
            <v/>
          </cell>
          <cell r="C45" t="str">
            <v/>
          </cell>
          <cell r="D45" t="str">
            <v/>
          </cell>
          <cell r="E45" t="str">
            <v/>
          </cell>
          <cell r="F45" t="str">
            <v/>
          </cell>
          <cell r="G45" t="str">
            <v/>
          </cell>
          <cell r="H45" t="str">
            <v/>
          </cell>
          <cell r="I45" t="str">
            <v/>
          </cell>
        </row>
        <row r="46">
          <cell r="A46" t="str">
            <v/>
          </cell>
          <cell r="C46" t="str">
            <v/>
          </cell>
          <cell r="D46" t="str">
            <v/>
          </cell>
          <cell r="E46" t="str">
            <v/>
          </cell>
          <cell r="F46" t="str">
            <v/>
          </cell>
          <cell r="G46" t="str">
            <v/>
          </cell>
          <cell r="H46" t="str">
            <v/>
          </cell>
          <cell r="I46" t="str">
            <v/>
          </cell>
        </row>
        <row r="47">
          <cell r="A47" t="str">
            <v/>
          </cell>
          <cell r="C47" t="str">
            <v/>
          </cell>
          <cell r="D47" t="str">
            <v/>
          </cell>
          <cell r="E47" t="str">
            <v/>
          </cell>
          <cell r="F47" t="str">
            <v/>
          </cell>
          <cell r="G47" t="str">
            <v/>
          </cell>
          <cell r="H47" t="str">
            <v/>
          </cell>
          <cell r="I47" t="str">
            <v/>
          </cell>
        </row>
        <row r="48">
          <cell r="A48" t="str">
            <v/>
          </cell>
          <cell r="C48" t="str">
            <v/>
          </cell>
          <cell r="D48" t="str">
            <v/>
          </cell>
          <cell r="E48" t="str">
            <v/>
          </cell>
          <cell r="F48" t="str">
            <v/>
          </cell>
          <cell r="G48" t="str">
            <v/>
          </cell>
          <cell r="H48" t="str">
            <v/>
          </cell>
          <cell r="I48" t="str">
            <v/>
          </cell>
        </row>
        <row r="49">
          <cell r="A49" t="str">
            <v/>
          </cell>
          <cell r="C49" t="str">
            <v/>
          </cell>
          <cell r="D49" t="str">
            <v/>
          </cell>
          <cell r="E49" t="str">
            <v/>
          </cell>
          <cell r="F49" t="str">
            <v/>
          </cell>
          <cell r="G49" t="str">
            <v/>
          </cell>
          <cell r="H49" t="str">
            <v/>
          </cell>
          <cell r="I49" t="str">
            <v/>
          </cell>
        </row>
        <row r="50">
          <cell r="A50" t="str">
            <v/>
          </cell>
          <cell r="C50" t="str">
            <v/>
          </cell>
          <cell r="D50" t="str">
            <v/>
          </cell>
          <cell r="E50" t="str">
            <v/>
          </cell>
          <cell r="F50" t="str">
            <v/>
          </cell>
          <cell r="G50" t="str">
            <v/>
          </cell>
          <cell r="H50" t="str">
            <v/>
          </cell>
          <cell r="I50" t="str">
            <v/>
          </cell>
        </row>
        <row r="51">
          <cell r="A51" t="str">
            <v/>
          </cell>
          <cell r="C51" t="str">
            <v/>
          </cell>
          <cell r="D51" t="str">
            <v/>
          </cell>
          <cell r="E51" t="str">
            <v/>
          </cell>
          <cell r="F51" t="str">
            <v/>
          </cell>
          <cell r="G51" t="str">
            <v/>
          </cell>
          <cell r="H51" t="str">
            <v/>
          </cell>
          <cell r="I51" t="str">
            <v/>
          </cell>
        </row>
        <row r="52">
          <cell r="A52" t="str">
            <v/>
          </cell>
          <cell r="C52" t="str">
            <v/>
          </cell>
          <cell r="D52" t="str">
            <v/>
          </cell>
          <cell r="E52" t="str">
            <v/>
          </cell>
          <cell r="F52" t="str">
            <v/>
          </cell>
          <cell r="G52" t="str">
            <v/>
          </cell>
          <cell r="H52" t="str">
            <v/>
          </cell>
          <cell r="I52" t="str">
            <v/>
          </cell>
        </row>
        <row r="53">
          <cell r="A53" t="str">
            <v/>
          </cell>
          <cell r="C53" t="str">
            <v/>
          </cell>
          <cell r="D53" t="str">
            <v/>
          </cell>
          <cell r="E53" t="str">
            <v/>
          </cell>
          <cell r="F53" t="str">
            <v/>
          </cell>
          <cell r="G53" t="str">
            <v/>
          </cell>
          <cell r="H53" t="str">
            <v/>
          </cell>
          <cell r="I53" t="str">
            <v/>
          </cell>
        </row>
        <row r="54">
          <cell r="A54" t="str">
            <v/>
          </cell>
          <cell r="C54" t="str">
            <v/>
          </cell>
          <cell r="D54" t="str">
            <v/>
          </cell>
          <cell r="E54" t="str">
            <v/>
          </cell>
          <cell r="F54" t="str">
            <v/>
          </cell>
          <cell r="G54" t="str">
            <v/>
          </cell>
          <cell r="H54" t="str">
            <v/>
          </cell>
          <cell r="I54" t="str">
            <v/>
          </cell>
        </row>
        <row r="55">
          <cell r="A55" t="str">
            <v/>
          </cell>
          <cell r="C55" t="str">
            <v/>
          </cell>
          <cell r="D55" t="str">
            <v/>
          </cell>
          <cell r="E55" t="str">
            <v/>
          </cell>
          <cell r="F55" t="str">
            <v/>
          </cell>
          <cell r="G55" t="str">
            <v/>
          </cell>
          <cell r="H55" t="str">
            <v/>
          </cell>
          <cell r="I55" t="str">
            <v/>
          </cell>
        </row>
        <row r="56">
          <cell r="A56" t="str">
            <v/>
          </cell>
          <cell r="C56" t="str">
            <v/>
          </cell>
          <cell r="D56" t="str">
            <v/>
          </cell>
          <cell r="E56" t="str">
            <v/>
          </cell>
          <cell r="F56" t="str">
            <v/>
          </cell>
          <cell r="G56" t="str">
            <v/>
          </cell>
          <cell r="H56" t="str">
            <v/>
          </cell>
          <cell r="I56" t="str">
            <v/>
          </cell>
        </row>
        <row r="57">
          <cell r="A57" t="str">
            <v/>
          </cell>
          <cell r="C57" t="str">
            <v/>
          </cell>
          <cell r="D57" t="str">
            <v/>
          </cell>
          <cell r="E57" t="str">
            <v/>
          </cell>
          <cell r="F57" t="str">
            <v/>
          </cell>
          <cell r="G57" t="str">
            <v/>
          </cell>
          <cell r="H57" t="str">
            <v/>
          </cell>
          <cell r="I57" t="str">
            <v/>
          </cell>
        </row>
        <row r="58">
          <cell r="A58" t="str">
            <v/>
          </cell>
          <cell r="C58" t="str">
            <v/>
          </cell>
          <cell r="D58" t="str">
            <v/>
          </cell>
          <cell r="E58" t="str">
            <v/>
          </cell>
          <cell r="F58" t="str">
            <v/>
          </cell>
          <cell r="G58" t="str">
            <v/>
          </cell>
          <cell r="H58" t="str">
            <v/>
          </cell>
          <cell r="I58" t="str">
            <v/>
          </cell>
        </row>
        <row r="59">
          <cell r="A59" t="str">
            <v/>
          </cell>
          <cell r="C59" t="str">
            <v/>
          </cell>
          <cell r="D59" t="str">
            <v/>
          </cell>
          <cell r="E59" t="str">
            <v/>
          </cell>
          <cell r="F59" t="str">
            <v/>
          </cell>
          <cell r="G59" t="str">
            <v/>
          </cell>
          <cell r="H59" t="str">
            <v/>
          </cell>
          <cell r="I59" t="str">
            <v/>
          </cell>
        </row>
        <row r="60">
          <cell r="A60" t="str">
            <v/>
          </cell>
          <cell r="C60" t="str">
            <v/>
          </cell>
          <cell r="D60" t="str">
            <v/>
          </cell>
          <cell r="E60" t="str">
            <v/>
          </cell>
          <cell r="F60" t="str">
            <v/>
          </cell>
          <cell r="G60" t="str">
            <v/>
          </cell>
          <cell r="H60" t="str">
            <v/>
          </cell>
          <cell r="I60" t="str">
            <v/>
          </cell>
        </row>
        <row r="61">
          <cell r="A61" t="str">
            <v/>
          </cell>
          <cell r="C61" t="str">
            <v/>
          </cell>
          <cell r="D61" t="str">
            <v/>
          </cell>
          <cell r="E61" t="str">
            <v/>
          </cell>
          <cell r="F61" t="str">
            <v/>
          </cell>
          <cell r="G61" t="str">
            <v/>
          </cell>
          <cell r="H61" t="str">
            <v/>
          </cell>
          <cell r="I61" t="str">
            <v/>
          </cell>
        </row>
        <row r="62">
          <cell r="A62" t="str">
            <v/>
          </cell>
          <cell r="C62" t="str">
            <v/>
          </cell>
          <cell r="D62" t="str">
            <v/>
          </cell>
          <cell r="E62" t="str">
            <v/>
          </cell>
          <cell r="F62" t="str">
            <v/>
          </cell>
          <cell r="G62" t="str">
            <v/>
          </cell>
          <cell r="H62" t="str">
            <v/>
          </cell>
          <cell r="I62" t="str">
            <v/>
          </cell>
        </row>
        <row r="63">
          <cell r="A63" t="str">
            <v/>
          </cell>
          <cell r="C63" t="str">
            <v/>
          </cell>
          <cell r="D63" t="str">
            <v/>
          </cell>
          <cell r="E63" t="str">
            <v/>
          </cell>
          <cell r="F63" t="str">
            <v/>
          </cell>
          <cell r="G63" t="str">
            <v/>
          </cell>
          <cell r="H63" t="str">
            <v/>
          </cell>
          <cell r="I63" t="str">
            <v/>
          </cell>
        </row>
      </sheetData>
      <sheetData sheetId="24">
        <row r="1">
          <cell r="A1" t="str">
            <v>DEPARTAMENTO DE ANTIOQUIA</v>
          </cell>
        </row>
        <row r="2">
          <cell r="A2" t="str">
            <v>MUNICIPIO DE BURITICÁ</v>
          </cell>
        </row>
        <row r="3">
          <cell r="A3" t="str">
            <v>PROYECTO: MEJORAMIENTO DE VIAS TERCIARIAS EN EL MUNICIPIO DE BURITICA EN EL 
MARCO DEL PROGRAMA REGIONAL MEJORAMIENTO DE VIAS 
TERCIARIAS EN EL OCCIDENTE ANTIOQUEÑO</v>
          </cell>
          <cell r="C3" t="str">
            <v>INSERTE ESCUDO ENTIDAD AQUÍ</v>
          </cell>
        </row>
        <row r="5">
          <cell r="A5" t="str">
            <v>LISTADO DE INSUMOS - SERVICIOS</v>
          </cell>
        </row>
        <row r="7">
          <cell r="A7" t="str">
            <v>CÓDIGO</v>
          </cell>
          <cell r="B7" t="str">
            <v>DESCRIPCIÓN</v>
          </cell>
          <cell r="C7" t="str">
            <v>UNIDAD</v>
          </cell>
          <cell r="D7" t="str">
            <v>VALOR UNITARIO</v>
          </cell>
        </row>
        <row r="8">
          <cell r="B8" t="str">
            <v>APU AUXILIARES</v>
          </cell>
        </row>
        <row r="9">
          <cell r="A9" t="str">
            <v>SA020</v>
          </cell>
          <cell r="B9" t="str">
            <v>COMISIÓN TOPOGRÁFICA (1 TOP. + 1 CAD. 1 + 1 CAD. 2). Comisión de topografía para localización, trazado y replanteo con equipo de precisión con estación total, un (1) topógrafo, dos (2) cadeneros</v>
          </cell>
          <cell r="C9" t="str">
            <v>DÍA</v>
          </cell>
          <cell r="D9">
            <v>547610</v>
          </cell>
        </row>
        <row r="10">
          <cell r="A10" t="str">
            <v>SA021</v>
          </cell>
          <cell r="B10" t="str">
            <v>COMISIÓN TOPOGRÁFICA (1 TOP. + 1 CAD. 1). Comisión de topografía para localización, trazado y replanteo con equipo de precisión con estación total,  un (1) topógrafo, un (1) cadenero.</v>
          </cell>
          <cell r="C10" t="str">
            <v>DÍA</v>
          </cell>
          <cell r="D10">
            <v>451886</v>
          </cell>
        </row>
        <row r="11">
          <cell r="B11" t="str">
            <v>SERVICIOS</v>
          </cell>
        </row>
        <row r="12">
          <cell r="A12" t="str">
            <v>SE001</v>
          </cell>
          <cell r="B12" t="str">
            <v>DERECHO A BOTADERO</v>
          </cell>
          <cell r="C12" t="str">
            <v>M3</v>
          </cell>
        </row>
        <row r="13">
          <cell r="A13" t="str">
            <v>SE002</v>
          </cell>
          <cell r="B13" t="str">
            <v xml:space="preserve">TRASNPORTE COMISIÓN TOPOGRÁFICA </v>
          </cell>
          <cell r="C13" t="str">
            <v>DIA</v>
          </cell>
          <cell r="D13">
            <v>200000</v>
          </cell>
        </row>
      </sheetData>
      <sheetData sheetId="25"/>
      <sheetData sheetId="26"/>
      <sheetData sheetId="27"/>
      <sheetData sheetId="28"/>
      <sheetData sheetId="29"/>
      <sheetData sheetId="30"/>
      <sheetData sheetId="31"/>
      <sheetData sheetId="32">
        <row r="7">
          <cell r="A7" t="str">
            <v>CARGO</v>
          </cell>
          <cell r="B7" t="str">
            <v>DIRECTOR DE OBRA</v>
          </cell>
          <cell r="C7" t="str">
            <v>DIRECTOR DE INTERVENTORÍA</v>
          </cell>
          <cell r="D7" t="str">
            <v>RESIDENTE DE OBRA</v>
          </cell>
          <cell r="E7" t="str">
            <v>RESIDENTE DE INTERVENTORÍA</v>
          </cell>
          <cell r="F7" t="str">
            <v>RESIDENTE AMBIENTAL</v>
          </cell>
          <cell r="G7" t="str">
            <v xml:space="preserve">RESIDENTE SOCIAL AMBIENTAL </v>
          </cell>
          <cell r="H7" t="str">
            <v>AUXILIAR DE RESIDENCIA</v>
          </cell>
          <cell r="I7" t="str">
            <v>TECNÓLOGO SST</v>
          </cell>
          <cell r="J7" t="str">
            <v>ASESOR LEGAL</v>
          </cell>
          <cell r="K7" t="str">
            <v>CONTADOR</v>
          </cell>
          <cell r="L7" t="str">
            <v>ALMACENISTA</v>
          </cell>
          <cell r="M7" t="str">
            <v>AUXILIAR DE ALMACÉN</v>
          </cell>
          <cell r="N7" t="str">
            <v>SECRETARIA</v>
          </cell>
          <cell r="O7" t="str">
            <v>MENSAJERO</v>
          </cell>
          <cell r="P7" t="str">
            <v>VIGILANTE</v>
          </cell>
          <cell r="Q7" t="str">
            <v>TOPÓGRAFO</v>
          </cell>
          <cell r="R7" t="str">
            <v>CADENERO 1</v>
          </cell>
          <cell r="S7" t="str">
            <v>CADENERO 2</v>
          </cell>
          <cell r="T7" t="str">
            <v>MAESTRO PRIMERO</v>
          </cell>
          <cell r="U7" t="str">
            <v xml:space="preserve">ALMACENISTA </v>
          </cell>
          <cell r="V7" t="str">
            <v>OFICIAL ELÉCTRICO</v>
          </cell>
          <cell r="W7" t="str">
            <v>AYUDANTE ELÉCTRICO</v>
          </cell>
          <cell r="X7" t="str">
            <v xml:space="preserve">AYUDANTE ENTENDICO </v>
          </cell>
          <cell r="Y7" t="str">
            <v>AYUDANTE PLOMERO</v>
          </cell>
          <cell r="Z7" t="str">
            <v>OFICIAL CARPINTERO</v>
          </cell>
          <cell r="AA7" t="str">
            <v>AYUDANTE CARPINTERO</v>
          </cell>
          <cell r="AB7" t="str">
            <v>OFICIAL PINTOR</v>
          </cell>
          <cell r="AC7" t="str">
            <v>OFICIAL DE OBRA BLANCA</v>
          </cell>
          <cell r="AD7" t="str">
            <v>OFICIAL DE OBRA CIVIL</v>
          </cell>
          <cell r="AE7" t="str">
            <v>OFICIAL HIERRO</v>
          </cell>
          <cell r="AF7" t="str">
            <v>AYUDANTE ENTENDIDO</v>
          </cell>
          <cell r="AG7" t="str">
            <v>AYUDANTE RASO</v>
          </cell>
          <cell r="AH7" t="str">
            <v>SECRETARIA BILINGÜE</v>
          </cell>
          <cell r="AI7" t="str">
            <v>OPERADOR EQUIPO LIVIANO</v>
          </cell>
          <cell r="AJ7" t="str">
            <v>OPERADOR EQUIPO PESADO</v>
          </cell>
          <cell r="AK7" t="str">
            <v>AUXILIAR HERRAMIENTA</v>
          </cell>
          <cell r="AL7" t="str">
            <v>PATIERO</v>
          </cell>
          <cell r="AM7" t="str">
            <v>AUXILIAR PARE-SIGA</v>
          </cell>
          <cell r="AN7" t="str">
            <v>INGENIERO SIG</v>
          </cell>
          <cell r="AO7" t="str">
            <v>TECNÓLOGO SIG</v>
          </cell>
          <cell r="AP7" t="str">
            <v>DIRECTOR DE CONSULTORÍA</v>
          </cell>
          <cell r="AQ7" t="str">
            <v>DIBUJANTE</v>
          </cell>
          <cell r="AR7" t="str">
            <v>INGENIERO ESPECIALISTA GEOTECNIA</v>
          </cell>
          <cell r="AS7" t="str">
            <v>GEÓLOGO</v>
          </cell>
          <cell r="AT7" t="str">
            <v xml:space="preserve">ARQUITECTO ESPECIALISTA URBANISMO </v>
          </cell>
          <cell r="AU7" t="str">
            <v>ARQUITECTO ESPECIALISTA PAISAJISMO</v>
          </cell>
          <cell r="AV7" t="str">
            <v>ARQUITECTO DISEÑADOR</v>
          </cell>
          <cell r="AW7" t="str">
            <v>INGENIERO ESPECIALISTA ESTRUCTURAL</v>
          </cell>
          <cell r="AX7" t="str">
            <v>INGENIERO REVISOR ESTRUCTURAL</v>
          </cell>
          <cell r="AY7" t="str">
            <v>INGENIERO ESPECIALISTA HIDRÁULICO</v>
          </cell>
          <cell r="AZ7" t="str">
            <v>INGENIERO ELECTRICISTA</v>
          </cell>
          <cell r="BA7" t="str">
            <v>INGENIERO AMBIENTAL</v>
          </cell>
          <cell r="BB7" t="str">
            <v>INGENIERO FORESTAL</v>
          </cell>
          <cell r="BC7" t="str">
            <v>TÉCNICO AMBIENTAL</v>
          </cell>
          <cell r="BD7" t="str">
            <v>TÉCNICO SST</v>
          </cell>
        </row>
        <row r="8">
          <cell r="A8" t="str">
            <v>CÓDIGO</v>
          </cell>
          <cell r="B8" t="str">
            <v>MO001</v>
          </cell>
          <cell r="C8" t="str">
            <v>MO002</v>
          </cell>
          <cell r="D8" t="str">
            <v>MO003</v>
          </cell>
          <cell r="E8" t="str">
            <v>MO004</v>
          </cell>
          <cell r="F8" t="str">
            <v>MO005</v>
          </cell>
          <cell r="G8" t="str">
            <v>MO006</v>
          </cell>
          <cell r="H8" t="str">
            <v>MO007</v>
          </cell>
          <cell r="I8" t="str">
            <v>MO008</v>
          </cell>
          <cell r="J8" t="str">
            <v>MO009</v>
          </cell>
          <cell r="K8" t="str">
            <v>MO010</v>
          </cell>
          <cell r="L8" t="str">
            <v>MO011</v>
          </cell>
          <cell r="M8" t="str">
            <v>MO012</v>
          </cell>
          <cell r="N8" t="str">
            <v>MO013</v>
          </cell>
          <cell r="O8" t="str">
            <v>MO014</v>
          </cell>
          <cell r="P8" t="str">
            <v>MO015</v>
          </cell>
          <cell r="Q8" t="str">
            <v>MO016</v>
          </cell>
          <cell r="R8" t="str">
            <v>MO017</v>
          </cell>
          <cell r="S8" t="str">
            <v>MO018</v>
          </cell>
          <cell r="T8" t="str">
            <v>MO019</v>
          </cell>
          <cell r="U8" t="str">
            <v>MO020</v>
          </cell>
          <cell r="V8" t="str">
            <v>MO021</v>
          </cell>
          <cell r="W8" t="str">
            <v>MO022</v>
          </cell>
          <cell r="X8" t="str">
            <v>MO023</v>
          </cell>
          <cell r="Y8" t="str">
            <v>MO024</v>
          </cell>
          <cell r="Z8" t="str">
            <v>MO025</v>
          </cell>
          <cell r="AA8" t="str">
            <v>MO026</v>
          </cell>
          <cell r="AB8" t="str">
            <v>MO027</v>
          </cell>
          <cell r="AC8" t="str">
            <v>MO028</v>
          </cell>
          <cell r="AD8" t="str">
            <v>MO029</v>
          </cell>
          <cell r="AE8" t="str">
            <v>MO030</v>
          </cell>
          <cell r="AF8" t="str">
            <v>MO031</v>
          </cell>
          <cell r="AG8" t="str">
            <v>MO032</v>
          </cell>
          <cell r="AH8" t="str">
            <v>MO033</v>
          </cell>
          <cell r="AI8" t="str">
            <v>MO034</v>
          </cell>
          <cell r="AJ8" t="str">
            <v>MO035</v>
          </cell>
          <cell r="AK8" t="str">
            <v>MO036</v>
          </cell>
          <cell r="AL8" t="str">
            <v>MO037</v>
          </cell>
          <cell r="AM8" t="str">
            <v>MO038</v>
          </cell>
          <cell r="AN8" t="str">
            <v>MO039</v>
          </cell>
          <cell r="AO8" t="str">
            <v>MO040</v>
          </cell>
          <cell r="AP8" t="str">
            <v>MO041</v>
          </cell>
          <cell r="AQ8" t="str">
            <v>MO042</v>
          </cell>
          <cell r="AR8" t="str">
            <v>MO043</v>
          </cell>
          <cell r="AS8" t="str">
            <v>MO044</v>
          </cell>
          <cell r="AT8" t="str">
            <v>MO045</v>
          </cell>
          <cell r="AU8" t="str">
            <v>MO046</v>
          </cell>
          <cell r="AV8" t="str">
            <v>MO047</v>
          </cell>
          <cell r="AW8" t="str">
            <v>MO048</v>
          </cell>
          <cell r="AX8" t="str">
            <v>MO049</v>
          </cell>
          <cell r="AY8" t="str">
            <v>MO050</v>
          </cell>
          <cell r="AZ8" t="str">
            <v>MO051</v>
          </cell>
          <cell r="BA8" t="str">
            <v>MO052</v>
          </cell>
          <cell r="BB8" t="str">
            <v>MO053</v>
          </cell>
          <cell r="BC8" t="str">
            <v>MO054</v>
          </cell>
          <cell r="BD8" t="str">
            <v>MO055</v>
          </cell>
          <cell r="BE8" t="str">
            <v>MO056</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cell r="BD9" t="str">
            <v>ADMÓN</v>
          </cell>
        </row>
        <row r="10">
          <cell r="A10" t="str">
            <v>SALARIO MENSUAL SMMLV</v>
          </cell>
          <cell r="B10">
            <v>6</v>
          </cell>
          <cell r="C10">
            <v>6</v>
          </cell>
          <cell r="D10">
            <v>4</v>
          </cell>
          <cell r="E10">
            <v>4</v>
          </cell>
          <cell r="F10">
            <v>3</v>
          </cell>
          <cell r="G10">
            <v>3</v>
          </cell>
          <cell r="H10">
            <v>3</v>
          </cell>
          <cell r="I10">
            <v>2.2999999999999998</v>
          </cell>
          <cell r="J10">
            <v>6.7</v>
          </cell>
          <cell r="K10">
            <v>4.5999999999999996</v>
          </cell>
          <cell r="L10">
            <v>1.85</v>
          </cell>
          <cell r="M10">
            <v>1.45</v>
          </cell>
          <cell r="N10">
            <v>1</v>
          </cell>
          <cell r="O10">
            <v>1</v>
          </cell>
          <cell r="P10">
            <v>1</v>
          </cell>
          <cell r="Q10">
            <v>4.7</v>
          </cell>
          <cell r="R10">
            <v>2.35</v>
          </cell>
          <cell r="S10">
            <v>1.33</v>
          </cell>
          <cell r="T10">
            <v>3</v>
          </cell>
          <cell r="U10">
            <v>1.5</v>
          </cell>
          <cell r="V10">
            <v>2.15</v>
          </cell>
          <cell r="W10">
            <v>1.3</v>
          </cell>
          <cell r="X10">
            <v>1.3</v>
          </cell>
          <cell r="Y10">
            <v>1.2</v>
          </cell>
          <cell r="Z10">
            <v>2</v>
          </cell>
          <cell r="AA10">
            <v>1.1000000000000001</v>
          </cell>
          <cell r="AB10">
            <v>2</v>
          </cell>
          <cell r="AC10">
            <v>2</v>
          </cell>
          <cell r="AD10">
            <v>2.5</v>
          </cell>
          <cell r="AE10">
            <v>2.2999999999999998</v>
          </cell>
          <cell r="AF10">
            <v>1.3</v>
          </cell>
          <cell r="AG10">
            <v>1.1000000000000001</v>
          </cell>
          <cell r="AH10">
            <v>2</v>
          </cell>
          <cell r="AI10">
            <v>1.5</v>
          </cell>
          <cell r="AJ10">
            <v>3.2</v>
          </cell>
          <cell r="AK10">
            <v>1</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5.5</v>
          </cell>
          <cell r="BB10">
            <v>5.5</v>
          </cell>
          <cell r="BC10">
            <v>2</v>
          </cell>
          <cell r="BD10">
            <v>1.5</v>
          </cell>
        </row>
        <row r="11">
          <cell r="A11" t="str">
            <v>(A) SALARIO MES</v>
          </cell>
          <cell r="B11">
            <v>6960000</v>
          </cell>
          <cell r="C11">
            <v>6960000</v>
          </cell>
          <cell r="D11">
            <v>4640000</v>
          </cell>
          <cell r="E11">
            <v>4640000</v>
          </cell>
          <cell r="F11">
            <v>3480000</v>
          </cell>
          <cell r="G11">
            <v>3480000</v>
          </cell>
          <cell r="H11">
            <v>3480000</v>
          </cell>
          <cell r="I11">
            <v>2668000</v>
          </cell>
          <cell r="J11">
            <v>7772000</v>
          </cell>
          <cell r="K11">
            <v>5336000</v>
          </cell>
          <cell r="L11">
            <v>2146000</v>
          </cell>
          <cell r="M11">
            <v>1682000</v>
          </cell>
          <cell r="N11">
            <v>1160000</v>
          </cell>
          <cell r="O11">
            <v>1160000</v>
          </cell>
          <cell r="P11">
            <v>1160000</v>
          </cell>
          <cell r="Q11">
            <v>5452000</v>
          </cell>
          <cell r="R11">
            <v>2726000</v>
          </cell>
          <cell r="S11">
            <v>1542800</v>
          </cell>
          <cell r="T11">
            <v>3480000</v>
          </cell>
          <cell r="U11">
            <v>1740000</v>
          </cell>
          <cell r="V11">
            <v>2494000</v>
          </cell>
          <cell r="W11">
            <v>1508000</v>
          </cell>
          <cell r="X11">
            <v>1508000</v>
          </cell>
          <cell r="Y11">
            <v>1392000</v>
          </cell>
          <cell r="Z11">
            <v>2320000</v>
          </cell>
          <cell r="AA11">
            <v>1276000</v>
          </cell>
          <cell r="AB11">
            <v>2320000</v>
          </cell>
          <cell r="AC11">
            <v>2320000</v>
          </cell>
          <cell r="AD11">
            <v>2900000</v>
          </cell>
          <cell r="AE11">
            <v>2668000</v>
          </cell>
          <cell r="AF11">
            <v>1508000</v>
          </cell>
          <cell r="AG11">
            <v>1276000</v>
          </cell>
          <cell r="AH11">
            <v>2320000</v>
          </cell>
          <cell r="AI11">
            <v>1740000</v>
          </cell>
          <cell r="AJ11">
            <v>3712000</v>
          </cell>
          <cell r="AK11">
            <v>1160000</v>
          </cell>
          <cell r="AL11">
            <v>1160000</v>
          </cell>
          <cell r="AM11">
            <v>1160000</v>
          </cell>
          <cell r="AN11">
            <v>5800000</v>
          </cell>
          <cell r="AO11">
            <v>2668000</v>
          </cell>
          <cell r="AP11">
            <v>7772000</v>
          </cell>
          <cell r="AQ11">
            <v>2668000</v>
          </cell>
          <cell r="AR11">
            <v>6960000</v>
          </cell>
          <cell r="AS11">
            <v>6380000</v>
          </cell>
          <cell r="AT11">
            <v>6960000</v>
          </cell>
          <cell r="AU11">
            <v>6960000</v>
          </cell>
          <cell r="AV11">
            <v>6380000</v>
          </cell>
          <cell r="AW11">
            <v>6960000</v>
          </cell>
          <cell r="AX11">
            <v>6960000</v>
          </cell>
          <cell r="AY11">
            <v>6960000</v>
          </cell>
          <cell r="AZ11">
            <v>6380000</v>
          </cell>
          <cell r="BA11">
            <v>6380000</v>
          </cell>
          <cell r="BB11">
            <v>6380000</v>
          </cell>
          <cell r="BC11">
            <v>2320000</v>
          </cell>
          <cell r="BD11">
            <v>1740000</v>
          </cell>
          <cell r="BE11">
            <v>0</v>
          </cell>
        </row>
        <row r="12">
          <cell r="A12" t="str">
            <v>(B) AUXILIO TRANSPORTE MES</v>
          </cell>
          <cell r="B12">
            <v>0</v>
          </cell>
          <cell r="C12">
            <v>0</v>
          </cell>
          <cell r="D12">
            <v>0</v>
          </cell>
          <cell r="E12">
            <v>0</v>
          </cell>
          <cell r="F12">
            <v>0</v>
          </cell>
          <cell r="G12">
            <v>0</v>
          </cell>
          <cell r="H12">
            <v>0</v>
          </cell>
          <cell r="I12">
            <v>0</v>
          </cell>
          <cell r="J12">
            <v>0</v>
          </cell>
          <cell r="K12">
            <v>0</v>
          </cell>
          <cell r="L12">
            <v>140606</v>
          </cell>
          <cell r="M12">
            <v>140606</v>
          </cell>
          <cell r="N12">
            <v>140606</v>
          </cell>
          <cell r="O12">
            <v>140606</v>
          </cell>
          <cell r="P12">
            <v>140606</v>
          </cell>
          <cell r="Q12">
            <v>0</v>
          </cell>
          <cell r="R12">
            <v>0</v>
          </cell>
          <cell r="S12">
            <v>140606</v>
          </cell>
          <cell r="T12">
            <v>0</v>
          </cell>
          <cell r="U12">
            <v>140606</v>
          </cell>
          <cell r="V12">
            <v>0</v>
          </cell>
          <cell r="W12">
            <v>140606</v>
          </cell>
          <cell r="X12">
            <v>140606</v>
          </cell>
          <cell r="Y12">
            <v>140606</v>
          </cell>
          <cell r="Z12">
            <v>140606</v>
          </cell>
          <cell r="AA12">
            <v>140606</v>
          </cell>
          <cell r="AB12">
            <v>140606</v>
          </cell>
          <cell r="AC12">
            <v>140606</v>
          </cell>
          <cell r="AD12">
            <v>0</v>
          </cell>
          <cell r="AE12">
            <v>0</v>
          </cell>
          <cell r="AF12">
            <v>140606</v>
          </cell>
          <cell r="AG12">
            <v>140606</v>
          </cell>
          <cell r="AH12">
            <v>140606</v>
          </cell>
          <cell r="AI12">
            <v>140606</v>
          </cell>
          <cell r="AJ12">
            <v>0</v>
          </cell>
          <cell r="AK12">
            <v>140606</v>
          </cell>
          <cell r="AL12">
            <v>140606</v>
          </cell>
          <cell r="AM12">
            <v>140606</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140606</v>
          </cell>
          <cell r="BD12">
            <v>140606</v>
          </cell>
          <cell r="BE12">
            <v>140606</v>
          </cell>
        </row>
        <row r="13">
          <cell r="A13" t="str">
            <v>(C) SUELDO ANUAL 
(A x 12)</v>
          </cell>
          <cell r="B13">
            <v>83520000</v>
          </cell>
          <cell r="C13">
            <v>83520000</v>
          </cell>
          <cell r="D13">
            <v>55680000</v>
          </cell>
          <cell r="E13">
            <v>55680000</v>
          </cell>
          <cell r="F13">
            <v>41760000</v>
          </cell>
          <cell r="G13">
            <v>41760000</v>
          </cell>
          <cell r="H13">
            <v>41760000</v>
          </cell>
          <cell r="I13">
            <v>32016000</v>
          </cell>
          <cell r="J13">
            <v>93264000</v>
          </cell>
          <cell r="K13">
            <v>64032000</v>
          </cell>
          <cell r="L13">
            <v>25752000</v>
          </cell>
          <cell r="M13">
            <v>20184000</v>
          </cell>
          <cell r="N13">
            <v>13920000</v>
          </cell>
          <cell r="O13">
            <v>13920000</v>
          </cell>
          <cell r="P13">
            <v>13920000</v>
          </cell>
          <cell r="Q13">
            <v>65424000</v>
          </cell>
          <cell r="R13">
            <v>32712000</v>
          </cell>
          <cell r="S13">
            <v>18513600</v>
          </cell>
          <cell r="T13">
            <v>41760000</v>
          </cell>
          <cell r="U13">
            <v>20880000</v>
          </cell>
          <cell r="V13">
            <v>29928000</v>
          </cell>
          <cell r="W13">
            <v>18096000</v>
          </cell>
          <cell r="X13">
            <v>18096000</v>
          </cell>
          <cell r="Y13">
            <v>16704000</v>
          </cell>
          <cell r="Z13">
            <v>27840000</v>
          </cell>
          <cell r="AA13">
            <v>15312000</v>
          </cell>
          <cell r="AB13">
            <v>27840000</v>
          </cell>
          <cell r="AC13">
            <v>27840000</v>
          </cell>
          <cell r="AD13">
            <v>34800000</v>
          </cell>
          <cell r="AE13">
            <v>32016000</v>
          </cell>
          <cell r="AF13">
            <v>18096000</v>
          </cell>
          <cell r="AG13">
            <v>15312000</v>
          </cell>
          <cell r="AH13">
            <v>27840000</v>
          </cell>
          <cell r="AI13">
            <v>20880000</v>
          </cell>
          <cell r="AJ13">
            <v>44544000</v>
          </cell>
          <cell r="AK13">
            <v>13920000</v>
          </cell>
          <cell r="AL13">
            <v>13920000</v>
          </cell>
          <cell r="AM13">
            <v>13920000</v>
          </cell>
          <cell r="AN13">
            <v>69600000</v>
          </cell>
          <cell r="AO13">
            <v>32016000</v>
          </cell>
          <cell r="AP13">
            <v>93264000</v>
          </cell>
          <cell r="AQ13">
            <v>32016000</v>
          </cell>
          <cell r="AR13">
            <v>83520000</v>
          </cell>
          <cell r="AS13">
            <v>76560000</v>
          </cell>
          <cell r="AT13">
            <v>83520000</v>
          </cell>
          <cell r="AU13">
            <v>83520000</v>
          </cell>
          <cell r="AV13">
            <v>76560000</v>
          </cell>
          <cell r="AW13">
            <v>83520000</v>
          </cell>
          <cell r="AX13">
            <v>83520000</v>
          </cell>
          <cell r="AY13">
            <v>83520000</v>
          </cell>
          <cell r="AZ13">
            <v>76560000</v>
          </cell>
          <cell r="BA13">
            <v>76560000</v>
          </cell>
          <cell r="BB13">
            <v>76560000</v>
          </cell>
          <cell r="BC13">
            <v>27840000</v>
          </cell>
          <cell r="BD13">
            <v>20880000</v>
          </cell>
          <cell r="BE13">
            <v>0</v>
          </cell>
        </row>
        <row r="14">
          <cell r="A14" t="str">
            <v>(D) AUXILIO TRANSPORTE ANUAL 
(B x 12)</v>
          </cell>
          <cell r="B14">
            <v>0</v>
          </cell>
          <cell r="C14">
            <v>0</v>
          </cell>
          <cell r="D14">
            <v>0</v>
          </cell>
          <cell r="E14">
            <v>0</v>
          </cell>
          <cell r="F14">
            <v>0</v>
          </cell>
          <cell r="G14">
            <v>0</v>
          </cell>
          <cell r="H14">
            <v>0</v>
          </cell>
          <cell r="I14">
            <v>0</v>
          </cell>
          <cell r="J14">
            <v>0</v>
          </cell>
          <cell r="K14">
            <v>0</v>
          </cell>
          <cell r="L14">
            <v>1687272</v>
          </cell>
          <cell r="M14">
            <v>1687272</v>
          </cell>
          <cell r="N14">
            <v>1687272</v>
          </cell>
          <cell r="O14">
            <v>1687272</v>
          </cell>
          <cell r="P14">
            <v>1687272</v>
          </cell>
          <cell r="Q14">
            <v>0</v>
          </cell>
          <cell r="R14">
            <v>0</v>
          </cell>
          <cell r="S14">
            <v>1687272</v>
          </cell>
          <cell r="T14">
            <v>0</v>
          </cell>
          <cell r="U14">
            <v>1687272</v>
          </cell>
          <cell r="V14">
            <v>0</v>
          </cell>
          <cell r="W14">
            <v>1687272</v>
          </cell>
          <cell r="X14">
            <v>1687272</v>
          </cell>
          <cell r="Y14">
            <v>1687272</v>
          </cell>
          <cell r="Z14">
            <v>1687272</v>
          </cell>
          <cell r="AA14">
            <v>1687272</v>
          </cell>
          <cell r="AB14">
            <v>1687272</v>
          </cell>
          <cell r="AC14">
            <v>1687272</v>
          </cell>
          <cell r="AD14">
            <v>0</v>
          </cell>
          <cell r="AE14">
            <v>0</v>
          </cell>
          <cell r="AF14">
            <v>1687272</v>
          </cell>
          <cell r="AG14">
            <v>1687272</v>
          </cell>
          <cell r="AH14">
            <v>1687272</v>
          </cell>
          <cell r="AI14">
            <v>1687272</v>
          </cell>
          <cell r="AJ14">
            <v>0</v>
          </cell>
          <cell r="AK14">
            <v>1687272</v>
          </cell>
          <cell r="AL14">
            <v>1687272</v>
          </cell>
          <cell r="AM14">
            <v>1687272</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1687272</v>
          </cell>
          <cell r="BD14">
            <v>1687272</v>
          </cell>
          <cell r="BE14">
            <v>1687272</v>
          </cell>
        </row>
        <row r="15">
          <cell r="A15" t="str">
            <v>(F) CESANTIAS 
(A + B) x 8.33%</v>
          </cell>
          <cell r="B15">
            <v>6959999.7215999998</v>
          </cell>
          <cell r="C15">
            <v>6959999.7215999998</v>
          </cell>
          <cell r="D15">
            <v>4639999.8143999996</v>
          </cell>
          <cell r="E15">
            <v>4639999.8143999996</v>
          </cell>
          <cell r="F15">
            <v>3479999.8607999999</v>
          </cell>
          <cell r="G15">
            <v>3479999.8607999999</v>
          </cell>
          <cell r="H15">
            <v>3479999.8607999999</v>
          </cell>
          <cell r="I15">
            <v>2667999.89328</v>
          </cell>
          <cell r="J15">
            <v>7771999.6891199993</v>
          </cell>
          <cell r="K15">
            <v>5335999.7865599999</v>
          </cell>
          <cell r="L15">
            <v>2286605.9085357599</v>
          </cell>
          <cell r="M15">
            <v>1822605.9270957599</v>
          </cell>
          <cell r="N15">
            <v>1300605.9479757599</v>
          </cell>
          <cell r="O15">
            <v>1300605.9479757599</v>
          </cell>
          <cell r="P15">
            <v>1300605.9479757599</v>
          </cell>
          <cell r="Q15">
            <v>5451999.78192</v>
          </cell>
          <cell r="R15">
            <v>2725999.89096</v>
          </cell>
          <cell r="S15">
            <v>1683405.9326637599</v>
          </cell>
          <cell r="T15">
            <v>3479999.8607999999</v>
          </cell>
          <cell r="U15">
            <v>1880605.9247757599</v>
          </cell>
          <cell r="V15">
            <v>2493999.9002399999</v>
          </cell>
          <cell r="W15">
            <v>1648605.93405576</v>
          </cell>
          <cell r="X15">
            <v>1648605.93405576</v>
          </cell>
          <cell r="Y15">
            <v>1532605.93869576</v>
          </cell>
          <cell r="Z15">
            <v>2460605.90157576</v>
          </cell>
          <cell r="AA15">
            <v>1416605.9433357599</v>
          </cell>
          <cell r="AB15">
            <v>2460605.90157576</v>
          </cell>
          <cell r="AC15">
            <v>2460605.90157576</v>
          </cell>
          <cell r="AD15">
            <v>2899999.8840000001</v>
          </cell>
          <cell r="AE15">
            <v>2667999.89328</v>
          </cell>
          <cell r="AF15">
            <v>1648605.93405576</v>
          </cell>
          <cell r="AG15">
            <v>1416605.9433357599</v>
          </cell>
          <cell r="AH15">
            <v>2460605.90157576</v>
          </cell>
          <cell r="AI15">
            <v>1880605.9247757599</v>
          </cell>
          <cell r="AJ15">
            <v>3711999.85152</v>
          </cell>
          <cell r="AK15">
            <v>1300605.9479757599</v>
          </cell>
          <cell r="AL15">
            <v>1300605.9479757599</v>
          </cell>
          <cell r="AM15">
            <v>1300605.9479757599</v>
          </cell>
          <cell r="AN15">
            <v>5799999.7680000002</v>
          </cell>
          <cell r="AO15">
            <v>2667999.89328</v>
          </cell>
          <cell r="AP15">
            <v>7771999.6891199993</v>
          </cell>
          <cell r="AQ15">
            <v>2667999.89328</v>
          </cell>
          <cell r="AR15">
            <v>6959999.7215999998</v>
          </cell>
          <cell r="AS15">
            <v>6379999.7447999995</v>
          </cell>
          <cell r="AT15">
            <v>6959999.7215999998</v>
          </cell>
          <cell r="AU15">
            <v>6959999.7215999998</v>
          </cell>
          <cell r="AV15">
            <v>6379999.7447999995</v>
          </cell>
          <cell r="AW15">
            <v>6959999.7215999998</v>
          </cell>
          <cell r="AX15">
            <v>6959999.7215999998</v>
          </cell>
          <cell r="AY15">
            <v>6959999.7215999998</v>
          </cell>
          <cell r="AZ15">
            <v>6379999.7447999995</v>
          </cell>
          <cell r="BA15">
            <v>6379999.7447999995</v>
          </cell>
          <cell r="BB15">
            <v>6379999.7447999995</v>
          </cell>
          <cell r="BC15">
            <v>2460605.90157576</v>
          </cell>
          <cell r="BD15">
            <v>1880605.9247757599</v>
          </cell>
          <cell r="BE15">
            <v>140605.99437576</v>
          </cell>
        </row>
        <row r="16">
          <cell r="A16" t="str">
            <v>INTERES DE CESANTIA 
(F x 12%)</v>
          </cell>
          <cell r="B16">
            <v>835199.96659199998</v>
          </cell>
          <cell r="C16">
            <v>835199.96659199998</v>
          </cell>
          <cell r="D16">
            <v>556799.97772799991</v>
          </cell>
          <cell r="E16">
            <v>556799.97772799991</v>
          </cell>
          <cell r="F16">
            <v>417599.98329599999</v>
          </cell>
          <cell r="G16">
            <v>417599.98329599999</v>
          </cell>
          <cell r="H16">
            <v>417599.98329599999</v>
          </cell>
          <cell r="I16">
            <v>320159.98719359998</v>
          </cell>
          <cell r="J16">
            <v>932639.96269439987</v>
          </cell>
          <cell r="K16">
            <v>640319.97438719997</v>
          </cell>
          <cell r="L16">
            <v>274392.70902429119</v>
          </cell>
          <cell r="M16">
            <v>218712.71125149119</v>
          </cell>
          <cell r="N16">
            <v>156072.71375709117</v>
          </cell>
          <cell r="O16">
            <v>156072.71375709117</v>
          </cell>
          <cell r="P16">
            <v>156072.71375709117</v>
          </cell>
          <cell r="Q16">
            <v>654239.97383039992</v>
          </cell>
          <cell r="R16">
            <v>327119.98691519996</v>
          </cell>
          <cell r="S16">
            <v>202008.71191965119</v>
          </cell>
          <cell r="T16">
            <v>417599.98329599999</v>
          </cell>
          <cell r="U16">
            <v>225672.71097309119</v>
          </cell>
          <cell r="V16">
            <v>299279.9880288</v>
          </cell>
          <cell r="W16">
            <v>197832.7120866912</v>
          </cell>
          <cell r="X16">
            <v>197832.7120866912</v>
          </cell>
          <cell r="Y16">
            <v>183912.71264349119</v>
          </cell>
          <cell r="Z16">
            <v>295272.70818909118</v>
          </cell>
          <cell r="AA16">
            <v>169992.71320029118</v>
          </cell>
          <cell r="AB16">
            <v>295272.70818909118</v>
          </cell>
          <cell r="AC16">
            <v>295272.70818909118</v>
          </cell>
          <cell r="AD16">
            <v>347999.98608</v>
          </cell>
          <cell r="AE16">
            <v>320159.98719359998</v>
          </cell>
          <cell r="AF16">
            <v>197832.7120866912</v>
          </cell>
          <cell r="AG16">
            <v>169992.71320029118</v>
          </cell>
          <cell r="AH16">
            <v>295272.70818909118</v>
          </cell>
          <cell r="AI16">
            <v>225672.71097309119</v>
          </cell>
          <cell r="AJ16">
            <v>445439.98218240001</v>
          </cell>
          <cell r="AK16">
            <v>156072.71375709117</v>
          </cell>
          <cell r="AL16">
            <v>156072.71375709117</v>
          </cell>
          <cell r="AM16">
            <v>156072.71375709117</v>
          </cell>
          <cell r="AN16">
            <v>695999.97216</v>
          </cell>
          <cell r="AO16">
            <v>320159.98719359998</v>
          </cell>
          <cell r="AP16">
            <v>932639.96269439987</v>
          </cell>
          <cell r="AQ16">
            <v>320159.98719359998</v>
          </cell>
          <cell r="AR16">
            <v>835199.96659199998</v>
          </cell>
          <cell r="AS16">
            <v>765599.96937599988</v>
          </cell>
          <cell r="AT16">
            <v>835199.96659199998</v>
          </cell>
          <cell r="AU16">
            <v>835199.96659199998</v>
          </cell>
          <cell r="AV16">
            <v>765599.96937599988</v>
          </cell>
          <cell r="AW16">
            <v>835199.96659199998</v>
          </cell>
          <cell r="AX16">
            <v>835199.96659199998</v>
          </cell>
          <cell r="AY16">
            <v>835199.96659199998</v>
          </cell>
          <cell r="AZ16">
            <v>765599.96937599988</v>
          </cell>
          <cell r="BA16">
            <v>765599.96937599988</v>
          </cell>
          <cell r="BB16">
            <v>765599.96937599988</v>
          </cell>
          <cell r="BC16">
            <v>295272.70818909118</v>
          </cell>
          <cell r="BD16">
            <v>225672.71097309119</v>
          </cell>
          <cell r="BE16">
            <v>16872.719325091199</v>
          </cell>
        </row>
        <row r="17">
          <cell r="A17" t="str">
            <v>VACACIONES 
(A + B) / 2</v>
          </cell>
          <cell r="B17">
            <v>3480000</v>
          </cell>
          <cell r="C17">
            <v>3480000</v>
          </cell>
          <cell r="D17">
            <v>2320000</v>
          </cell>
          <cell r="E17">
            <v>2320000</v>
          </cell>
          <cell r="F17">
            <v>1740000</v>
          </cell>
          <cell r="G17">
            <v>1740000</v>
          </cell>
          <cell r="H17">
            <v>1740000</v>
          </cell>
          <cell r="I17">
            <v>1334000</v>
          </cell>
          <cell r="J17">
            <v>3886000</v>
          </cell>
          <cell r="K17">
            <v>2668000</v>
          </cell>
          <cell r="L17">
            <v>1073000</v>
          </cell>
          <cell r="M17">
            <v>841000</v>
          </cell>
          <cell r="N17">
            <v>580000</v>
          </cell>
          <cell r="O17">
            <v>580000</v>
          </cell>
          <cell r="P17">
            <v>580000</v>
          </cell>
          <cell r="Q17">
            <v>2726000</v>
          </cell>
          <cell r="R17">
            <v>1363000</v>
          </cell>
          <cell r="S17">
            <v>771400</v>
          </cell>
          <cell r="T17">
            <v>1740000</v>
          </cell>
          <cell r="U17">
            <v>870000</v>
          </cell>
          <cell r="V17">
            <v>1247000</v>
          </cell>
          <cell r="W17">
            <v>754000</v>
          </cell>
          <cell r="X17">
            <v>754000</v>
          </cell>
          <cell r="Y17">
            <v>696000</v>
          </cell>
          <cell r="Z17">
            <v>1160000</v>
          </cell>
          <cell r="AA17">
            <v>638000</v>
          </cell>
          <cell r="AB17">
            <v>1160000</v>
          </cell>
          <cell r="AC17">
            <v>1160000</v>
          </cell>
          <cell r="AD17">
            <v>1450000</v>
          </cell>
          <cell r="AE17">
            <v>1334000</v>
          </cell>
          <cell r="AF17">
            <v>754000</v>
          </cell>
          <cell r="AG17">
            <v>638000</v>
          </cell>
          <cell r="AH17">
            <v>1160000</v>
          </cell>
          <cell r="AI17">
            <v>870000</v>
          </cell>
          <cell r="AJ17">
            <v>1856000</v>
          </cell>
          <cell r="AK17">
            <v>580000</v>
          </cell>
          <cell r="AL17">
            <v>580000</v>
          </cell>
          <cell r="AM17">
            <v>580000</v>
          </cell>
          <cell r="AN17">
            <v>2900000</v>
          </cell>
          <cell r="AO17">
            <v>1334000</v>
          </cell>
          <cell r="AP17">
            <v>3886000</v>
          </cell>
          <cell r="AQ17">
            <v>1334000</v>
          </cell>
          <cell r="AR17">
            <v>3480000</v>
          </cell>
          <cell r="AS17">
            <v>3190000</v>
          </cell>
          <cell r="AT17">
            <v>3480000</v>
          </cell>
          <cell r="AU17">
            <v>3480000</v>
          </cell>
          <cell r="AV17">
            <v>3190000</v>
          </cell>
          <cell r="AW17">
            <v>3480000</v>
          </cell>
          <cell r="AX17">
            <v>3480000</v>
          </cell>
          <cell r="AY17">
            <v>3480000</v>
          </cell>
          <cell r="AZ17">
            <v>3190000</v>
          </cell>
          <cell r="BA17">
            <v>3190000</v>
          </cell>
          <cell r="BB17">
            <v>3190000</v>
          </cell>
          <cell r="BC17">
            <v>1160000</v>
          </cell>
          <cell r="BD17">
            <v>870000</v>
          </cell>
          <cell r="BE17">
            <v>0</v>
          </cell>
        </row>
        <row r="18">
          <cell r="A18" t="str">
            <v>PRIMA DE SERVICIOS
(A + B)</v>
          </cell>
          <cell r="B18">
            <v>6960000</v>
          </cell>
          <cell r="C18">
            <v>6960000</v>
          </cell>
          <cell r="D18">
            <v>4640000</v>
          </cell>
          <cell r="E18">
            <v>4640000</v>
          </cell>
          <cell r="F18">
            <v>3480000</v>
          </cell>
          <cell r="G18">
            <v>3480000</v>
          </cell>
          <cell r="H18">
            <v>3480000</v>
          </cell>
          <cell r="I18">
            <v>2668000</v>
          </cell>
          <cell r="J18">
            <v>7772000</v>
          </cell>
          <cell r="K18">
            <v>5336000</v>
          </cell>
          <cell r="L18">
            <v>2286606</v>
          </cell>
          <cell r="M18">
            <v>1822606</v>
          </cell>
          <cell r="N18">
            <v>1300606</v>
          </cell>
          <cell r="O18">
            <v>1300606</v>
          </cell>
          <cell r="P18">
            <v>1300606</v>
          </cell>
          <cell r="Q18">
            <v>5452000</v>
          </cell>
          <cell r="R18">
            <v>2726000</v>
          </cell>
          <cell r="S18">
            <v>1683406</v>
          </cell>
          <cell r="T18">
            <v>3480000</v>
          </cell>
          <cell r="U18">
            <v>1880606</v>
          </cell>
          <cell r="V18">
            <v>2494000</v>
          </cell>
          <cell r="W18">
            <v>1648606</v>
          </cell>
          <cell r="X18">
            <v>1648606</v>
          </cell>
          <cell r="Y18">
            <v>1532606</v>
          </cell>
          <cell r="Z18">
            <v>2460606</v>
          </cell>
          <cell r="AA18">
            <v>1416606</v>
          </cell>
          <cell r="AB18">
            <v>2460606</v>
          </cell>
          <cell r="AC18">
            <v>2460606</v>
          </cell>
          <cell r="AD18">
            <v>2900000</v>
          </cell>
          <cell r="AE18">
            <v>2668000</v>
          </cell>
          <cell r="AF18">
            <v>1648606</v>
          </cell>
          <cell r="AG18">
            <v>1416606</v>
          </cell>
          <cell r="AH18">
            <v>2460606</v>
          </cell>
          <cell r="AI18">
            <v>1880606</v>
          </cell>
          <cell r="AJ18">
            <v>3712000</v>
          </cell>
          <cell r="AK18">
            <v>1300606</v>
          </cell>
          <cell r="AL18">
            <v>1300606</v>
          </cell>
          <cell r="AM18">
            <v>1300606</v>
          </cell>
          <cell r="AN18">
            <v>5800000</v>
          </cell>
          <cell r="AO18">
            <v>2668000</v>
          </cell>
          <cell r="AP18">
            <v>7772000</v>
          </cell>
          <cell r="AQ18">
            <v>2668000</v>
          </cell>
          <cell r="AR18">
            <v>6960000</v>
          </cell>
          <cell r="AS18">
            <v>6380000</v>
          </cell>
          <cell r="AT18">
            <v>6960000</v>
          </cell>
          <cell r="AU18">
            <v>6960000</v>
          </cell>
          <cell r="AV18">
            <v>6380000</v>
          </cell>
          <cell r="AW18">
            <v>6960000</v>
          </cell>
          <cell r="AX18">
            <v>6960000</v>
          </cell>
          <cell r="AY18">
            <v>6960000</v>
          </cell>
          <cell r="AZ18">
            <v>6380000</v>
          </cell>
          <cell r="BA18">
            <v>6380000</v>
          </cell>
          <cell r="BB18">
            <v>6380000</v>
          </cell>
          <cell r="BC18">
            <v>2460606</v>
          </cell>
          <cell r="BD18">
            <v>1880606</v>
          </cell>
          <cell r="BE18">
            <v>140606</v>
          </cell>
        </row>
        <row r="19">
          <cell r="A19" t="str">
            <v>FONDO INDUSTRIA DE LA CONSTRUCCIÓN SENA - FIC
(SMMLV x 12 / 40)</v>
          </cell>
          <cell r="B19">
            <v>0</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row>
        <row r="20">
          <cell r="A20" t="str">
            <v>EPS (SALUD) - VERIFICAR CREE
(C + D) x 8.5%</v>
          </cell>
          <cell r="B20">
            <v>7099200.0000000009</v>
          </cell>
          <cell r="C20">
            <v>7099200.0000000009</v>
          </cell>
          <cell r="D20">
            <v>4732800</v>
          </cell>
          <cell r="E20">
            <v>4732800</v>
          </cell>
          <cell r="F20">
            <v>3549600.0000000005</v>
          </cell>
          <cell r="G20">
            <v>3549600.0000000005</v>
          </cell>
          <cell r="H20">
            <v>3549600.0000000005</v>
          </cell>
          <cell r="I20">
            <v>2721360</v>
          </cell>
          <cell r="J20">
            <v>7927440.0000000009</v>
          </cell>
          <cell r="K20">
            <v>5442720</v>
          </cell>
          <cell r="L20">
            <v>2332338.12</v>
          </cell>
          <cell r="M20">
            <v>1859058.12</v>
          </cell>
          <cell r="N20">
            <v>1326618.1200000001</v>
          </cell>
          <cell r="O20">
            <v>1326618.1200000001</v>
          </cell>
          <cell r="P20">
            <v>1326618.1200000001</v>
          </cell>
          <cell r="Q20">
            <v>5561040</v>
          </cell>
          <cell r="R20">
            <v>2780520</v>
          </cell>
          <cell r="S20">
            <v>1717074.12</v>
          </cell>
          <cell r="T20">
            <v>3549600.0000000005</v>
          </cell>
          <cell r="U20">
            <v>1918218.12</v>
          </cell>
          <cell r="V20">
            <v>2543880</v>
          </cell>
          <cell r="W20">
            <v>1681578.12</v>
          </cell>
          <cell r="X20">
            <v>1681578.12</v>
          </cell>
          <cell r="Y20">
            <v>1563258.12</v>
          </cell>
          <cell r="Z20">
            <v>2509818.12</v>
          </cell>
          <cell r="AA20">
            <v>1444938.12</v>
          </cell>
          <cell r="AB20">
            <v>2509818.12</v>
          </cell>
          <cell r="AC20">
            <v>2509818.12</v>
          </cell>
          <cell r="AD20">
            <v>2958000</v>
          </cell>
          <cell r="AE20">
            <v>2721360</v>
          </cell>
          <cell r="AF20">
            <v>1681578.12</v>
          </cell>
          <cell r="AG20">
            <v>1444938.12</v>
          </cell>
          <cell r="AH20">
            <v>2509818.12</v>
          </cell>
          <cell r="AI20">
            <v>1918218.12</v>
          </cell>
          <cell r="AJ20">
            <v>3786240.0000000005</v>
          </cell>
          <cell r="AK20">
            <v>1326618.1200000001</v>
          </cell>
          <cell r="AL20">
            <v>1326618.1200000001</v>
          </cell>
          <cell r="AM20">
            <v>1326618.1200000001</v>
          </cell>
          <cell r="AN20">
            <v>5916000</v>
          </cell>
          <cell r="AO20">
            <v>2721360</v>
          </cell>
          <cell r="AP20">
            <v>7927440.0000000009</v>
          </cell>
          <cell r="AQ20">
            <v>2721360</v>
          </cell>
          <cell r="AR20">
            <v>7099200.0000000009</v>
          </cell>
          <cell r="AS20">
            <v>6507600.0000000009</v>
          </cell>
          <cell r="AT20">
            <v>7099200.0000000009</v>
          </cell>
          <cell r="AU20">
            <v>7099200.0000000009</v>
          </cell>
          <cell r="AV20">
            <v>6507600.0000000009</v>
          </cell>
          <cell r="AW20">
            <v>7099200.0000000009</v>
          </cell>
          <cell r="AX20">
            <v>7099200.0000000009</v>
          </cell>
          <cell r="AY20">
            <v>7099200.0000000009</v>
          </cell>
          <cell r="AZ20">
            <v>6507600.0000000009</v>
          </cell>
          <cell r="BA20">
            <v>6507600.0000000009</v>
          </cell>
          <cell r="BB20">
            <v>6507600.0000000009</v>
          </cell>
          <cell r="BC20">
            <v>2509818.12</v>
          </cell>
          <cell r="BD20">
            <v>1918218.12</v>
          </cell>
          <cell r="BE20">
            <v>143418.12000000002</v>
          </cell>
        </row>
        <row r="21">
          <cell r="A21" t="str">
            <v>AFP (PENSION)
(C + D) x 12%</v>
          </cell>
          <cell r="B21">
            <v>10022400</v>
          </cell>
          <cell r="C21">
            <v>10022400</v>
          </cell>
          <cell r="D21">
            <v>6681600</v>
          </cell>
          <cell r="E21">
            <v>6681600</v>
          </cell>
          <cell r="F21">
            <v>5011200</v>
          </cell>
          <cell r="G21">
            <v>5011200</v>
          </cell>
          <cell r="H21">
            <v>5011200</v>
          </cell>
          <cell r="I21">
            <v>3841920</v>
          </cell>
          <cell r="J21">
            <v>11191680</v>
          </cell>
          <cell r="K21">
            <v>7683840</v>
          </cell>
          <cell r="L21">
            <v>3292712.6399999997</v>
          </cell>
          <cell r="M21">
            <v>2624552.64</v>
          </cell>
          <cell r="N21">
            <v>1872872.64</v>
          </cell>
          <cell r="O21">
            <v>1872872.64</v>
          </cell>
          <cell r="P21">
            <v>1872872.64</v>
          </cell>
          <cell r="Q21">
            <v>7850880</v>
          </cell>
          <cell r="R21">
            <v>3925440</v>
          </cell>
          <cell r="S21">
            <v>2424104.64</v>
          </cell>
          <cell r="T21">
            <v>5011200</v>
          </cell>
          <cell r="U21">
            <v>2708072.64</v>
          </cell>
          <cell r="V21">
            <v>3591360</v>
          </cell>
          <cell r="W21">
            <v>2373992.64</v>
          </cell>
          <cell r="X21">
            <v>2373992.64</v>
          </cell>
          <cell r="Y21">
            <v>2206952.64</v>
          </cell>
          <cell r="Z21">
            <v>3543272.6399999997</v>
          </cell>
          <cell r="AA21">
            <v>2039912.64</v>
          </cell>
          <cell r="AB21">
            <v>3543272.6399999997</v>
          </cell>
          <cell r="AC21">
            <v>3543272.6399999997</v>
          </cell>
          <cell r="AD21">
            <v>4176000</v>
          </cell>
          <cell r="AE21">
            <v>3841920</v>
          </cell>
          <cell r="AF21">
            <v>2373992.64</v>
          </cell>
          <cell r="AG21">
            <v>2039912.64</v>
          </cell>
          <cell r="AH21">
            <v>3543272.6399999997</v>
          </cell>
          <cell r="AI21">
            <v>2708072.64</v>
          </cell>
          <cell r="AJ21">
            <v>5345280</v>
          </cell>
          <cell r="AK21">
            <v>1872872.64</v>
          </cell>
          <cell r="AL21">
            <v>1872872.64</v>
          </cell>
          <cell r="AM21">
            <v>1872872.64</v>
          </cell>
          <cell r="AN21">
            <v>8352000</v>
          </cell>
          <cell r="AO21">
            <v>3841920</v>
          </cell>
          <cell r="AP21">
            <v>11191680</v>
          </cell>
          <cell r="AQ21">
            <v>3841920</v>
          </cell>
          <cell r="AR21">
            <v>10022400</v>
          </cell>
          <cell r="AS21">
            <v>9187200</v>
          </cell>
          <cell r="AT21">
            <v>10022400</v>
          </cell>
          <cell r="AU21">
            <v>10022400</v>
          </cell>
          <cell r="AV21">
            <v>9187200</v>
          </cell>
          <cell r="AW21">
            <v>10022400</v>
          </cell>
          <cell r="AX21">
            <v>10022400</v>
          </cell>
          <cell r="AY21">
            <v>10022400</v>
          </cell>
          <cell r="AZ21">
            <v>9187200</v>
          </cell>
          <cell r="BA21">
            <v>9187200</v>
          </cell>
          <cell r="BB21">
            <v>9187200</v>
          </cell>
          <cell r="BC21">
            <v>3543272.6399999997</v>
          </cell>
          <cell r="BD21">
            <v>2708072.64</v>
          </cell>
          <cell r="BE21">
            <v>202472.63999999998</v>
          </cell>
        </row>
        <row r="22">
          <cell r="A22" t="str">
            <v>RIESGOS PROFESIONALES 
(C + D) x FACTOR DE RIESGO</v>
          </cell>
          <cell r="B22">
            <v>5812992</v>
          </cell>
          <cell r="C22">
            <v>5812992</v>
          </cell>
          <cell r="D22">
            <v>3875327.9999999995</v>
          </cell>
          <cell r="E22">
            <v>3875327.9999999995</v>
          </cell>
          <cell r="F22">
            <v>2906496</v>
          </cell>
          <cell r="G22">
            <v>2906496</v>
          </cell>
          <cell r="H22">
            <v>2906496</v>
          </cell>
          <cell r="I22">
            <v>2228313.5999999996</v>
          </cell>
          <cell r="J22">
            <v>6491174.3999999994</v>
          </cell>
          <cell r="K22">
            <v>4456627.1999999993</v>
          </cell>
          <cell r="L22">
            <v>1909773.3311999999</v>
          </cell>
          <cell r="M22">
            <v>1522240.5311999999</v>
          </cell>
          <cell r="N22">
            <v>1086266.1311999999</v>
          </cell>
          <cell r="O22">
            <v>1086266.1311999999</v>
          </cell>
          <cell r="P22">
            <v>1086266.1311999999</v>
          </cell>
          <cell r="Q22">
            <v>4553510.3999999994</v>
          </cell>
          <cell r="R22">
            <v>2276755.1999999997</v>
          </cell>
          <cell r="S22">
            <v>1405980.6912</v>
          </cell>
          <cell r="T22">
            <v>2906496</v>
          </cell>
          <cell r="U22">
            <v>1570682.1311999999</v>
          </cell>
          <cell r="V22">
            <v>2082988.7999999998</v>
          </cell>
          <cell r="W22">
            <v>1376915.7311999998</v>
          </cell>
          <cell r="X22">
            <v>1376915.7311999998</v>
          </cell>
          <cell r="Y22">
            <v>1280032.5311999999</v>
          </cell>
          <cell r="Z22">
            <v>2055098.1311999999</v>
          </cell>
          <cell r="AA22">
            <v>1183149.3311999999</v>
          </cell>
          <cell r="AB22">
            <v>2055098.1311999999</v>
          </cell>
          <cell r="AC22">
            <v>2055098.1311999999</v>
          </cell>
          <cell r="AD22">
            <v>2422080</v>
          </cell>
          <cell r="AE22">
            <v>2228313.5999999996</v>
          </cell>
          <cell r="AF22">
            <v>1376915.7311999998</v>
          </cell>
          <cell r="AG22">
            <v>1183149.3311999999</v>
          </cell>
          <cell r="AH22">
            <v>2055098.1311999999</v>
          </cell>
          <cell r="AI22">
            <v>1570682.1311999999</v>
          </cell>
          <cell r="AJ22">
            <v>3100262.3999999999</v>
          </cell>
          <cell r="AK22">
            <v>1086266.1311999999</v>
          </cell>
          <cell r="AL22">
            <v>1086266.1311999999</v>
          </cell>
          <cell r="AM22">
            <v>1086266.1311999999</v>
          </cell>
          <cell r="AN22">
            <v>4844160</v>
          </cell>
          <cell r="AO22">
            <v>2228313.5999999996</v>
          </cell>
          <cell r="AP22">
            <v>6491174.3999999994</v>
          </cell>
          <cell r="AQ22">
            <v>2228313.5999999996</v>
          </cell>
          <cell r="AR22">
            <v>5812992</v>
          </cell>
          <cell r="AS22">
            <v>5328576</v>
          </cell>
          <cell r="AT22">
            <v>5812992</v>
          </cell>
          <cell r="AU22">
            <v>5812992</v>
          </cell>
          <cell r="AV22">
            <v>5328576</v>
          </cell>
          <cell r="AW22">
            <v>5812992</v>
          </cell>
          <cell r="AX22">
            <v>5812992</v>
          </cell>
          <cell r="AY22">
            <v>5812992</v>
          </cell>
          <cell r="AZ22">
            <v>5328576</v>
          </cell>
          <cell r="BA22">
            <v>5328576</v>
          </cell>
          <cell r="BB22">
            <v>5328576</v>
          </cell>
          <cell r="BC22">
            <v>2055098.1311999999</v>
          </cell>
          <cell r="BD22">
            <v>1570682.1311999999</v>
          </cell>
          <cell r="BE22">
            <v>117434.13119999999</v>
          </cell>
        </row>
        <row r="23">
          <cell r="A23" t="str">
            <v>CAJA DE COMPENSACION 
(C + D) x 4%</v>
          </cell>
          <cell r="B23">
            <v>3340800</v>
          </cell>
          <cell r="C23">
            <v>3340800</v>
          </cell>
          <cell r="D23">
            <v>2227200</v>
          </cell>
          <cell r="E23">
            <v>2227200</v>
          </cell>
          <cell r="F23">
            <v>1670400</v>
          </cell>
          <cell r="G23">
            <v>1670400</v>
          </cell>
          <cell r="H23">
            <v>1670400</v>
          </cell>
          <cell r="I23">
            <v>1280640</v>
          </cell>
          <cell r="J23">
            <v>3730560</v>
          </cell>
          <cell r="K23">
            <v>2561280</v>
          </cell>
          <cell r="L23">
            <v>1097570.8800000001</v>
          </cell>
          <cell r="M23">
            <v>874850.88</v>
          </cell>
          <cell r="N23">
            <v>624290.88</v>
          </cell>
          <cell r="O23">
            <v>624290.88</v>
          </cell>
          <cell r="P23">
            <v>624290.88</v>
          </cell>
          <cell r="Q23">
            <v>2616960</v>
          </cell>
          <cell r="R23">
            <v>1308480</v>
          </cell>
          <cell r="S23">
            <v>808034.88</v>
          </cell>
          <cell r="T23">
            <v>1670400</v>
          </cell>
          <cell r="U23">
            <v>902690.88</v>
          </cell>
          <cell r="V23">
            <v>1197120</v>
          </cell>
          <cell r="W23">
            <v>791330.88</v>
          </cell>
          <cell r="X23">
            <v>791330.88</v>
          </cell>
          <cell r="Y23">
            <v>735650.88</v>
          </cell>
          <cell r="Z23">
            <v>1181090.8800000001</v>
          </cell>
          <cell r="AA23">
            <v>679970.88</v>
          </cell>
          <cell r="AB23">
            <v>1181090.8800000001</v>
          </cell>
          <cell r="AC23">
            <v>1181090.8800000001</v>
          </cell>
          <cell r="AD23">
            <v>1392000</v>
          </cell>
          <cell r="AE23">
            <v>1280640</v>
          </cell>
          <cell r="AF23">
            <v>791330.88</v>
          </cell>
          <cell r="AG23">
            <v>679970.88</v>
          </cell>
          <cell r="AH23">
            <v>1181090.8800000001</v>
          </cell>
          <cell r="AI23">
            <v>902690.88</v>
          </cell>
          <cell r="AJ23">
            <v>1781760</v>
          </cell>
          <cell r="AK23">
            <v>624290.88</v>
          </cell>
          <cell r="AL23">
            <v>624290.88</v>
          </cell>
          <cell r="AM23">
            <v>624290.88</v>
          </cell>
          <cell r="AN23">
            <v>2784000</v>
          </cell>
          <cell r="AO23">
            <v>1280640</v>
          </cell>
          <cell r="AP23">
            <v>3730560</v>
          </cell>
          <cell r="AQ23">
            <v>1280640</v>
          </cell>
          <cell r="AR23">
            <v>3340800</v>
          </cell>
          <cell r="AS23">
            <v>3062400</v>
          </cell>
          <cell r="AT23">
            <v>3340800</v>
          </cell>
          <cell r="AU23">
            <v>3340800</v>
          </cell>
          <cell r="AV23">
            <v>3062400</v>
          </cell>
          <cell r="AW23">
            <v>3340800</v>
          </cell>
          <cell r="AX23">
            <v>3340800</v>
          </cell>
          <cell r="AY23">
            <v>3340800</v>
          </cell>
          <cell r="AZ23">
            <v>3062400</v>
          </cell>
          <cell r="BA23">
            <v>3062400</v>
          </cell>
          <cell r="BB23">
            <v>3062400</v>
          </cell>
          <cell r="BC23">
            <v>1181090.8800000001</v>
          </cell>
          <cell r="BD23">
            <v>902690.88</v>
          </cell>
          <cell r="BE23">
            <v>67490.880000000005</v>
          </cell>
        </row>
        <row r="24">
          <cell r="A24" t="str">
            <v>SENA - VERIFICAR CREE
(C + D) X 2%</v>
          </cell>
          <cell r="B24">
            <v>1670400</v>
          </cell>
          <cell r="C24">
            <v>1670400</v>
          </cell>
          <cell r="D24">
            <v>1113600</v>
          </cell>
          <cell r="E24">
            <v>1113600</v>
          </cell>
          <cell r="F24">
            <v>835200</v>
          </cell>
          <cell r="G24">
            <v>835200</v>
          </cell>
          <cell r="H24">
            <v>835200</v>
          </cell>
          <cell r="I24">
            <v>640320</v>
          </cell>
          <cell r="J24">
            <v>1865280</v>
          </cell>
          <cell r="K24">
            <v>1280640</v>
          </cell>
          <cell r="L24">
            <v>548785.44000000006</v>
          </cell>
          <cell r="M24">
            <v>437425.44</v>
          </cell>
          <cell r="N24">
            <v>312145.44</v>
          </cell>
          <cell r="O24">
            <v>312145.44</v>
          </cell>
          <cell r="P24">
            <v>312145.44</v>
          </cell>
          <cell r="Q24">
            <v>1308480</v>
          </cell>
          <cell r="R24">
            <v>654240</v>
          </cell>
          <cell r="S24">
            <v>404017.44</v>
          </cell>
          <cell r="T24">
            <v>835200</v>
          </cell>
          <cell r="U24">
            <v>451345.44</v>
          </cell>
          <cell r="V24">
            <v>598560</v>
          </cell>
          <cell r="W24">
            <v>395665.44</v>
          </cell>
          <cell r="X24">
            <v>395665.44</v>
          </cell>
          <cell r="Y24">
            <v>367825.44</v>
          </cell>
          <cell r="Z24">
            <v>590545.44000000006</v>
          </cell>
          <cell r="AA24">
            <v>339985.44</v>
          </cell>
          <cell r="AB24">
            <v>590545.44000000006</v>
          </cell>
          <cell r="AC24">
            <v>590545.44000000006</v>
          </cell>
          <cell r="AD24">
            <v>696000</v>
          </cell>
          <cell r="AE24">
            <v>640320</v>
          </cell>
          <cell r="AF24">
            <v>395665.44</v>
          </cell>
          <cell r="AG24">
            <v>339985.44</v>
          </cell>
          <cell r="AH24">
            <v>590545.44000000006</v>
          </cell>
          <cell r="AI24">
            <v>451345.44</v>
          </cell>
          <cell r="AJ24">
            <v>890880</v>
          </cell>
          <cell r="AK24">
            <v>312145.44</v>
          </cell>
          <cell r="AL24">
            <v>312145.44</v>
          </cell>
          <cell r="AM24">
            <v>312145.44</v>
          </cell>
          <cell r="AN24">
            <v>1392000</v>
          </cell>
          <cell r="AO24">
            <v>640320</v>
          </cell>
          <cell r="AP24">
            <v>1865280</v>
          </cell>
          <cell r="AQ24">
            <v>640320</v>
          </cell>
          <cell r="AR24">
            <v>1670400</v>
          </cell>
          <cell r="AS24">
            <v>1531200</v>
          </cell>
          <cell r="AT24">
            <v>1670400</v>
          </cell>
          <cell r="AU24">
            <v>1670400</v>
          </cell>
          <cell r="AV24">
            <v>1531200</v>
          </cell>
          <cell r="AW24">
            <v>1670400</v>
          </cell>
          <cell r="AX24">
            <v>1670400</v>
          </cell>
          <cell r="AY24">
            <v>1670400</v>
          </cell>
          <cell r="AZ24">
            <v>1531200</v>
          </cell>
          <cell r="BA24">
            <v>1531200</v>
          </cell>
          <cell r="BB24">
            <v>1531200</v>
          </cell>
          <cell r="BC24">
            <v>590545.44000000006</v>
          </cell>
          <cell r="BD24">
            <v>451345.44</v>
          </cell>
          <cell r="BE24">
            <v>33745.440000000002</v>
          </cell>
        </row>
        <row r="25">
          <cell r="A25" t="str">
            <v>ICBF - VERIFICAR CREE
(C + D) X 3%</v>
          </cell>
          <cell r="B25">
            <v>2505600</v>
          </cell>
          <cell r="C25">
            <v>2505600</v>
          </cell>
          <cell r="D25">
            <v>1670400</v>
          </cell>
          <cell r="E25">
            <v>1670400</v>
          </cell>
          <cell r="F25">
            <v>1252800</v>
          </cell>
          <cell r="G25">
            <v>1252800</v>
          </cell>
          <cell r="H25">
            <v>1252800</v>
          </cell>
          <cell r="I25">
            <v>960480</v>
          </cell>
          <cell r="J25">
            <v>2797920</v>
          </cell>
          <cell r="K25">
            <v>1920960</v>
          </cell>
          <cell r="L25">
            <v>823178.15999999992</v>
          </cell>
          <cell r="M25">
            <v>656138.16</v>
          </cell>
          <cell r="N25">
            <v>468218.16</v>
          </cell>
          <cell r="O25">
            <v>468218.16</v>
          </cell>
          <cell r="P25">
            <v>468218.16</v>
          </cell>
          <cell r="Q25">
            <v>1962720</v>
          </cell>
          <cell r="R25">
            <v>981360</v>
          </cell>
          <cell r="S25">
            <v>606026.16</v>
          </cell>
          <cell r="T25">
            <v>1252800</v>
          </cell>
          <cell r="U25">
            <v>677018.16</v>
          </cell>
          <cell r="V25">
            <v>897840</v>
          </cell>
          <cell r="W25">
            <v>593498.16</v>
          </cell>
          <cell r="X25">
            <v>593498.16</v>
          </cell>
          <cell r="Y25">
            <v>551738.16</v>
          </cell>
          <cell r="Z25">
            <v>885818.15999999992</v>
          </cell>
          <cell r="AA25">
            <v>509978.16</v>
          </cell>
          <cell r="AB25">
            <v>885818.15999999992</v>
          </cell>
          <cell r="AC25">
            <v>885818.15999999992</v>
          </cell>
          <cell r="AD25">
            <v>1044000</v>
          </cell>
          <cell r="AE25">
            <v>960480</v>
          </cell>
          <cell r="AF25">
            <v>593498.16</v>
          </cell>
          <cell r="AG25">
            <v>509978.16</v>
          </cell>
          <cell r="AH25">
            <v>885818.15999999992</v>
          </cell>
          <cell r="AI25">
            <v>677018.16</v>
          </cell>
          <cell r="AJ25">
            <v>1336320</v>
          </cell>
          <cell r="AK25">
            <v>468218.16</v>
          </cell>
          <cell r="AL25">
            <v>468218.16</v>
          </cell>
          <cell r="AM25">
            <v>468218.16</v>
          </cell>
          <cell r="AN25">
            <v>2088000</v>
          </cell>
          <cell r="AO25">
            <v>960480</v>
          </cell>
          <cell r="AP25">
            <v>2797920</v>
          </cell>
          <cell r="AQ25">
            <v>960480</v>
          </cell>
          <cell r="AR25">
            <v>2505600</v>
          </cell>
          <cell r="AS25">
            <v>2296800</v>
          </cell>
          <cell r="AT25">
            <v>2505600</v>
          </cell>
          <cell r="AU25">
            <v>2505600</v>
          </cell>
          <cell r="AV25">
            <v>2296800</v>
          </cell>
          <cell r="AW25">
            <v>2505600</v>
          </cell>
          <cell r="AX25">
            <v>2505600</v>
          </cell>
          <cell r="AY25">
            <v>2505600</v>
          </cell>
          <cell r="AZ25">
            <v>2296800</v>
          </cell>
          <cell r="BA25">
            <v>2296800</v>
          </cell>
          <cell r="BB25">
            <v>2296800</v>
          </cell>
          <cell r="BC25">
            <v>885818.15999999992</v>
          </cell>
          <cell r="BD25">
            <v>677018.16</v>
          </cell>
          <cell r="BE25">
            <v>50618.159999999996</v>
          </cell>
        </row>
        <row r="26">
          <cell r="A26" t="str">
            <v>EXAMEN DE INGRESO - EGRESO</v>
          </cell>
          <cell r="B26">
            <v>100000</v>
          </cell>
          <cell r="C26">
            <v>100000</v>
          </cell>
          <cell r="D26">
            <v>100000</v>
          </cell>
          <cell r="E26">
            <v>100000</v>
          </cell>
          <cell r="F26">
            <v>100000</v>
          </cell>
          <cell r="G26">
            <v>100000</v>
          </cell>
          <cell r="H26">
            <v>100000</v>
          </cell>
          <cell r="I26">
            <v>100000</v>
          </cell>
          <cell r="J26">
            <v>100000</v>
          </cell>
          <cell r="K26">
            <v>100000</v>
          </cell>
          <cell r="L26">
            <v>100000</v>
          </cell>
          <cell r="M26">
            <v>100000</v>
          </cell>
          <cell r="N26">
            <v>100000</v>
          </cell>
          <cell r="O26">
            <v>100000</v>
          </cell>
          <cell r="P26">
            <v>100000</v>
          </cell>
          <cell r="Q26">
            <v>100000</v>
          </cell>
          <cell r="R26">
            <v>100000</v>
          </cell>
          <cell r="S26">
            <v>100000</v>
          </cell>
          <cell r="T26">
            <v>100000</v>
          </cell>
          <cell r="U26">
            <v>100000</v>
          </cell>
          <cell r="V26">
            <v>100000</v>
          </cell>
          <cell r="W26">
            <v>100000</v>
          </cell>
          <cell r="X26">
            <v>100000</v>
          </cell>
          <cell r="Y26">
            <v>100000</v>
          </cell>
          <cell r="Z26">
            <v>100000</v>
          </cell>
          <cell r="AA26">
            <v>100000</v>
          </cell>
          <cell r="AB26">
            <v>100000</v>
          </cell>
          <cell r="AC26">
            <v>100000</v>
          </cell>
          <cell r="AD26">
            <v>100000</v>
          </cell>
          <cell r="AE26">
            <v>100000</v>
          </cell>
          <cell r="AF26">
            <v>100000</v>
          </cell>
          <cell r="AG26">
            <v>100000</v>
          </cell>
          <cell r="AH26">
            <v>100000</v>
          </cell>
          <cell r="AI26">
            <v>100000</v>
          </cell>
          <cell r="AJ26">
            <v>100000</v>
          </cell>
          <cell r="AK26">
            <v>100000</v>
          </cell>
          <cell r="AL26">
            <v>100000</v>
          </cell>
          <cell r="AM26">
            <v>100000</v>
          </cell>
          <cell r="AN26">
            <v>100000</v>
          </cell>
          <cell r="AO26">
            <v>100000</v>
          </cell>
          <cell r="AP26">
            <v>100000</v>
          </cell>
          <cell r="AQ26">
            <v>100000</v>
          </cell>
          <cell r="AR26">
            <v>100000</v>
          </cell>
          <cell r="AS26">
            <v>100000</v>
          </cell>
          <cell r="AT26">
            <v>100000</v>
          </cell>
          <cell r="AU26">
            <v>100000</v>
          </cell>
          <cell r="AV26">
            <v>100000</v>
          </cell>
          <cell r="AW26">
            <v>100000</v>
          </cell>
          <cell r="AX26">
            <v>100000</v>
          </cell>
          <cell r="AY26">
            <v>100000</v>
          </cell>
          <cell r="AZ26">
            <v>100000</v>
          </cell>
          <cell r="BA26">
            <v>100000</v>
          </cell>
          <cell r="BB26">
            <v>100000</v>
          </cell>
          <cell r="BC26">
            <v>100000</v>
          </cell>
          <cell r="BD26">
            <v>100000</v>
          </cell>
          <cell r="BE26">
            <v>100000</v>
          </cell>
        </row>
        <row r="27">
          <cell r="A27" t="str">
            <v xml:space="preserve">DOTACIÓN </v>
          </cell>
          <cell r="B27">
            <v>0</v>
          </cell>
          <cell r="C27">
            <v>0</v>
          </cell>
          <cell r="D27">
            <v>0</v>
          </cell>
          <cell r="E27">
            <v>0</v>
          </cell>
          <cell r="F27">
            <v>0</v>
          </cell>
          <cell r="G27">
            <v>0</v>
          </cell>
          <cell r="H27">
            <v>0</v>
          </cell>
          <cell r="I27">
            <v>0</v>
          </cell>
          <cell r="J27">
            <v>0</v>
          </cell>
          <cell r="K27">
            <v>0</v>
          </cell>
          <cell r="L27">
            <v>498000</v>
          </cell>
          <cell r="M27">
            <v>498000</v>
          </cell>
          <cell r="N27">
            <v>498000</v>
          </cell>
          <cell r="O27">
            <v>498000</v>
          </cell>
          <cell r="P27">
            <v>498000</v>
          </cell>
          <cell r="Q27">
            <v>0</v>
          </cell>
          <cell r="R27">
            <v>0</v>
          </cell>
          <cell r="S27">
            <v>498000</v>
          </cell>
          <cell r="T27">
            <v>0</v>
          </cell>
          <cell r="U27">
            <v>498000</v>
          </cell>
          <cell r="V27">
            <v>0</v>
          </cell>
          <cell r="W27">
            <v>498000</v>
          </cell>
          <cell r="X27">
            <v>498000</v>
          </cell>
          <cell r="Y27">
            <v>498000</v>
          </cell>
          <cell r="Z27">
            <v>498000</v>
          </cell>
          <cell r="AA27">
            <v>498000</v>
          </cell>
          <cell r="AB27">
            <v>498000</v>
          </cell>
          <cell r="AC27">
            <v>498000</v>
          </cell>
          <cell r="AD27">
            <v>0</v>
          </cell>
          <cell r="AE27">
            <v>0</v>
          </cell>
          <cell r="AF27">
            <v>498000</v>
          </cell>
          <cell r="AG27">
            <v>498000</v>
          </cell>
          <cell r="AH27">
            <v>498000</v>
          </cell>
          <cell r="AI27">
            <v>498000</v>
          </cell>
          <cell r="AJ27">
            <v>0</v>
          </cell>
          <cell r="AK27">
            <v>498000</v>
          </cell>
          <cell r="AL27">
            <v>498000</v>
          </cell>
          <cell r="AM27">
            <v>498000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498000</v>
          </cell>
          <cell r="BD27">
            <v>498000</v>
          </cell>
          <cell r="BE27">
            <v>498000</v>
          </cell>
        </row>
        <row r="28">
          <cell r="A28" t="str">
            <v>KIT ELEMENTOS DE PROTECCIÓN PERSONAL</v>
          </cell>
          <cell r="B28">
            <v>481760</v>
          </cell>
          <cell r="C28">
            <v>481760</v>
          </cell>
          <cell r="D28">
            <v>481760</v>
          </cell>
          <cell r="E28">
            <v>481760</v>
          </cell>
          <cell r="F28">
            <v>481760</v>
          </cell>
          <cell r="G28">
            <v>481760</v>
          </cell>
          <cell r="H28">
            <v>481760</v>
          </cell>
          <cell r="I28">
            <v>481760</v>
          </cell>
          <cell r="J28">
            <v>481760</v>
          </cell>
          <cell r="K28">
            <v>481760</v>
          </cell>
          <cell r="L28">
            <v>481760</v>
          </cell>
          <cell r="M28">
            <v>481760</v>
          </cell>
          <cell r="N28">
            <v>481760</v>
          </cell>
          <cell r="O28">
            <v>481760</v>
          </cell>
          <cell r="P28">
            <v>481760</v>
          </cell>
          <cell r="Q28">
            <v>770860</v>
          </cell>
          <cell r="R28">
            <v>770860</v>
          </cell>
          <cell r="S28">
            <v>770860</v>
          </cell>
          <cell r="T28">
            <v>770860</v>
          </cell>
          <cell r="U28">
            <v>770860</v>
          </cell>
          <cell r="V28">
            <v>770860</v>
          </cell>
          <cell r="W28">
            <v>770860</v>
          </cell>
          <cell r="X28">
            <v>770860</v>
          </cell>
          <cell r="Y28">
            <v>770860</v>
          </cell>
          <cell r="Z28">
            <v>770860</v>
          </cell>
          <cell r="AA28">
            <v>770860</v>
          </cell>
          <cell r="AB28">
            <v>770860</v>
          </cell>
          <cell r="AC28">
            <v>770860</v>
          </cell>
          <cell r="AD28">
            <v>770860</v>
          </cell>
          <cell r="AE28">
            <v>770860</v>
          </cell>
          <cell r="AF28">
            <v>770860</v>
          </cell>
          <cell r="AG28">
            <v>770860</v>
          </cell>
          <cell r="AH28">
            <v>770860</v>
          </cell>
          <cell r="AI28">
            <v>770860</v>
          </cell>
          <cell r="AJ28">
            <v>770860</v>
          </cell>
          <cell r="AK28">
            <v>770860</v>
          </cell>
          <cell r="AL28">
            <v>770860</v>
          </cell>
          <cell r="AM28">
            <v>770860</v>
          </cell>
          <cell r="AN28">
            <v>481760</v>
          </cell>
          <cell r="AO28">
            <v>481760</v>
          </cell>
          <cell r="AP28">
            <v>481760</v>
          </cell>
          <cell r="AQ28">
            <v>481760</v>
          </cell>
          <cell r="AR28">
            <v>481760</v>
          </cell>
          <cell r="AS28">
            <v>481760</v>
          </cell>
          <cell r="AT28">
            <v>481760</v>
          </cell>
          <cell r="AU28">
            <v>481760</v>
          </cell>
          <cell r="AV28">
            <v>481760</v>
          </cell>
          <cell r="AW28">
            <v>481760</v>
          </cell>
          <cell r="AX28">
            <v>481760</v>
          </cell>
          <cell r="AY28">
            <v>481760</v>
          </cell>
          <cell r="AZ28">
            <v>481760</v>
          </cell>
          <cell r="BA28">
            <v>481760</v>
          </cell>
          <cell r="BB28">
            <v>481760</v>
          </cell>
          <cell r="BC28">
            <v>481760</v>
          </cell>
          <cell r="BD28">
            <v>481760</v>
          </cell>
          <cell r="BE28">
            <v>770860</v>
          </cell>
        </row>
        <row r="29">
          <cell r="A29" t="str">
            <v>TOTAL ANUAL</v>
          </cell>
          <cell r="B29">
            <v>132788351.688192</v>
          </cell>
          <cell r="C29">
            <v>132788351.688192</v>
          </cell>
          <cell r="D29">
            <v>88719487.792127997</v>
          </cell>
          <cell r="E29">
            <v>88719487.792127997</v>
          </cell>
          <cell r="F29">
            <v>66685055.844095998</v>
          </cell>
          <cell r="G29">
            <v>66685055.844095998</v>
          </cell>
          <cell r="H29">
            <v>66685055.844095998</v>
          </cell>
          <cell r="I29">
            <v>51260953.4804736</v>
          </cell>
          <cell r="J29">
            <v>148212454.05181441</v>
          </cell>
          <cell r="K29">
            <v>101940146.9609472</v>
          </cell>
          <cell r="L29">
            <v>44443995.18876005</v>
          </cell>
          <cell r="M29">
            <v>35630222.409547247</v>
          </cell>
          <cell r="N29">
            <v>25714728.032932851</v>
          </cell>
          <cell r="O29">
            <v>25714728.032932851</v>
          </cell>
          <cell r="P29">
            <v>25714728.032932851</v>
          </cell>
          <cell r="Q29">
            <v>104432690.15575041</v>
          </cell>
          <cell r="R29">
            <v>52651775.077875204</v>
          </cell>
          <cell r="S29">
            <v>33275190.575783413</v>
          </cell>
          <cell r="T29">
            <v>66974155.844095998</v>
          </cell>
          <cell r="U29">
            <v>37021044.006948851</v>
          </cell>
          <cell r="V29">
            <v>48244888.688268796</v>
          </cell>
          <cell r="W29">
            <v>32614157.617342453</v>
          </cell>
          <cell r="X29">
            <v>32614157.617342453</v>
          </cell>
          <cell r="Y29">
            <v>30410714.422539253</v>
          </cell>
          <cell r="Z29">
            <v>48038259.980964847</v>
          </cell>
          <cell r="AA29">
            <v>28207271.227736052</v>
          </cell>
          <cell r="AB29">
            <v>48038259.980964847</v>
          </cell>
          <cell r="AC29">
            <v>48038259.980964847</v>
          </cell>
          <cell r="AD29">
            <v>55956939.870080002</v>
          </cell>
          <cell r="AE29">
            <v>51550053.4804736</v>
          </cell>
          <cell r="AF29">
            <v>32614157.617342453</v>
          </cell>
          <cell r="AG29">
            <v>28207271.227736052</v>
          </cell>
          <cell r="AH29">
            <v>48038259.980964847</v>
          </cell>
          <cell r="AI29">
            <v>37021044.006948851</v>
          </cell>
          <cell r="AJ29">
            <v>71381042.233702391</v>
          </cell>
          <cell r="AK29">
            <v>26003828.032932851</v>
          </cell>
          <cell r="AL29">
            <v>26003828.032932851</v>
          </cell>
          <cell r="AM29">
            <v>26003828.032932851</v>
          </cell>
          <cell r="AN29">
            <v>110753919.74016</v>
          </cell>
          <cell r="AO29">
            <v>51260953.4804736</v>
          </cell>
          <cell r="AP29">
            <v>148212454.05181441</v>
          </cell>
          <cell r="AQ29">
            <v>51260953.4804736</v>
          </cell>
          <cell r="AR29">
            <v>132788351.688192</v>
          </cell>
          <cell r="AS29">
            <v>121771135.714176</v>
          </cell>
          <cell r="AT29">
            <v>132788351.688192</v>
          </cell>
          <cell r="AU29">
            <v>132788351.688192</v>
          </cell>
          <cell r="AV29">
            <v>121771135.714176</v>
          </cell>
          <cell r="AW29">
            <v>132788351.688192</v>
          </cell>
          <cell r="AX29">
            <v>132788351.688192</v>
          </cell>
          <cell r="AY29">
            <v>132788351.688192</v>
          </cell>
          <cell r="AZ29">
            <v>121771135.714176</v>
          </cell>
          <cell r="BA29">
            <v>121771135.714176</v>
          </cell>
          <cell r="BB29">
            <v>121771135.714176</v>
          </cell>
          <cell r="BC29">
            <v>47749159.980964847</v>
          </cell>
          <cell r="BD29">
            <v>36731944.006948851</v>
          </cell>
          <cell r="BE29">
            <v>3969396.0849008514</v>
          </cell>
        </row>
        <row r="30">
          <cell r="A30" t="str">
            <v>JORNAL</v>
          </cell>
          <cell r="B30">
            <v>228821.91780821918</v>
          </cell>
          <cell r="C30">
            <v>228821.91780821918</v>
          </cell>
          <cell r="D30">
            <v>152547.94520547945</v>
          </cell>
          <cell r="E30">
            <v>152547.94520547945</v>
          </cell>
          <cell r="F30">
            <v>114410.95890410959</v>
          </cell>
          <cell r="G30">
            <v>114410.95890410959</v>
          </cell>
          <cell r="H30">
            <v>114410.95890410959</v>
          </cell>
          <cell r="I30">
            <v>87715.068493150684</v>
          </cell>
          <cell r="J30">
            <v>255517.80821917808</v>
          </cell>
          <cell r="K30">
            <v>175430.13698630137</v>
          </cell>
          <cell r="L30">
            <v>70553.42465753424</v>
          </cell>
          <cell r="M30">
            <v>55298.630136986299</v>
          </cell>
          <cell r="N30">
            <v>38136.986301369863</v>
          </cell>
          <cell r="O30">
            <v>38136.986301369863</v>
          </cell>
          <cell r="P30">
            <v>38136.986301369863</v>
          </cell>
          <cell r="Q30">
            <v>179243.83561643836</v>
          </cell>
          <cell r="R30">
            <v>89621.917808219179</v>
          </cell>
          <cell r="S30">
            <v>50722.191780821915</v>
          </cell>
          <cell r="T30">
            <v>114410.95890410959</v>
          </cell>
          <cell r="U30">
            <v>57205.479452054795</v>
          </cell>
          <cell r="V30">
            <v>81994.520547945212</v>
          </cell>
          <cell r="W30">
            <v>49578.082191780821</v>
          </cell>
          <cell r="X30">
            <v>49578.082191780821</v>
          </cell>
          <cell r="Y30">
            <v>45764.383561643837</v>
          </cell>
          <cell r="Z30">
            <v>76273.972602739726</v>
          </cell>
          <cell r="AA30">
            <v>41950.684931506847</v>
          </cell>
          <cell r="AB30">
            <v>76273.972602739726</v>
          </cell>
          <cell r="AC30">
            <v>76273.972602739726</v>
          </cell>
          <cell r="AD30">
            <v>95342.465753424651</v>
          </cell>
          <cell r="AE30">
            <v>87715.068493150684</v>
          </cell>
          <cell r="AF30">
            <v>49578.082191780821</v>
          </cell>
          <cell r="AG30">
            <v>41950.684931506847</v>
          </cell>
          <cell r="AH30">
            <v>76273.972602739726</v>
          </cell>
          <cell r="AI30">
            <v>57205.479452054795</v>
          </cell>
          <cell r="AJ30">
            <v>122038.35616438356</v>
          </cell>
          <cell r="AK30">
            <v>38136.986301369863</v>
          </cell>
          <cell r="AL30">
            <v>38136.986301369863</v>
          </cell>
          <cell r="AM30">
            <v>38136.986301369863</v>
          </cell>
          <cell r="AN30">
            <v>190684.9315068493</v>
          </cell>
          <cell r="AO30">
            <v>87715.068493150684</v>
          </cell>
          <cell r="AP30">
            <v>255517.80821917808</v>
          </cell>
          <cell r="AQ30">
            <v>87715.068493150684</v>
          </cell>
          <cell r="AR30">
            <v>228821.91780821918</v>
          </cell>
          <cell r="AS30">
            <v>209753.42465753425</v>
          </cell>
          <cell r="AT30">
            <v>228821.91780821918</v>
          </cell>
          <cell r="AU30">
            <v>228821.91780821918</v>
          </cell>
          <cell r="AV30">
            <v>209753.42465753425</v>
          </cell>
          <cell r="AW30">
            <v>228821.91780821918</v>
          </cell>
          <cell r="AX30">
            <v>228821.91780821918</v>
          </cell>
          <cell r="AY30">
            <v>228821.91780821918</v>
          </cell>
          <cell r="AZ30">
            <v>209753.42465753425</v>
          </cell>
          <cell r="BA30">
            <v>209753.42465753425</v>
          </cell>
          <cell r="BB30">
            <v>209753.42465753425</v>
          </cell>
          <cell r="BC30">
            <v>76273.972602739726</v>
          </cell>
          <cell r="BD30">
            <v>57205.479452054795</v>
          </cell>
          <cell r="BE30">
            <v>0</v>
          </cell>
        </row>
        <row r="31">
          <cell r="A31" t="str">
            <v>PRESTACIONES</v>
          </cell>
          <cell r="B31">
            <v>134981.78544710137</v>
          </cell>
          <cell r="C31">
            <v>134981.78544710137</v>
          </cell>
          <cell r="D31">
            <v>90519.144635967124</v>
          </cell>
          <cell r="E31">
            <v>90519.144635967124</v>
          </cell>
          <cell r="F31">
            <v>68287.824230399987</v>
          </cell>
          <cell r="G31">
            <v>68287.824230399987</v>
          </cell>
          <cell r="H31">
            <v>68287.824230399987</v>
          </cell>
          <cell r="I31">
            <v>52725.899946503007</v>
          </cell>
          <cell r="J31">
            <v>150543.70973099835</v>
          </cell>
          <cell r="K31">
            <v>103857.93687930741</v>
          </cell>
          <cell r="L31">
            <v>51210.945722630277</v>
          </cell>
          <cell r="M31">
            <v>42318.417560403417</v>
          </cell>
          <cell r="N31">
            <v>32314.323377898225</v>
          </cell>
          <cell r="O31">
            <v>32314.323377898225</v>
          </cell>
          <cell r="P31">
            <v>32314.323377898225</v>
          </cell>
          <cell r="Q31">
            <v>106873.12371438468</v>
          </cell>
          <cell r="R31">
            <v>54629.520761301916</v>
          </cell>
          <cell r="S31">
            <v>40442.713906255929</v>
          </cell>
          <cell r="T31">
            <v>69079.879024920534</v>
          </cell>
          <cell r="U31">
            <v>44222.038375202326</v>
          </cell>
          <cell r="V31">
            <v>50183.256680188482</v>
          </cell>
          <cell r="W31">
            <v>39775.774294088915</v>
          </cell>
          <cell r="X31">
            <v>39775.774294088915</v>
          </cell>
          <cell r="Y31">
            <v>37552.642253532198</v>
          </cell>
          <cell r="Z31">
            <v>55337.698577985895</v>
          </cell>
          <cell r="AA31">
            <v>35329.510212975489</v>
          </cell>
          <cell r="AB31">
            <v>55337.698577985895</v>
          </cell>
          <cell r="AC31">
            <v>55337.698577985895</v>
          </cell>
          <cell r="AD31">
            <v>57964.218822136987</v>
          </cell>
          <cell r="AE31">
            <v>53517.954741023554</v>
          </cell>
          <cell r="AF31">
            <v>39775.774294088915</v>
          </cell>
          <cell r="AG31">
            <v>35329.510212975489</v>
          </cell>
          <cell r="AH31">
            <v>55337.698577985895</v>
          </cell>
          <cell r="AI31">
            <v>44222.038375202326</v>
          </cell>
          <cell r="AJ31">
            <v>73526.143106033967</v>
          </cell>
          <cell r="AK31">
            <v>33106.378172418772</v>
          </cell>
          <cell r="AL31">
            <v>33106.378172418772</v>
          </cell>
          <cell r="AM31">
            <v>33106.378172418772</v>
          </cell>
          <cell r="AN31">
            <v>112750.46504153428</v>
          </cell>
          <cell r="AO31">
            <v>52725.899946503007</v>
          </cell>
          <cell r="AP31">
            <v>150543.70973099835</v>
          </cell>
          <cell r="AQ31">
            <v>52725.899946503007</v>
          </cell>
          <cell r="AR31">
            <v>134981.78544710137</v>
          </cell>
          <cell r="AS31">
            <v>123866.12524431778</v>
          </cell>
          <cell r="AT31">
            <v>134981.78544710137</v>
          </cell>
          <cell r="AU31">
            <v>134981.78544710137</v>
          </cell>
          <cell r="AV31">
            <v>123866.12524431778</v>
          </cell>
          <cell r="AW31">
            <v>134981.78544710137</v>
          </cell>
          <cell r="AX31">
            <v>134981.78544710137</v>
          </cell>
          <cell r="AY31">
            <v>134981.78544710137</v>
          </cell>
          <cell r="AZ31">
            <v>123866.12524431778</v>
          </cell>
          <cell r="BA31">
            <v>123866.12524431778</v>
          </cell>
          <cell r="BB31">
            <v>123866.12524431778</v>
          </cell>
          <cell r="BC31">
            <v>54545.643783465333</v>
          </cell>
          <cell r="BD31">
            <v>43429.983580681779</v>
          </cell>
          <cell r="BE31">
            <v>10875.057766851647</v>
          </cell>
        </row>
        <row r="32">
          <cell r="A32" t="str">
            <v>FACTOR PRESTACIONAL</v>
          </cell>
          <cell r="B32">
            <v>1.59</v>
          </cell>
          <cell r="C32">
            <v>1.59</v>
          </cell>
          <cell r="D32">
            <v>1.59</v>
          </cell>
          <cell r="E32">
            <v>1.59</v>
          </cell>
          <cell r="F32">
            <v>1.6</v>
          </cell>
          <cell r="G32">
            <v>1.6</v>
          </cell>
          <cell r="H32">
            <v>1.6</v>
          </cell>
          <cell r="I32">
            <v>1.6</v>
          </cell>
          <cell r="J32">
            <v>1.59</v>
          </cell>
          <cell r="K32">
            <v>1.59</v>
          </cell>
          <cell r="L32">
            <v>1.73</v>
          </cell>
          <cell r="M32">
            <v>1.77</v>
          </cell>
          <cell r="N32">
            <v>1.85</v>
          </cell>
          <cell r="O32">
            <v>1.85</v>
          </cell>
          <cell r="P32">
            <v>1.85</v>
          </cell>
          <cell r="Q32">
            <v>1.6</v>
          </cell>
          <cell r="R32">
            <v>1.61</v>
          </cell>
          <cell r="S32">
            <v>1.8</v>
          </cell>
          <cell r="T32">
            <v>1.6</v>
          </cell>
          <cell r="U32">
            <v>1.77</v>
          </cell>
          <cell r="V32">
            <v>1.61</v>
          </cell>
          <cell r="W32">
            <v>1.8</v>
          </cell>
          <cell r="X32">
            <v>1.8</v>
          </cell>
          <cell r="Y32">
            <v>1.82</v>
          </cell>
          <cell r="Z32">
            <v>1.73</v>
          </cell>
          <cell r="AA32">
            <v>1.84</v>
          </cell>
          <cell r="AB32">
            <v>1.73</v>
          </cell>
          <cell r="AC32">
            <v>1.73</v>
          </cell>
          <cell r="AD32">
            <v>1.61</v>
          </cell>
          <cell r="AE32">
            <v>1.61</v>
          </cell>
          <cell r="AF32">
            <v>1.8</v>
          </cell>
          <cell r="AG32">
            <v>1.84</v>
          </cell>
          <cell r="AH32">
            <v>1.73</v>
          </cell>
          <cell r="AI32">
            <v>1.77</v>
          </cell>
          <cell r="AJ32">
            <v>1.6</v>
          </cell>
          <cell r="AK32">
            <v>1.87</v>
          </cell>
          <cell r="AL32">
            <v>1.87</v>
          </cell>
          <cell r="AM32">
            <v>1.87</v>
          </cell>
          <cell r="AN32">
            <v>1.59</v>
          </cell>
          <cell r="AO32">
            <v>1.6</v>
          </cell>
          <cell r="AP32">
            <v>1.59</v>
          </cell>
          <cell r="AQ32">
            <v>1.6</v>
          </cell>
          <cell r="AR32">
            <v>1.59</v>
          </cell>
          <cell r="AS32">
            <v>1.59</v>
          </cell>
          <cell r="AT32">
            <v>1.59</v>
          </cell>
          <cell r="AU32">
            <v>1.59</v>
          </cell>
          <cell r="AV32">
            <v>1.59</v>
          </cell>
          <cell r="AW32">
            <v>1.59</v>
          </cell>
          <cell r="AX32">
            <v>1.59</v>
          </cell>
          <cell r="AY32">
            <v>1.59</v>
          </cell>
          <cell r="AZ32">
            <v>1.59</v>
          </cell>
          <cell r="BA32">
            <v>1.59</v>
          </cell>
          <cell r="BB32">
            <v>1.59</v>
          </cell>
          <cell r="BC32">
            <v>1.72</v>
          </cell>
          <cell r="BD32">
            <v>1.76</v>
          </cell>
          <cell r="BE32" t="str">
            <v/>
          </cell>
        </row>
      </sheetData>
      <sheetData sheetId="33"/>
      <sheetData sheetId="34"/>
      <sheetData sheetId="35"/>
      <sheetData sheetId="36"/>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FINAL"/>
      <sheetName val="APU COLECTOR FINAL"/>
      <sheetName val=" PTAR DONMATIAS"/>
      <sheetName val="APU PTAR"/>
    </sheetNames>
    <sheetDataSet>
      <sheetData sheetId="0">
        <row r="64">
          <cell r="D64">
            <v>225000</v>
          </cell>
        </row>
        <row r="68">
          <cell r="D68">
            <v>35000</v>
          </cell>
        </row>
        <row r="328">
          <cell r="D328">
            <v>680572</v>
          </cell>
        </row>
        <row r="329">
          <cell r="D329">
            <v>701800</v>
          </cell>
        </row>
      </sheetData>
      <sheetData sheetId="1"/>
      <sheetData sheetId="2"/>
      <sheetData sheetId="3"/>
      <sheetData sheetId="4"/>
      <sheetData sheetId="5"/>
      <sheetData sheetId="6"/>
      <sheetData sheetId="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C2-AG96"/>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s>
    <sheetDataSet>
      <sheetData sheetId="0" refreshError="1"/>
      <sheetData sheetId="1" refreshError="1"/>
      <sheetData sheetId="2" refreshError="1"/>
      <sheetData sheetId="3" refreshError="1"/>
      <sheetData sheetId="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Sta Ines"/>
      <sheetName val="Pinos 4-8 "/>
      <sheetName val="Pinos 4-7"/>
      <sheetName val="San Vicente"/>
      <sheetName val="San Isidro"/>
      <sheetName val="Paraiso"/>
      <sheetName val="Uval"/>
      <sheetName val="Casaloma"/>
      <sheetName val="Mirad. de la Prim."/>
      <sheetName val="Porv. de la Est."/>
      <sheetName val="Huertas"/>
      <sheetName val="Rincon Porv."/>
      <sheetName val="20 de Julio"/>
      <sheetName val="Project"/>
      <sheetName val="Formulario N° 4"/>
      <sheetName val="MATERIALES"/>
      <sheetName val="EQUIPO"/>
    </sheetNames>
    <sheetDataSet>
      <sheetData sheetId="0"/>
      <sheetData sheetId="1">
        <row r="6">
          <cell r="D6">
            <v>2760.5</v>
          </cell>
        </row>
        <row r="7">
          <cell r="D7">
            <v>331.48854599999999</v>
          </cell>
        </row>
        <row r="8">
          <cell r="D8">
            <v>625.56679199998882</v>
          </cell>
        </row>
        <row r="9">
          <cell r="D9">
            <v>44.13</v>
          </cell>
        </row>
        <row r="11">
          <cell r="D11">
            <v>987.37</v>
          </cell>
        </row>
        <row r="12">
          <cell r="D12">
            <v>1099.9223379999887</v>
          </cell>
        </row>
        <row r="15">
          <cell r="D15">
            <v>1673.75</v>
          </cell>
        </row>
        <row r="17">
          <cell r="D17">
            <v>574.98749999999995</v>
          </cell>
        </row>
        <row r="21">
          <cell r="D21">
            <v>3.6883989999999995</v>
          </cell>
        </row>
        <row r="22">
          <cell r="D22">
            <v>18.600000000000001</v>
          </cell>
        </row>
        <row r="23">
          <cell r="D23">
            <v>189.80347662017479</v>
          </cell>
        </row>
        <row r="24">
          <cell r="D24">
            <v>20</v>
          </cell>
        </row>
        <row r="27">
          <cell r="D27">
            <v>368.22500000000002</v>
          </cell>
        </row>
        <row r="32">
          <cell r="D32">
            <v>657.12</v>
          </cell>
        </row>
        <row r="33">
          <cell r="D33">
            <v>2.5</v>
          </cell>
        </row>
        <row r="34">
          <cell r="D34">
            <v>1165.3399999999999</v>
          </cell>
        </row>
        <row r="36">
          <cell r="D36">
            <v>1771.82</v>
          </cell>
        </row>
        <row r="37">
          <cell r="D37">
            <v>431</v>
          </cell>
        </row>
        <row r="39">
          <cell r="D39">
            <v>10.26</v>
          </cell>
        </row>
        <row r="41">
          <cell r="D41">
            <v>142.47000000000003</v>
          </cell>
        </row>
        <row r="44">
          <cell r="D44">
            <v>163.08999999999997</v>
          </cell>
        </row>
        <row r="47">
          <cell r="D47">
            <v>3</v>
          </cell>
        </row>
        <row r="53">
          <cell r="D53">
            <v>4.9098540000000002</v>
          </cell>
        </row>
        <row r="54">
          <cell r="D54">
            <v>3.4871400000000001</v>
          </cell>
        </row>
        <row r="58">
          <cell r="D58">
            <v>7</v>
          </cell>
        </row>
        <row r="59">
          <cell r="D59">
            <v>23.67</v>
          </cell>
        </row>
        <row r="60">
          <cell r="D60">
            <v>7.2499999999999964</v>
          </cell>
        </row>
        <row r="66">
          <cell r="D66">
            <v>89.789999999999992</v>
          </cell>
        </row>
        <row r="67">
          <cell r="D67">
            <v>14</v>
          </cell>
        </row>
        <row r="70">
          <cell r="D70">
            <v>64.424499999999981</v>
          </cell>
        </row>
        <row r="72">
          <cell r="D72">
            <v>490.36</v>
          </cell>
        </row>
        <row r="73">
          <cell r="D73">
            <v>20</v>
          </cell>
        </row>
        <row r="77">
          <cell r="D77">
            <v>163.86</v>
          </cell>
        </row>
        <row r="78">
          <cell r="D78">
            <v>4</v>
          </cell>
        </row>
        <row r="79">
          <cell r="D79">
            <v>4</v>
          </cell>
        </row>
        <row r="80">
          <cell r="D80">
            <v>1</v>
          </cell>
        </row>
        <row r="81">
          <cell r="D81">
            <v>1.5</v>
          </cell>
        </row>
        <row r="85">
          <cell r="D85">
            <v>3</v>
          </cell>
        </row>
        <row r="86">
          <cell r="D86">
            <v>5</v>
          </cell>
        </row>
        <row r="88">
          <cell r="D88">
            <v>5</v>
          </cell>
        </row>
        <row r="89">
          <cell r="D89">
            <v>5</v>
          </cell>
        </row>
        <row r="92">
          <cell r="D92">
            <v>5</v>
          </cell>
        </row>
        <row r="93">
          <cell r="D93">
            <v>58</v>
          </cell>
        </row>
        <row r="97">
          <cell r="D97">
            <v>30</v>
          </cell>
        </row>
        <row r="112">
          <cell r="D112">
            <v>20</v>
          </cell>
        </row>
        <row r="114">
          <cell r="D114">
            <v>3819.89</v>
          </cell>
        </row>
        <row r="139">
          <cell r="D139">
            <v>10</v>
          </cell>
        </row>
        <row r="146">
          <cell r="D146">
            <v>10</v>
          </cell>
        </row>
        <row r="147">
          <cell r="D147">
            <v>43</v>
          </cell>
        </row>
        <row r="148">
          <cell r="D148">
            <v>15</v>
          </cell>
        </row>
        <row r="149">
          <cell r="D149">
            <v>10</v>
          </cell>
        </row>
        <row r="150">
          <cell r="D150">
            <v>17</v>
          </cell>
        </row>
        <row r="151">
          <cell r="D151">
            <v>0</v>
          </cell>
        </row>
        <row r="152">
          <cell r="D152">
            <v>5</v>
          </cell>
        </row>
        <row r="153">
          <cell r="D153">
            <v>5</v>
          </cell>
        </row>
        <row r="154">
          <cell r="D154">
            <v>4</v>
          </cell>
        </row>
        <row r="155">
          <cell r="D155">
            <v>20.97</v>
          </cell>
        </row>
        <row r="156">
          <cell r="D156">
            <v>5</v>
          </cell>
        </row>
        <row r="157">
          <cell r="D157">
            <v>0</v>
          </cell>
        </row>
        <row r="158">
          <cell r="D158">
            <v>58</v>
          </cell>
        </row>
        <row r="159">
          <cell r="D159">
            <v>0</v>
          </cell>
        </row>
        <row r="160">
          <cell r="D160">
            <v>858.96</v>
          </cell>
        </row>
        <row r="161">
          <cell r="D161">
            <v>728.49999999999989</v>
          </cell>
        </row>
        <row r="162">
          <cell r="D162">
            <v>0</v>
          </cell>
        </row>
        <row r="163">
          <cell r="D163">
            <v>0</v>
          </cell>
        </row>
        <row r="164">
          <cell r="D164">
            <v>0</v>
          </cell>
        </row>
        <row r="165">
          <cell r="D165">
            <v>0</v>
          </cell>
        </row>
        <row r="166">
          <cell r="D166">
            <v>0</v>
          </cell>
        </row>
        <row r="167">
          <cell r="D167">
            <v>0</v>
          </cell>
        </row>
        <row r="168">
          <cell r="D168">
            <v>0</v>
          </cell>
        </row>
        <row r="169">
          <cell r="D169">
            <v>0</v>
          </cell>
        </row>
        <row r="170">
          <cell r="D170">
            <v>3</v>
          </cell>
        </row>
        <row r="171">
          <cell r="D171">
            <v>0</v>
          </cell>
        </row>
        <row r="172">
          <cell r="D172">
            <v>0</v>
          </cell>
        </row>
        <row r="173">
          <cell r="D173">
            <v>20</v>
          </cell>
        </row>
        <row r="174">
          <cell r="D174">
            <v>0</v>
          </cell>
        </row>
        <row r="175">
          <cell r="D175">
            <v>10</v>
          </cell>
        </row>
        <row r="176">
          <cell r="D176">
            <v>0</v>
          </cell>
        </row>
        <row r="177">
          <cell r="D177">
            <v>0</v>
          </cell>
        </row>
        <row r="178">
          <cell r="D178">
            <v>0</v>
          </cell>
        </row>
        <row r="179">
          <cell r="D179">
            <v>0</v>
          </cell>
        </row>
        <row r="180">
          <cell r="D180">
            <v>0</v>
          </cell>
        </row>
        <row r="181">
          <cell r="D181">
            <v>0</v>
          </cell>
        </row>
        <row r="182">
          <cell r="D182">
            <v>0</v>
          </cell>
        </row>
        <row r="183">
          <cell r="D183">
            <v>228.95999999999995</v>
          </cell>
        </row>
        <row r="184">
          <cell r="D184">
            <v>10</v>
          </cell>
        </row>
        <row r="185">
          <cell r="D185">
            <v>491.64</v>
          </cell>
        </row>
        <row r="186">
          <cell r="D186">
            <v>0</v>
          </cell>
        </row>
        <row r="187">
          <cell r="D187">
            <v>0</v>
          </cell>
        </row>
        <row r="188">
          <cell r="D188">
            <v>0</v>
          </cell>
        </row>
        <row r="189">
          <cell r="D189">
            <v>9</v>
          </cell>
        </row>
        <row r="190">
          <cell r="D190">
            <v>0</v>
          </cell>
        </row>
        <row r="191">
          <cell r="D191">
            <v>0</v>
          </cell>
        </row>
        <row r="192">
          <cell r="D192">
            <v>0</v>
          </cell>
        </row>
        <row r="193">
          <cell r="D193">
            <v>0</v>
          </cell>
        </row>
        <row r="194">
          <cell r="D194">
            <v>0</v>
          </cell>
        </row>
        <row r="195">
          <cell r="D195">
            <v>0</v>
          </cell>
        </row>
        <row r="196">
          <cell r="D196">
            <v>0</v>
          </cell>
        </row>
        <row r="197">
          <cell r="D197">
            <v>10</v>
          </cell>
        </row>
        <row r="198">
          <cell r="D198">
            <v>15</v>
          </cell>
        </row>
        <row r="199">
          <cell r="D199">
            <v>0</v>
          </cell>
        </row>
        <row r="200">
          <cell r="D200">
            <v>0</v>
          </cell>
        </row>
        <row r="201">
          <cell r="D201">
            <v>0</v>
          </cell>
        </row>
      </sheetData>
      <sheetData sheetId="2">
        <row r="13">
          <cell r="G13">
            <v>1776</v>
          </cell>
        </row>
        <row r="14">
          <cell r="G14">
            <v>1203.6895629999999</v>
          </cell>
        </row>
        <row r="15">
          <cell r="G15">
            <v>228.6</v>
          </cell>
        </row>
        <row r="16">
          <cell r="G16">
            <v>2.0550000000000002</v>
          </cell>
        </row>
        <row r="18">
          <cell r="G18">
            <v>4.7699999999999996</v>
          </cell>
        </row>
        <row r="19">
          <cell r="G19">
            <v>1439.1145629999999</v>
          </cell>
        </row>
        <row r="22">
          <cell r="G22">
            <v>985.16</v>
          </cell>
        </row>
        <row r="24">
          <cell r="G24">
            <v>182.6925</v>
          </cell>
        </row>
        <row r="27">
          <cell r="G27">
            <v>147.774</v>
          </cell>
        </row>
        <row r="28">
          <cell r="G28">
            <v>59.87</v>
          </cell>
        </row>
        <row r="29">
          <cell r="G29">
            <v>18</v>
          </cell>
        </row>
        <row r="30">
          <cell r="G30">
            <v>176.8</v>
          </cell>
        </row>
        <row r="31">
          <cell r="G31">
            <v>20</v>
          </cell>
        </row>
        <row r="34">
          <cell r="G34">
            <v>197.03200000000001</v>
          </cell>
        </row>
        <row r="38">
          <cell r="G38">
            <v>7.68</v>
          </cell>
        </row>
        <row r="39">
          <cell r="G39">
            <v>531.62</v>
          </cell>
        </row>
        <row r="40">
          <cell r="G40">
            <v>5</v>
          </cell>
        </row>
        <row r="41">
          <cell r="G41">
            <v>723.82999999999993</v>
          </cell>
        </row>
        <row r="44">
          <cell r="G44">
            <v>270.32</v>
          </cell>
        </row>
        <row r="46">
          <cell r="G46">
            <v>4.96</v>
          </cell>
        </row>
        <row r="48">
          <cell r="G48">
            <v>301.03000000000043</v>
          </cell>
        </row>
        <row r="51">
          <cell r="G51">
            <v>59.399999999999991</v>
          </cell>
        </row>
        <row r="54">
          <cell r="G54">
            <v>8</v>
          </cell>
        </row>
        <row r="56">
          <cell r="G56">
            <v>3</v>
          </cell>
        </row>
        <row r="60">
          <cell r="G60">
            <v>3.5</v>
          </cell>
        </row>
        <row r="61">
          <cell r="G61">
            <v>10.64</v>
          </cell>
        </row>
        <row r="63">
          <cell r="G63">
            <v>0</v>
          </cell>
        </row>
        <row r="64">
          <cell r="G64">
            <v>3</v>
          </cell>
        </row>
        <row r="65">
          <cell r="G65">
            <v>4</v>
          </cell>
        </row>
        <row r="66">
          <cell r="G66">
            <v>12.8</v>
          </cell>
        </row>
        <row r="67">
          <cell r="G67">
            <v>5</v>
          </cell>
        </row>
        <row r="71">
          <cell r="G71">
            <v>12.259999999999998</v>
          </cell>
        </row>
        <row r="77">
          <cell r="G77">
            <v>0.71779999999999999</v>
          </cell>
        </row>
        <row r="79">
          <cell r="G79">
            <v>286.14</v>
          </cell>
        </row>
        <row r="80">
          <cell r="G80">
            <v>15</v>
          </cell>
        </row>
        <row r="84">
          <cell r="G84">
            <v>104.38</v>
          </cell>
        </row>
        <row r="86">
          <cell r="G86">
            <v>4</v>
          </cell>
        </row>
        <row r="87">
          <cell r="G87">
            <v>1</v>
          </cell>
        </row>
        <row r="88">
          <cell r="G88">
            <v>3.25</v>
          </cell>
        </row>
        <row r="90">
          <cell r="G90">
            <v>3</v>
          </cell>
        </row>
        <row r="92">
          <cell r="G92">
            <v>6</v>
          </cell>
        </row>
        <row r="93">
          <cell r="G93">
            <v>3</v>
          </cell>
        </row>
        <row r="95">
          <cell r="G95">
            <v>3</v>
          </cell>
        </row>
        <row r="101">
          <cell r="G101">
            <v>24</v>
          </cell>
        </row>
        <row r="106">
          <cell r="G106">
            <v>1</v>
          </cell>
        </row>
        <row r="109">
          <cell r="G109">
            <v>1</v>
          </cell>
        </row>
        <row r="110">
          <cell r="G110">
            <v>1</v>
          </cell>
        </row>
        <row r="112">
          <cell r="G112">
            <v>145</v>
          </cell>
        </row>
        <row r="114">
          <cell r="G114">
            <v>2</v>
          </cell>
        </row>
        <row r="116">
          <cell r="G116">
            <v>2</v>
          </cell>
        </row>
        <row r="117">
          <cell r="G117">
            <v>2</v>
          </cell>
        </row>
        <row r="121">
          <cell r="G121">
            <v>2049</v>
          </cell>
        </row>
        <row r="153">
          <cell r="G153">
            <v>144</v>
          </cell>
        </row>
        <row r="154">
          <cell r="G154">
            <v>6</v>
          </cell>
        </row>
        <row r="155">
          <cell r="G155">
            <v>6</v>
          </cell>
        </row>
        <row r="156">
          <cell r="G156">
            <v>10</v>
          </cell>
        </row>
        <row r="159">
          <cell r="G159">
            <v>3</v>
          </cell>
        </row>
        <row r="161">
          <cell r="G161">
            <v>1</v>
          </cell>
        </row>
        <row r="162">
          <cell r="G162">
            <v>13.1</v>
          </cell>
        </row>
        <row r="163">
          <cell r="G163">
            <v>3</v>
          </cell>
        </row>
        <row r="164">
          <cell r="G164">
            <v>24</v>
          </cell>
        </row>
        <row r="166">
          <cell r="G166">
            <v>4</v>
          </cell>
        </row>
        <row r="167">
          <cell r="G167">
            <v>4.7699999999999996</v>
          </cell>
        </row>
        <row r="168">
          <cell r="G168">
            <v>419.65</v>
          </cell>
        </row>
        <row r="173">
          <cell r="G173">
            <v>10.120000000000001</v>
          </cell>
        </row>
        <row r="177">
          <cell r="G177">
            <v>1.5</v>
          </cell>
        </row>
        <row r="180">
          <cell r="G180">
            <v>20</v>
          </cell>
        </row>
        <row r="182">
          <cell r="G182">
            <v>10</v>
          </cell>
        </row>
        <row r="187">
          <cell r="G187">
            <v>155</v>
          </cell>
        </row>
        <row r="188">
          <cell r="G188">
            <v>0</v>
          </cell>
        </row>
        <row r="189">
          <cell r="G189">
            <v>0</v>
          </cell>
        </row>
        <row r="190">
          <cell r="G190">
            <v>0</v>
          </cell>
        </row>
        <row r="191">
          <cell r="G191">
            <v>5</v>
          </cell>
        </row>
        <row r="192">
          <cell r="G192">
            <v>286.05</v>
          </cell>
        </row>
        <row r="193">
          <cell r="G193">
            <v>0</v>
          </cell>
        </row>
        <row r="194">
          <cell r="G194">
            <v>0</v>
          </cell>
        </row>
        <row r="195">
          <cell r="G195">
            <v>2</v>
          </cell>
        </row>
        <row r="196">
          <cell r="G196">
            <v>6</v>
          </cell>
        </row>
        <row r="197">
          <cell r="G197">
            <v>5</v>
          </cell>
        </row>
        <row r="198">
          <cell r="G198">
            <v>0</v>
          </cell>
        </row>
        <row r="199">
          <cell r="G199">
            <v>0</v>
          </cell>
        </row>
        <row r="200">
          <cell r="G200">
            <v>0</v>
          </cell>
        </row>
        <row r="201">
          <cell r="G201">
            <v>10</v>
          </cell>
        </row>
        <row r="202">
          <cell r="G202">
            <v>0</v>
          </cell>
        </row>
        <row r="203">
          <cell r="G203">
            <v>0</v>
          </cell>
        </row>
        <row r="204">
          <cell r="G204">
            <v>0</v>
          </cell>
        </row>
        <row r="205">
          <cell r="G205">
            <v>30</v>
          </cell>
        </row>
        <row r="206">
          <cell r="G206">
            <v>0</v>
          </cell>
        </row>
        <row r="207">
          <cell r="G207">
            <v>0</v>
          </cell>
        </row>
        <row r="208">
          <cell r="G208">
            <v>0</v>
          </cell>
        </row>
      </sheetData>
      <sheetData sheetId="3">
        <row r="5">
          <cell r="E5">
            <v>338.14</v>
          </cell>
        </row>
        <row r="7">
          <cell r="E7">
            <v>27.5</v>
          </cell>
        </row>
        <row r="11">
          <cell r="E11">
            <v>27.5</v>
          </cell>
        </row>
        <row r="16">
          <cell r="E16">
            <v>15.75</v>
          </cell>
        </row>
        <row r="17">
          <cell r="E17">
            <v>31.5</v>
          </cell>
        </row>
        <row r="20">
          <cell r="E20">
            <v>23.45</v>
          </cell>
        </row>
        <row r="22">
          <cell r="E22">
            <v>6.3</v>
          </cell>
        </row>
        <row r="29">
          <cell r="E29">
            <v>201.1</v>
          </cell>
        </row>
        <row r="30">
          <cell r="E30">
            <v>162.96</v>
          </cell>
        </row>
        <row r="32">
          <cell r="E32">
            <v>2</v>
          </cell>
        </row>
        <row r="38">
          <cell r="E38">
            <v>2</v>
          </cell>
        </row>
        <row r="40">
          <cell r="E40">
            <v>43.24</v>
          </cell>
        </row>
        <row r="43">
          <cell r="E43">
            <v>18.62</v>
          </cell>
        </row>
        <row r="52">
          <cell r="E52">
            <v>1.65</v>
          </cell>
        </row>
        <row r="55">
          <cell r="E55">
            <v>46.93</v>
          </cell>
        </row>
        <row r="56">
          <cell r="E56">
            <v>2</v>
          </cell>
        </row>
        <row r="57">
          <cell r="E57">
            <v>5</v>
          </cell>
        </row>
        <row r="59">
          <cell r="E59">
            <v>5</v>
          </cell>
        </row>
        <row r="63">
          <cell r="E63">
            <v>5.38</v>
          </cell>
        </row>
        <row r="68">
          <cell r="E68">
            <v>3</v>
          </cell>
        </row>
        <row r="69">
          <cell r="E69">
            <v>5</v>
          </cell>
        </row>
        <row r="71">
          <cell r="E71">
            <v>38.64</v>
          </cell>
        </row>
        <row r="72">
          <cell r="E72">
            <v>5</v>
          </cell>
        </row>
        <row r="78">
          <cell r="E78">
            <v>4</v>
          </cell>
        </row>
        <row r="111">
          <cell r="E111">
            <v>2</v>
          </cell>
        </row>
        <row r="113">
          <cell r="E113">
            <v>500</v>
          </cell>
        </row>
        <row r="143">
          <cell r="E143">
            <v>9</v>
          </cell>
        </row>
        <row r="147">
          <cell r="E147">
            <v>5</v>
          </cell>
        </row>
        <row r="153">
          <cell r="E153">
            <v>3</v>
          </cell>
        </row>
        <row r="182">
          <cell r="E182">
            <v>50.51</v>
          </cell>
        </row>
      </sheetData>
      <sheetData sheetId="4">
        <row r="13">
          <cell r="G13">
            <v>4052.41</v>
          </cell>
        </row>
        <row r="14">
          <cell r="G14">
            <v>4279.8558824999927</v>
          </cell>
        </row>
        <row r="15">
          <cell r="G15">
            <v>966.69220000000666</v>
          </cell>
        </row>
        <row r="16">
          <cell r="G16">
            <v>61.080300000000008</v>
          </cell>
        </row>
        <row r="18">
          <cell r="G18">
            <v>405.38560000000001</v>
          </cell>
        </row>
        <row r="19">
          <cell r="G19">
            <v>5850.2739824999999</v>
          </cell>
        </row>
        <row r="21">
          <cell r="G21">
            <v>0</v>
          </cell>
        </row>
        <row r="22">
          <cell r="G22">
            <v>2887.64</v>
          </cell>
        </row>
        <row r="23">
          <cell r="G23">
            <v>1176.7893999999999</v>
          </cell>
        </row>
        <row r="24">
          <cell r="G24">
            <v>411.71700000000004</v>
          </cell>
        </row>
        <row r="25">
          <cell r="G25">
            <v>205.85850000000002</v>
          </cell>
        </row>
        <row r="26">
          <cell r="G26">
            <v>0</v>
          </cell>
        </row>
        <row r="27">
          <cell r="G27">
            <v>433.14599999999996</v>
          </cell>
        </row>
        <row r="29">
          <cell r="G29">
            <v>19.684421715806401</v>
          </cell>
        </row>
        <row r="30">
          <cell r="G30">
            <v>1195.41033133777</v>
          </cell>
        </row>
        <row r="31">
          <cell r="G31">
            <v>866.29199999999992</v>
          </cell>
        </row>
        <row r="33">
          <cell r="G33">
            <v>0</v>
          </cell>
        </row>
        <row r="34">
          <cell r="G34">
            <v>0</v>
          </cell>
        </row>
        <row r="35">
          <cell r="G35">
            <v>0</v>
          </cell>
        </row>
        <row r="36">
          <cell r="G36">
            <v>531.37349999999992</v>
          </cell>
        </row>
        <row r="37">
          <cell r="G37">
            <v>50.49</v>
          </cell>
        </row>
        <row r="38">
          <cell r="G38">
            <v>15.039999999999997</v>
          </cell>
        </row>
        <row r="39">
          <cell r="G39">
            <v>1018.4099999999999</v>
          </cell>
        </row>
        <row r="40">
          <cell r="G40">
            <v>5</v>
          </cell>
        </row>
        <row r="41">
          <cell r="G41">
            <v>885.51</v>
          </cell>
        </row>
        <row r="43">
          <cell r="G43">
            <v>1372.39</v>
          </cell>
        </row>
        <row r="44">
          <cell r="G44">
            <v>567</v>
          </cell>
        </row>
        <row r="46">
          <cell r="G46">
            <v>22.490000000000002</v>
          </cell>
        </row>
        <row r="48">
          <cell r="G48">
            <v>238.00999999999991</v>
          </cell>
        </row>
        <row r="50">
          <cell r="G50">
            <v>0</v>
          </cell>
        </row>
        <row r="51">
          <cell r="G51">
            <v>164.39999999999998</v>
          </cell>
        </row>
        <row r="54">
          <cell r="G54">
            <v>9</v>
          </cell>
        </row>
        <row r="56">
          <cell r="G56">
            <v>3</v>
          </cell>
        </row>
        <row r="57">
          <cell r="G57">
            <v>0</v>
          </cell>
        </row>
        <row r="58">
          <cell r="G58">
            <v>0</v>
          </cell>
        </row>
        <row r="59">
          <cell r="G59">
            <v>0</v>
          </cell>
        </row>
        <row r="60">
          <cell r="G60">
            <v>2.65</v>
          </cell>
        </row>
        <row r="61">
          <cell r="G61">
            <v>0</v>
          </cell>
        </row>
        <row r="62">
          <cell r="G62">
            <v>0</v>
          </cell>
        </row>
        <row r="63">
          <cell r="G63">
            <v>0</v>
          </cell>
        </row>
        <row r="64">
          <cell r="G64">
            <v>2</v>
          </cell>
        </row>
        <row r="65">
          <cell r="G65">
            <v>10</v>
          </cell>
        </row>
        <row r="66">
          <cell r="G66">
            <v>71.86</v>
          </cell>
        </row>
        <row r="67">
          <cell r="G67">
            <v>10</v>
          </cell>
        </row>
        <row r="68">
          <cell r="G68">
            <v>0</v>
          </cell>
        </row>
        <row r="69">
          <cell r="G69">
            <v>0</v>
          </cell>
        </row>
        <row r="70">
          <cell r="G70">
            <v>0</v>
          </cell>
        </row>
        <row r="71">
          <cell r="G71">
            <v>12.46</v>
          </cell>
        </row>
        <row r="72">
          <cell r="G72">
            <v>0</v>
          </cell>
        </row>
        <row r="73">
          <cell r="G73">
            <v>50.49</v>
          </cell>
        </row>
        <row r="74">
          <cell r="G74">
            <v>0</v>
          </cell>
        </row>
        <row r="75">
          <cell r="G75">
            <v>0</v>
          </cell>
        </row>
        <row r="76">
          <cell r="G76">
            <v>0</v>
          </cell>
        </row>
        <row r="77">
          <cell r="G77">
            <v>62.27</v>
          </cell>
        </row>
        <row r="78">
          <cell r="G78">
            <v>0</v>
          </cell>
        </row>
        <row r="79">
          <cell r="G79">
            <v>678.67</v>
          </cell>
        </row>
        <row r="80">
          <cell r="G80">
            <v>25</v>
          </cell>
        </row>
        <row r="81">
          <cell r="G81">
            <v>0</v>
          </cell>
        </row>
        <row r="82">
          <cell r="G82">
            <v>0</v>
          </cell>
        </row>
        <row r="84">
          <cell r="G84">
            <v>174.17000000000002</v>
          </cell>
        </row>
        <row r="86">
          <cell r="G86">
            <v>10</v>
          </cell>
        </row>
        <row r="87">
          <cell r="G87">
            <v>0</v>
          </cell>
        </row>
        <row r="88">
          <cell r="G88">
            <v>65.300000000000495</v>
          </cell>
        </row>
        <row r="90">
          <cell r="G90">
            <v>26</v>
          </cell>
        </row>
        <row r="92">
          <cell r="G92">
            <v>31</v>
          </cell>
        </row>
        <row r="93">
          <cell r="G93">
            <v>5</v>
          </cell>
        </row>
        <row r="95">
          <cell r="G95">
            <v>5</v>
          </cell>
        </row>
        <row r="96">
          <cell r="G96">
            <v>6</v>
          </cell>
        </row>
        <row r="97">
          <cell r="G97">
            <v>0</v>
          </cell>
        </row>
        <row r="98">
          <cell r="G98">
            <v>0</v>
          </cell>
        </row>
        <row r="100">
          <cell r="G100">
            <v>60</v>
          </cell>
        </row>
        <row r="101">
          <cell r="G101">
            <v>10</v>
          </cell>
        </row>
        <row r="103">
          <cell r="G103">
            <v>0</v>
          </cell>
        </row>
        <row r="104">
          <cell r="G104">
            <v>53</v>
          </cell>
        </row>
        <row r="106">
          <cell r="G106">
            <v>0</v>
          </cell>
        </row>
        <row r="107">
          <cell r="G107">
            <v>0</v>
          </cell>
        </row>
        <row r="108">
          <cell r="G108">
            <v>0</v>
          </cell>
        </row>
        <row r="110">
          <cell r="G110">
            <v>0</v>
          </cell>
        </row>
        <row r="111">
          <cell r="G111">
            <v>0</v>
          </cell>
        </row>
        <row r="112">
          <cell r="G112">
            <v>0</v>
          </cell>
        </row>
        <row r="113">
          <cell r="G113">
            <v>0</v>
          </cell>
        </row>
        <row r="114">
          <cell r="G114">
            <v>0</v>
          </cell>
        </row>
        <row r="115">
          <cell r="G115">
            <v>0</v>
          </cell>
        </row>
        <row r="116">
          <cell r="G116">
            <v>0</v>
          </cell>
        </row>
        <row r="117">
          <cell r="G117">
            <v>0</v>
          </cell>
        </row>
        <row r="118">
          <cell r="G118">
            <v>0</v>
          </cell>
        </row>
        <row r="119">
          <cell r="G119">
            <v>4</v>
          </cell>
        </row>
        <row r="121">
          <cell r="G121">
            <v>6299</v>
          </cell>
        </row>
        <row r="122">
          <cell r="G122">
            <v>0</v>
          </cell>
        </row>
        <row r="123">
          <cell r="G123">
            <v>0</v>
          </cell>
        </row>
        <row r="125">
          <cell r="G125">
            <v>0</v>
          </cell>
        </row>
        <row r="146">
          <cell r="G146">
            <v>15</v>
          </cell>
        </row>
        <row r="147">
          <cell r="G147">
            <v>5</v>
          </cell>
        </row>
        <row r="153">
          <cell r="G153">
            <v>360</v>
          </cell>
        </row>
        <row r="155">
          <cell r="G155">
            <v>60</v>
          </cell>
        </row>
        <row r="156">
          <cell r="G156">
            <v>50</v>
          </cell>
        </row>
        <row r="159">
          <cell r="G159">
            <v>15</v>
          </cell>
        </row>
        <row r="162">
          <cell r="G162">
            <v>168.66244941888479</v>
          </cell>
        </row>
        <row r="163">
          <cell r="G163">
            <v>5</v>
          </cell>
        </row>
        <row r="164">
          <cell r="G164">
            <v>60</v>
          </cell>
        </row>
        <row r="167">
          <cell r="G167">
            <v>1372.61</v>
          </cell>
        </row>
        <row r="168">
          <cell r="G168">
            <v>958.20500000000004</v>
          </cell>
        </row>
        <row r="172">
          <cell r="G172">
            <v>178.99</v>
          </cell>
        </row>
        <row r="173">
          <cell r="G173">
            <v>75.73</v>
          </cell>
        </row>
        <row r="175">
          <cell r="G175">
            <v>25.9</v>
          </cell>
        </row>
        <row r="176">
          <cell r="G176">
            <v>15</v>
          </cell>
        </row>
        <row r="177">
          <cell r="G177">
            <v>20</v>
          </cell>
        </row>
        <row r="180">
          <cell r="G180">
            <v>60</v>
          </cell>
        </row>
        <row r="182">
          <cell r="G182">
            <v>20</v>
          </cell>
        </row>
        <row r="191">
          <cell r="G191">
            <v>25.790714615999999</v>
          </cell>
        </row>
        <row r="192">
          <cell r="G192">
            <v>488.08000000000004</v>
          </cell>
        </row>
        <row r="196">
          <cell r="G196">
            <v>5</v>
          </cell>
        </row>
        <row r="205">
          <cell r="G205">
            <v>50</v>
          </cell>
        </row>
      </sheetData>
      <sheetData sheetId="5">
        <row r="15">
          <cell r="G15">
            <v>35.711799999999997</v>
          </cell>
        </row>
        <row r="19">
          <cell r="G19">
            <v>35.711799999999997</v>
          </cell>
        </row>
        <row r="24">
          <cell r="G24">
            <v>97.817499999999995</v>
          </cell>
        </row>
        <row r="28">
          <cell r="G28">
            <v>35</v>
          </cell>
        </row>
        <row r="37">
          <cell r="G37">
            <v>55.59</v>
          </cell>
        </row>
        <row r="38">
          <cell r="G38">
            <v>335.68</v>
          </cell>
        </row>
        <row r="40">
          <cell r="G40">
            <v>3</v>
          </cell>
        </row>
        <row r="46">
          <cell r="G46">
            <v>3</v>
          </cell>
        </row>
        <row r="48">
          <cell r="G48">
            <v>28.1</v>
          </cell>
        </row>
        <row r="51">
          <cell r="G51">
            <v>47.4</v>
          </cell>
        </row>
        <row r="60">
          <cell r="G60">
            <v>4.991625</v>
          </cell>
        </row>
        <row r="61">
          <cell r="G61">
            <v>1.8719999999999999</v>
          </cell>
        </row>
        <row r="63">
          <cell r="G63">
            <v>122.03</v>
          </cell>
        </row>
        <row r="65">
          <cell r="G65">
            <v>2</v>
          </cell>
        </row>
        <row r="67">
          <cell r="G67">
            <v>5</v>
          </cell>
        </row>
        <row r="71">
          <cell r="G71">
            <v>17.57</v>
          </cell>
        </row>
        <row r="73">
          <cell r="G73">
            <v>15.34</v>
          </cell>
        </row>
        <row r="77">
          <cell r="G77">
            <v>37.896000000000001</v>
          </cell>
        </row>
        <row r="84">
          <cell r="G84">
            <v>9.1199999999999992</v>
          </cell>
        </row>
        <row r="85">
          <cell r="G85">
            <v>9</v>
          </cell>
        </row>
        <row r="104">
          <cell r="G104">
            <v>4</v>
          </cell>
        </row>
        <row r="112">
          <cell r="G112">
            <v>25</v>
          </cell>
        </row>
        <row r="119">
          <cell r="G119">
            <v>110</v>
          </cell>
        </row>
        <row r="121">
          <cell r="G121">
            <v>300</v>
          </cell>
        </row>
        <row r="154">
          <cell r="G154">
            <v>4</v>
          </cell>
        </row>
        <row r="155">
          <cell r="G155">
            <v>6</v>
          </cell>
        </row>
        <row r="161">
          <cell r="G161">
            <v>3</v>
          </cell>
        </row>
        <row r="169">
          <cell r="G169">
            <v>0.63</v>
          </cell>
        </row>
        <row r="183">
          <cell r="G183">
            <v>11.83511</v>
          </cell>
        </row>
        <row r="190">
          <cell r="G190">
            <v>15.2</v>
          </cell>
        </row>
      </sheetData>
      <sheetData sheetId="6">
        <row r="8">
          <cell r="G8">
            <v>3092.01</v>
          </cell>
        </row>
        <row r="9">
          <cell r="G9">
            <v>1821.7235400000002</v>
          </cell>
        </row>
        <row r="10">
          <cell r="G10">
            <v>468.82975129079375</v>
          </cell>
        </row>
        <row r="13">
          <cell r="G13">
            <v>6.5</v>
          </cell>
        </row>
        <row r="14">
          <cell r="G14">
            <v>2297.0532912907938</v>
          </cell>
        </row>
        <row r="17">
          <cell r="G17">
            <v>1092.33</v>
          </cell>
        </row>
        <row r="19">
          <cell r="G19">
            <v>338.98250000000002</v>
          </cell>
        </row>
        <row r="22">
          <cell r="G22">
            <v>80.846999999999994</v>
          </cell>
        </row>
        <row r="25">
          <cell r="G25">
            <v>437.65708426188525</v>
          </cell>
        </row>
        <row r="26">
          <cell r="G26">
            <v>20</v>
          </cell>
        </row>
        <row r="30">
          <cell r="G30">
            <v>107.79600000000001</v>
          </cell>
        </row>
        <row r="32">
          <cell r="G32">
            <v>112.39999999999999</v>
          </cell>
        </row>
        <row r="35">
          <cell r="G35">
            <v>5</v>
          </cell>
        </row>
        <row r="36">
          <cell r="G36">
            <v>798.06</v>
          </cell>
        </row>
        <row r="39">
          <cell r="G39">
            <v>271.60000000000002</v>
          </cell>
        </row>
        <row r="41">
          <cell r="G41">
            <v>5.77</v>
          </cell>
        </row>
        <row r="43">
          <cell r="G43">
            <v>790.97999999999968</v>
          </cell>
        </row>
        <row r="45">
          <cell r="G45">
            <v>800.58900000000006</v>
          </cell>
        </row>
        <row r="46">
          <cell r="G46">
            <v>151.32999999999998</v>
          </cell>
        </row>
        <row r="47">
          <cell r="G47">
            <v>1</v>
          </cell>
        </row>
        <row r="49">
          <cell r="G49">
            <v>2</v>
          </cell>
        </row>
        <row r="55">
          <cell r="G55">
            <v>6.5</v>
          </cell>
        </row>
        <row r="56">
          <cell r="G56">
            <v>5.4</v>
          </cell>
        </row>
        <row r="57">
          <cell r="G57">
            <v>45.104032000000004</v>
          </cell>
        </row>
        <row r="60">
          <cell r="G60">
            <v>2</v>
          </cell>
        </row>
        <row r="61">
          <cell r="G61">
            <v>81.300000000000011</v>
          </cell>
        </row>
        <row r="62">
          <cell r="G62">
            <v>12.533000000000001</v>
          </cell>
        </row>
        <row r="66">
          <cell r="G66">
            <v>79.200000000000017</v>
          </cell>
        </row>
        <row r="68">
          <cell r="G68">
            <v>172.08999999999997</v>
          </cell>
        </row>
        <row r="74">
          <cell r="G74">
            <v>118.08</v>
          </cell>
        </row>
        <row r="77">
          <cell r="G77">
            <v>5.77</v>
          </cell>
        </row>
        <row r="79">
          <cell r="G79">
            <v>269.11</v>
          </cell>
        </row>
        <row r="80">
          <cell r="G80">
            <v>0</v>
          </cell>
        </row>
        <row r="81">
          <cell r="G81">
            <v>6</v>
          </cell>
        </row>
        <row r="82">
          <cell r="G82">
            <v>0</v>
          </cell>
        </row>
        <row r="83">
          <cell r="G83">
            <v>13.5</v>
          </cell>
        </row>
        <row r="85">
          <cell r="G85">
            <v>9</v>
          </cell>
        </row>
        <row r="87">
          <cell r="G87">
            <v>9</v>
          </cell>
        </row>
        <row r="88">
          <cell r="G88">
            <v>5</v>
          </cell>
        </row>
        <row r="90">
          <cell r="G90">
            <v>5</v>
          </cell>
        </row>
        <row r="94">
          <cell r="G94">
            <v>10</v>
          </cell>
        </row>
        <row r="95">
          <cell r="G95">
            <v>25</v>
          </cell>
        </row>
        <row r="96">
          <cell r="G96">
            <v>13</v>
          </cell>
        </row>
        <row r="99">
          <cell r="G99">
            <v>8</v>
          </cell>
        </row>
        <row r="114">
          <cell r="G114">
            <v>43</v>
          </cell>
        </row>
        <row r="116">
          <cell r="G116">
            <v>793.5</v>
          </cell>
        </row>
        <row r="118">
          <cell r="G118">
            <v>458.21999999999997</v>
          </cell>
        </row>
        <row r="148">
          <cell r="G148">
            <v>25</v>
          </cell>
        </row>
        <row r="149">
          <cell r="G149">
            <v>26</v>
          </cell>
        </row>
        <row r="150">
          <cell r="G150">
            <v>15</v>
          </cell>
        </row>
        <row r="151">
          <cell r="G151">
            <v>20</v>
          </cell>
        </row>
        <row r="153">
          <cell r="G153">
            <v>25.58</v>
          </cell>
        </row>
        <row r="154">
          <cell r="G154">
            <v>5</v>
          </cell>
        </row>
        <row r="155">
          <cell r="G155">
            <v>5</v>
          </cell>
        </row>
        <row r="156">
          <cell r="G156">
            <v>3.5</v>
          </cell>
        </row>
        <row r="157">
          <cell r="G157">
            <v>24.74</v>
          </cell>
        </row>
        <row r="158">
          <cell r="G158">
            <v>5</v>
          </cell>
        </row>
        <row r="160">
          <cell r="G160">
            <v>26</v>
          </cell>
        </row>
        <row r="162">
          <cell r="G162">
            <v>20</v>
          </cell>
        </row>
        <row r="163">
          <cell r="G163">
            <v>448.81</v>
          </cell>
        </row>
        <row r="168">
          <cell r="G168">
            <v>21.07</v>
          </cell>
        </row>
        <row r="171">
          <cell r="G171">
            <v>10</v>
          </cell>
        </row>
        <row r="172">
          <cell r="G172">
            <v>2.5</v>
          </cell>
        </row>
        <row r="175">
          <cell r="G175">
            <v>25</v>
          </cell>
        </row>
        <row r="177">
          <cell r="G177">
            <v>10</v>
          </cell>
        </row>
        <row r="183">
          <cell r="G183">
            <v>0</v>
          </cell>
        </row>
        <row r="184">
          <cell r="G184">
            <v>0</v>
          </cell>
        </row>
        <row r="185">
          <cell r="G185">
            <v>237.96999999999997</v>
          </cell>
        </row>
        <row r="186">
          <cell r="G186">
            <v>17.600000000000001</v>
          </cell>
        </row>
        <row r="187">
          <cell r="G187">
            <v>460.64</v>
          </cell>
        </row>
        <row r="188">
          <cell r="G188">
            <v>0</v>
          </cell>
        </row>
        <row r="189">
          <cell r="G189">
            <v>0</v>
          </cell>
        </row>
        <row r="190">
          <cell r="G190">
            <v>0</v>
          </cell>
        </row>
        <row r="191">
          <cell r="G191">
            <v>5</v>
          </cell>
        </row>
        <row r="192">
          <cell r="G192">
            <v>0</v>
          </cell>
        </row>
        <row r="193">
          <cell r="G193">
            <v>0</v>
          </cell>
        </row>
        <row r="194">
          <cell r="G194">
            <v>0</v>
          </cell>
        </row>
        <row r="195">
          <cell r="G195">
            <v>0</v>
          </cell>
        </row>
        <row r="196">
          <cell r="G196">
            <v>0</v>
          </cell>
        </row>
        <row r="197">
          <cell r="G197">
            <v>0</v>
          </cell>
        </row>
        <row r="198">
          <cell r="G198">
            <v>0</v>
          </cell>
        </row>
        <row r="199">
          <cell r="G199">
            <v>0</v>
          </cell>
        </row>
        <row r="200">
          <cell r="G200">
            <v>30</v>
          </cell>
        </row>
        <row r="201">
          <cell r="G201">
            <v>0</v>
          </cell>
        </row>
        <row r="202">
          <cell r="G202">
            <v>0</v>
          </cell>
        </row>
        <row r="203">
          <cell r="G203">
            <v>0</v>
          </cell>
        </row>
      </sheetData>
      <sheetData sheetId="7">
        <row r="4">
          <cell r="D4">
            <v>1785.26</v>
          </cell>
        </row>
        <row r="5">
          <cell r="D5">
            <v>328.59</v>
          </cell>
        </row>
        <row r="6">
          <cell r="D6">
            <v>212.44800000000001</v>
          </cell>
        </row>
        <row r="10">
          <cell r="D10">
            <v>541.03800000000001</v>
          </cell>
        </row>
        <row r="11">
          <cell r="D11">
            <v>0</v>
          </cell>
        </row>
        <row r="13">
          <cell r="D13">
            <v>1266.6399999999999</v>
          </cell>
        </row>
        <row r="15">
          <cell r="D15">
            <v>519.101</v>
          </cell>
        </row>
        <row r="19">
          <cell r="D19">
            <v>612.88000000000011</v>
          </cell>
        </row>
        <row r="27">
          <cell r="D27">
            <v>323.92520000000002</v>
          </cell>
        </row>
        <row r="28">
          <cell r="D28">
            <v>311.54999999999995</v>
          </cell>
        </row>
        <row r="29">
          <cell r="D29">
            <v>843.81999999999994</v>
          </cell>
        </row>
        <row r="31">
          <cell r="D31">
            <v>156.29</v>
          </cell>
        </row>
        <row r="32">
          <cell r="D32">
            <v>1095.9000000000001</v>
          </cell>
        </row>
        <row r="34">
          <cell r="D34">
            <v>1100.72</v>
          </cell>
        </row>
        <row r="35">
          <cell r="D35">
            <v>343.56</v>
          </cell>
        </row>
        <row r="37">
          <cell r="D37">
            <v>10</v>
          </cell>
        </row>
        <row r="39">
          <cell r="D39">
            <v>238.39</v>
          </cell>
        </row>
        <row r="42">
          <cell r="D42">
            <v>123.73</v>
          </cell>
        </row>
        <row r="45">
          <cell r="D45">
            <v>1</v>
          </cell>
        </row>
        <row r="46">
          <cell r="D46">
            <v>27.2</v>
          </cell>
        </row>
        <row r="47">
          <cell r="D47">
            <v>3</v>
          </cell>
        </row>
        <row r="48">
          <cell r="D48">
            <v>2</v>
          </cell>
        </row>
        <row r="54">
          <cell r="D54">
            <v>17.22</v>
          </cell>
        </row>
        <row r="56">
          <cell r="D56">
            <v>8</v>
          </cell>
        </row>
        <row r="57">
          <cell r="D57">
            <v>77.22</v>
          </cell>
        </row>
        <row r="58">
          <cell r="D58">
            <v>8</v>
          </cell>
        </row>
        <row r="62">
          <cell r="D62">
            <v>10.91</v>
          </cell>
        </row>
        <row r="64">
          <cell r="D64">
            <v>49.02</v>
          </cell>
        </row>
        <row r="69">
          <cell r="D69">
            <v>262.52999999999997</v>
          </cell>
        </row>
        <row r="70">
          <cell r="D70">
            <v>616.99</v>
          </cell>
        </row>
        <row r="71">
          <cell r="D71">
            <v>20</v>
          </cell>
        </row>
        <row r="75">
          <cell r="D75">
            <v>25</v>
          </cell>
        </row>
        <row r="76">
          <cell r="D76">
            <v>17</v>
          </cell>
        </row>
        <row r="79">
          <cell r="D79">
            <v>3</v>
          </cell>
        </row>
        <row r="83">
          <cell r="D83">
            <v>3</v>
          </cell>
        </row>
        <row r="84">
          <cell r="D84">
            <v>3</v>
          </cell>
        </row>
        <row r="85">
          <cell r="D85">
            <v>8</v>
          </cell>
        </row>
        <row r="86">
          <cell r="D86">
            <v>5</v>
          </cell>
        </row>
        <row r="95">
          <cell r="D95">
            <v>9</v>
          </cell>
        </row>
        <row r="103">
          <cell r="D103">
            <v>110</v>
          </cell>
        </row>
        <row r="111">
          <cell r="D111">
            <v>68</v>
          </cell>
        </row>
        <row r="112">
          <cell r="D112">
            <v>4871.5</v>
          </cell>
        </row>
        <row r="114">
          <cell r="D114">
            <v>571.22</v>
          </cell>
        </row>
        <row r="145">
          <cell r="D145">
            <v>1</v>
          </cell>
        </row>
        <row r="146">
          <cell r="D146">
            <v>11</v>
          </cell>
        </row>
        <row r="150">
          <cell r="D150">
            <v>6</v>
          </cell>
        </row>
        <row r="151">
          <cell r="D151">
            <v>2</v>
          </cell>
        </row>
        <row r="152">
          <cell r="D152">
            <v>6</v>
          </cell>
        </row>
        <row r="154">
          <cell r="D154">
            <v>6</v>
          </cell>
        </row>
        <row r="156">
          <cell r="D156">
            <v>11</v>
          </cell>
        </row>
        <row r="159">
          <cell r="D159">
            <v>1020.9000000000001</v>
          </cell>
        </row>
        <row r="168">
          <cell r="D168">
            <v>2</v>
          </cell>
        </row>
        <row r="170">
          <cell r="D170">
            <v>3</v>
          </cell>
        </row>
        <row r="173">
          <cell r="D173">
            <v>10</v>
          </cell>
        </row>
        <row r="179">
          <cell r="D179">
            <v>0</v>
          </cell>
        </row>
        <row r="180">
          <cell r="D180">
            <v>0</v>
          </cell>
        </row>
        <row r="181">
          <cell r="D181">
            <v>15</v>
          </cell>
        </row>
        <row r="183">
          <cell r="D183">
            <v>461.67</v>
          </cell>
        </row>
        <row r="184">
          <cell r="D184">
            <v>0</v>
          </cell>
        </row>
        <row r="185">
          <cell r="D185">
            <v>0</v>
          </cell>
        </row>
        <row r="186">
          <cell r="D186">
            <v>2</v>
          </cell>
        </row>
        <row r="187">
          <cell r="D187">
            <v>0</v>
          </cell>
        </row>
        <row r="188">
          <cell r="D188">
            <v>2</v>
          </cell>
        </row>
        <row r="189">
          <cell r="D189">
            <v>2</v>
          </cell>
        </row>
        <row r="190">
          <cell r="D190">
            <v>2</v>
          </cell>
        </row>
        <row r="191">
          <cell r="D191">
            <v>0</v>
          </cell>
        </row>
        <row r="192">
          <cell r="D192">
            <v>0</v>
          </cell>
        </row>
        <row r="193">
          <cell r="D193">
            <v>0</v>
          </cell>
        </row>
        <row r="194">
          <cell r="D194">
            <v>0</v>
          </cell>
        </row>
        <row r="195">
          <cell r="D195">
            <v>8</v>
          </cell>
        </row>
        <row r="196">
          <cell r="D196">
            <v>20</v>
          </cell>
        </row>
        <row r="197">
          <cell r="D197">
            <v>0</v>
          </cell>
        </row>
        <row r="198">
          <cell r="D198">
            <v>0</v>
          </cell>
        </row>
        <row r="199">
          <cell r="D199">
            <v>0</v>
          </cell>
        </row>
      </sheetData>
      <sheetData sheetId="8">
        <row r="15">
          <cell r="G15">
            <v>54</v>
          </cell>
        </row>
        <row r="19">
          <cell r="G19">
            <v>54</v>
          </cell>
        </row>
        <row r="23">
          <cell r="G23">
            <v>15.77</v>
          </cell>
        </row>
        <row r="24">
          <cell r="G24">
            <v>16.88</v>
          </cell>
        </row>
        <row r="27">
          <cell r="G27">
            <v>15.77</v>
          </cell>
        </row>
        <row r="28">
          <cell r="G28">
            <v>16.36</v>
          </cell>
        </row>
        <row r="30">
          <cell r="G30">
            <v>26.33</v>
          </cell>
        </row>
        <row r="35">
          <cell r="G35">
            <v>39.25</v>
          </cell>
        </row>
        <row r="37">
          <cell r="G37">
            <v>16.809999999999999</v>
          </cell>
        </row>
        <row r="38">
          <cell r="G38">
            <v>120.91</v>
          </cell>
        </row>
        <row r="40">
          <cell r="G40">
            <v>1.89</v>
          </cell>
        </row>
        <row r="41">
          <cell r="G41">
            <v>77.36</v>
          </cell>
        </row>
        <row r="44">
          <cell r="G44">
            <v>56</v>
          </cell>
        </row>
        <row r="47">
          <cell r="G47">
            <v>40.61</v>
          </cell>
        </row>
        <row r="48">
          <cell r="G48">
            <v>17.100000000000001</v>
          </cell>
        </row>
        <row r="51">
          <cell r="G51">
            <v>28.89</v>
          </cell>
        </row>
        <row r="63">
          <cell r="G63">
            <v>167.86</v>
          </cell>
        </row>
        <row r="66">
          <cell r="G66">
            <v>6.04</v>
          </cell>
        </row>
        <row r="67">
          <cell r="G67">
            <v>6.81</v>
          </cell>
        </row>
        <row r="77">
          <cell r="G77">
            <v>29.74</v>
          </cell>
        </row>
        <row r="85">
          <cell r="G85">
            <v>1</v>
          </cell>
        </row>
        <row r="88">
          <cell r="G88">
            <v>0.7</v>
          </cell>
        </row>
        <row r="92">
          <cell r="G92">
            <v>2</v>
          </cell>
        </row>
        <row r="101">
          <cell r="G101">
            <v>4</v>
          </cell>
        </row>
        <row r="154">
          <cell r="G154">
            <v>3</v>
          </cell>
        </row>
        <row r="155">
          <cell r="G155">
            <v>3</v>
          </cell>
        </row>
        <row r="159">
          <cell r="G159">
            <v>1</v>
          </cell>
        </row>
        <row r="162">
          <cell r="G162">
            <v>6.54</v>
          </cell>
        </row>
        <row r="168">
          <cell r="G168">
            <v>60</v>
          </cell>
        </row>
        <row r="184">
          <cell r="G184">
            <v>6.51</v>
          </cell>
        </row>
      </sheetData>
      <sheetData sheetId="9">
        <row r="13">
          <cell r="G13">
            <v>1152.03</v>
          </cell>
        </row>
        <row r="14">
          <cell r="G14">
            <v>197.02</v>
          </cell>
        </row>
        <row r="15">
          <cell r="G15">
            <v>196.73</v>
          </cell>
        </row>
        <row r="19">
          <cell r="G19">
            <v>393.75</v>
          </cell>
        </row>
        <row r="22">
          <cell r="G22">
            <v>566.96</v>
          </cell>
        </row>
        <row r="27">
          <cell r="G27">
            <v>132.53</v>
          </cell>
        </row>
        <row r="28">
          <cell r="G28">
            <v>32.5</v>
          </cell>
        </row>
        <row r="30">
          <cell r="G30">
            <v>10</v>
          </cell>
        </row>
        <row r="34">
          <cell r="G34">
            <v>190.81</v>
          </cell>
        </row>
        <row r="37">
          <cell r="G37">
            <v>28.21</v>
          </cell>
        </row>
        <row r="38">
          <cell r="G38">
            <v>540</v>
          </cell>
        </row>
        <row r="40">
          <cell r="G40">
            <v>2</v>
          </cell>
        </row>
        <row r="41">
          <cell r="G41">
            <v>306.5</v>
          </cell>
        </row>
        <row r="44">
          <cell r="G44">
            <v>221.5</v>
          </cell>
        </row>
        <row r="46">
          <cell r="G46">
            <v>5</v>
          </cell>
        </row>
        <row r="48">
          <cell r="G48">
            <v>140.77000000000001</v>
          </cell>
        </row>
        <row r="51">
          <cell r="G51">
            <v>183.12</v>
          </cell>
        </row>
        <row r="54">
          <cell r="G54">
            <v>7</v>
          </cell>
        </row>
        <row r="56">
          <cell r="G56">
            <v>4</v>
          </cell>
        </row>
        <row r="60">
          <cell r="G60">
            <v>5.42</v>
          </cell>
        </row>
        <row r="63">
          <cell r="G63">
            <v>46.7</v>
          </cell>
        </row>
        <row r="66">
          <cell r="G66">
            <v>31.44</v>
          </cell>
        </row>
        <row r="67">
          <cell r="G67">
            <v>8</v>
          </cell>
        </row>
        <row r="71">
          <cell r="G71">
            <v>33.86</v>
          </cell>
        </row>
        <row r="77">
          <cell r="G77">
            <v>21.58</v>
          </cell>
        </row>
        <row r="78">
          <cell r="G78">
            <v>30.04</v>
          </cell>
        </row>
        <row r="79">
          <cell r="G79">
            <v>139.5</v>
          </cell>
        </row>
        <row r="80">
          <cell r="G80">
            <v>15</v>
          </cell>
        </row>
        <row r="86">
          <cell r="G86">
            <v>9</v>
          </cell>
        </row>
        <row r="90">
          <cell r="G90">
            <v>1</v>
          </cell>
        </row>
        <row r="92">
          <cell r="G92">
            <v>4</v>
          </cell>
        </row>
        <row r="93">
          <cell r="G93">
            <v>3</v>
          </cell>
        </row>
        <row r="100">
          <cell r="G100">
            <v>26</v>
          </cell>
        </row>
        <row r="111">
          <cell r="G111">
            <v>1</v>
          </cell>
        </row>
        <row r="119">
          <cell r="G119">
            <v>8</v>
          </cell>
        </row>
        <row r="121">
          <cell r="G121">
            <v>1966.65</v>
          </cell>
        </row>
        <row r="151">
          <cell r="G151">
            <v>11</v>
          </cell>
        </row>
        <row r="153">
          <cell r="G153">
            <v>8</v>
          </cell>
        </row>
        <row r="154">
          <cell r="G154">
            <v>10</v>
          </cell>
        </row>
        <row r="155">
          <cell r="G155">
            <v>16</v>
          </cell>
        </row>
        <row r="159">
          <cell r="G159">
            <v>4</v>
          </cell>
        </row>
        <row r="161">
          <cell r="G161">
            <v>5</v>
          </cell>
        </row>
        <row r="163">
          <cell r="G163">
            <v>2</v>
          </cell>
        </row>
        <row r="164">
          <cell r="G164">
            <v>1</v>
          </cell>
        </row>
        <row r="168">
          <cell r="G168">
            <v>306.5</v>
          </cell>
        </row>
        <row r="172">
          <cell r="G172">
            <v>2</v>
          </cell>
        </row>
        <row r="179">
          <cell r="G179">
            <v>1</v>
          </cell>
        </row>
        <row r="190">
          <cell r="G190">
            <v>45.5</v>
          </cell>
        </row>
        <row r="192">
          <cell r="G192">
            <v>203.3</v>
          </cell>
        </row>
        <row r="204">
          <cell r="G204">
            <v>4</v>
          </cell>
        </row>
        <row r="205">
          <cell r="G205">
            <v>15</v>
          </cell>
        </row>
      </sheetData>
      <sheetData sheetId="10">
        <row r="6">
          <cell r="E6">
            <v>5.52</v>
          </cell>
        </row>
        <row r="7">
          <cell r="E7">
            <v>396.74</v>
          </cell>
        </row>
        <row r="11">
          <cell r="E11">
            <v>402.26</v>
          </cell>
        </row>
        <row r="15">
          <cell r="E15">
            <v>5.52</v>
          </cell>
        </row>
        <row r="16">
          <cell r="E16">
            <v>121.69</v>
          </cell>
        </row>
        <row r="19">
          <cell r="E19">
            <v>58.489999999999995</v>
          </cell>
        </row>
        <row r="20">
          <cell r="E20">
            <v>133.76000000000002</v>
          </cell>
        </row>
        <row r="22">
          <cell r="E22">
            <v>187.76999999999998</v>
          </cell>
        </row>
        <row r="26">
          <cell r="E26">
            <v>95.87</v>
          </cell>
        </row>
        <row r="29">
          <cell r="E29">
            <v>164.75</v>
          </cell>
        </row>
        <row r="30">
          <cell r="E30">
            <v>426.09000000000003</v>
          </cell>
        </row>
        <row r="32">
          <cell r="E32">
            <v>10.6</v>
          </cell>
        </row>
        <row r="33">
          <cell r="E33">
            <v>272.67</v>
          </cell>
        </row>
        <row r="35">
          <cell r="E35">
            <v>39</v>
          </cell>
        </row>
        <row r="36">
          <cell r="E36">
            <v>114</v>
          </cell>
        </row>
        <row r="39">
          <cell r="E39">
            <v>129.96</v>
          </cell>
        </row>
        <row r="40">
          <cell r="E40">
            <v>223.71</v>
          </cell>
        </row>
        <row r="43">
          <cell r="E43">
            <v>136.93</v>
          </cell>
        </row>
        <row r="53">
          <cell r="E53">
            <v>3.24</v>
          </cell>
        </row>
        <row r="55">
          <cell r="E55">
            <v>117.67000000000002</v>
          </cell>
        </row>
        <row r="58">
          <cell r="E58">
            <v>30.490000000000002</v>
          </cell>
        </row>
        <row r="59">
          <cell r="E59">
            <v>58.04</v>
          </cell>
        </row>
        <row r="63">
          <cell r="E63">
            <v>118.25</v>
          </cell>
        </row>
        <row r="69">
          <cell r="E69">
            <v>124.24000000000001</v>
          </cell>
        </row>
        <row r="72">
          <cell r="E72">
            <v>10.9</v>
          </cell>
        </row>
        <row r="80">
          <cell r="E80">
            <v>2.5</v>
          </cell>
        </row>
        <row r="84">
          <cell r="E84">
            <v>4</v>
          </cell>
        </row>
        <row r="85">
          <cell r="E85">
            <v>4</v>
          </cell>
        </row>
        <row r="86">
          <cell r="E86">
            <v>5</v>
          </cell>
        </row>
        <row r="87">
          <cell r="E87">
            <v>6</v>
          </cell>
        </row>
        <row r="92">
          <cell r="E92">
            <v>8</v>
          </cell>
        </row>
        <row r="93">
          <cell r="E93">
            <v>30</v>
          </cell>
        </row>
        <row r="101">
          <cell r="E101">
            <v>3</v>
          </cell>
        </row>
        <row r="103">
          <cell r="E103">
            <v>8</v>
          </cell>
        </row>
        <row r="145">
          <cell r="E145">
            <v>3.75</v>
          </cell>
        </row>
        <row r="146">
          <cell r="E146">
            <v>31</v>
          </cell>
        </row>
        <row r="147">
          <cell r="E147">
            <v>22</v>
          </cell>
        </row>
        <row r="151">
          <cell r="E151">
            <v>3</v>
          </cell>
        </row>
        <row r="152">
          <cell r="E152">
            <v>6</v>
          </cell>
        </row>
        <row r="153">
          <cell r="E153">
            <v>21</v>
          </cell>
        </row>
        <row r="154">
          <cell r="E154">
            <v>9.5500000000000007</v>
          </cell>
        </row>
        <row r="155">
          <cell r="E155">
            <v>3</v>
          </cell>
        </row>
        <row r="157">
          <cell r="E157">
            <v>21</v>
          </cell>
        </row>
        <row r="158">
          <cell r="E158">
            <v>15</v>
          </cell>
        </row>
        <row r="159">
          <cell r="E159">
            <v>18.060000000000002</v>
          </cell>
        </row>
        <row r="160">
          <cell r="E160">
            <v>141</v>
          </cell>
        </row>
        <row r="164">
          <cell r="E164">
            <v>3.75</v>
          </cell>
        </row>
        <row r="167">
          <cell r="E167">
            <v>70.739999999999995</v>
          </cell>
        </row>
        <row r="168">
          <cell r="E168">
            <v>2.1800000000000002</v>
          </cell>
        </row>
        <row r="169">
          <cell r="E169">
            <v>2.2999999999999998</v>
          </cell>
        </row>
        <row r="172">
          <cell r="E172">
            <v>72</v>
          </cell>
        </row>
        <row r="175">
          <cell r="E175">
            <v>48.86</v>
          </cell>
        </row>
        <row r="178">
          <cell r="E178">
            <v>18</v>
          </cell>
        </row>
        <row r="182">
          <cell r="E182">
            <v>131.97999999999999</v>
          </cell>
        </row>
        <row r="196">
          <cell r="E196">
            <v>3</v>
          </cell>
        </row>
        <row r="197">
          <cell r="E197">
            <v>20</v>
          </cell>
        </row>
      </sheetData>
      <sheetData sheetId="11">
        <row r="26">
          <cell r="E26">
            <v>3.83</v>
          </cell>
        </row>
        <row r="30">
          <cell r="E30">
            <v>15.32</v>
          </cell>
        </row>
        <row r="43">
          <cell r="E43">
            <v>3.52</v>
          </cell>
        </row>
        <row r="55">
          <cell r="E55">
            <v>63.16</v>
          </cell>
        </row>
        <row r="77">
          <cell r="E77">
            <v>2</v>
          </cell>
        </row>
        <row r="146">
          <cell r="E146">
            <v>1</v>
          </cell>
        </row>
        <row r="182">
          <cell r="E182">
            <v>7.8</v>
          </cell>
        </row>
      </sheetData>
      <sheetData sheetId="12">
        <row r="7">
          <cell r="E7">
            <v>8.31</v>
          </cell>
        </row>
        <row r="11">
          <cell r="E11">
            <v>8.31</v>
          </cell>
        </row>
        <row r="15">
          <cell r="E15">
            <v>3.98</v>
          </cell>
        </row>
        <row r="16">
          <cell r="E16">
            <v>9.89</v>
          </cell>
        </row>
        <row r="19">
          <cell r="E19">
            <v>3.98</v>
          </cell>
        </row>
        <row r="20">
          <cell r="E20">
            <v>7.41</v>
          </cell>
        </row>
        <row r="26">
          <cell r="E26">
            <v>9.23</v>
          </cell>
        </row>
        <row r="29">
          <cell r="E29">
            <v>114.35</v>
          </cell>
        </row>
        <row r="30">
          <cell r="E30">
            <v>49.43</v>
          </cell>
        </row>
        <row r="32">
          <cell r="E32">
            <v>0.23</v>
          </cell>
        </row>
        <row r="33">
          <cell r="E33">
            <v>211.61</v>
          </cell>
        </row>
        <row r="36">
          <cell r="E36">
            <v>15</v>
          </cell>
        </row>
        <row r="39">
          <cell r="E39">
            <v>81.42</v>
          </cell>
        </row>
        <row r="43">
          <cell r="E43">
            <v>2.23</v>
          </cell>
        </row>
        <row r="55">
          <cell r="E55">
            <v>43.24</v>
          </cell>
        </row>
        <row r="59">
          <cell r="E59">
            <v>6.87</v>
          </cell>
        </row>
        <row r="63">
          <cell r="E63">
            <v>4.8899999999999997</v>
          </cell>
        </row>
        <row r="71">
          <cell r="E71">
            <v>18.8</v>
          </cell>
        </row>
        <row r="72">
          <cell r="E72">
            <v>19.2</v>
          </cell>
        </row>
        <row r="93">
          <cell r="E93">
            <v>3</v>
          </cell>
        </row>
        <row r="146">
          <cell r="E146">
            <v>1</v>
          </cell>
        </row>
        <row r="160">
          <cell r="E160">
            <v>15</v>
          </cell>
        </row>
        <row r="178">
          <cell r="E178">
            <v>3</v>
          </cell>
        </row>
        <row r="182">
          <cell r="E182">
            <v>11.4</v>
          </cell>
        </row>
      </sheetData>
      <sheetData sheetId="13">
        <row r="12">
          <cell r="E12">
            <v>45.741</v>
          </cell>
        </row>
        <row r="13">
          <cell r="E13">
            <v>5.134500000000001</v>
          </cell>
        </row>
        <row r="14">
          <cell r="E14">
            <v>29.757599999999996</v>
          </cell>
        </row>
        <row r="15">
          <cell r="E15">
            <v>15.25</v>
          </cell>
        </row>
        <row r="16">
          <cell r="E16">
            <v>95.883099999999999</v>
          </cell>
        </row>
        <row r="17">
          <cell r="E17">
            <v>161.18700000000001</v>
          </cell>
        </row>
        <row r="20">
          <cell r="E20">
            <v>22.8705</v>
          </cell>
        </row>
        <row r="21">
          <cell r="E21">
            <v>86.792999999999992</v>
          </cell>
        </row>
        <row r="22">
          <cell r="E22">
            <v>49.596000000000004</v>
          </cell>
        </row>
        <row r="23">
          <cell r="E23">
            <v>22.8705</v>
          </cell>
        </row>
        <row r="24">
          <cell r="E24">
            <v>98.299999999999983</v>
          </cell>
        </row>
        <row r="30">
          <cell r="E30">
            <v>241.18</v>
          </cell>
        </row>
        <row r="31">
          <cell r="E31">
            <v>166.42000000000002</v>
          </cell>
        </row>
        <row r="32">
          <cell r="E32">
            <v>166.42000000000002</v>
          </cell>
        </row>
        <row r="36">
          <cell r="E36">
            <v>45.96</v>
          </cell>
        </row>
        <row r="37">
          <cell r="E37">
            <v>118.83999999999999</v>
          </cell>
        </row>
        <row r="38">
          <cell r="E38">
            <v>4</v>
          </cell>
        </row>
        <row r="40">
          <cell r="E40">
            <v>56.980000000000004</v>
          </cell>
        </row>
        <row r="41">
          <cell r="E41">
            <v>128.88999999999999</v>
          </cell>
        </row>
        <row r="44">
          <cell r="E44">
            <v>74.429999999999993</v>
          </cell>
        </row>
        <row r="47">
          <cell r="E47">
            <v>7.2</v>
          </cell>
        </row>
        <row r="51">
          <cell r="E51">
            <v>4</v>
          </cell>
        </row>
        <row r="52">
          <cell r="E52">
            <v>8</v>
          </cell>
        </row>
        <row r="54">
          <cell r="E54">
            <v>1</v>
          </cell>
        </row>
        <row r="61">
          <cell r="E61">
            <v>2</v>
          </cell>
        </row>
        <row r="68">
          <cell r="E68">
            <v>1</v>
          </cell>
        </row>
        <row r="69">
          <cell r="E69">
            <v>2</v>
          </cell>
        </row>
        <row r="123">
          <cell r="E123">
            <v>2</v>
          </cell>
        </row>
      </sheetData>
      <sheetData sheetId="14"/>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válvulas"/>
      <sheetName val="Cantidadeshidrantes"/>
      <sheetName val="Cantidadesreposiciones"/>
    </sheetNames>
    <sheetDataSet>
      <sheetData sheetId="0" refreshError="1"/>
      <sheetData sheetId="1" refreshError="1"/>
      <sheetData sheetId="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
      <sheetName val="BASE_CTOS2"/>
      <sheetName val="BASE_CTOS1"/>
      <sheetName val="Tabla 1.1"/>
      <sheetName val="APU BOMBEO Y L. IMPUL."/>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s>
    <sheetDataSet>
      <sheetData sheetId="0">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RMAS y DATOS"/>
      <sheetName val="DATOS INICIALES"/>
      <sheetName val="DATOS DE ENTRADA"/>
      <sheetName val="FORMATO"/>
    </sheetNames>
    <sheetDataSet>
      <sheetData sheetId="0" refreshError="1">
        <row r="1">
          <cell r="A1" t="str">
            <v>ACUAL S.A.</v>
          </cell>
          <cell r="C1" t="str">
            <v>411 76 81</v>
          </cell>
          <cell r="D1" t="str">
            <v>411 76 81</v>
          </cell>
          <cell r="E1" t="str">
            <v>Carrera 80 39-157, oficina 801 Ed. Centro Ejecut.</v>
          </cell>
          <cell r="F1" t="str">
            <v>Medellín</v>
          </cell>
          <cell r="M1" t="str">
            <v>SI</v>
          </cell>
          <cell r="N1">
            <v>0</v>
          </cell>
        </row>
        <row r="2">
          <cell r="A2" t="str">
            <v>ADYCOR S.A.</v>
          </cell>
          <cell r="C2" t="str">
            <v>260 62 39</v>
          </cell>
          <cell r="D2" t="str">
            <v>260 62 49</v>
          </cell>
          <cell r="E2" t="str">
            <v>Carrera 67 B  51 A-66, oficina 203</v>
          </cell>
          <cell r="F2" t="str">
            <v>Medellín</v>
          </cell>
          <cell r="M2" t="str">
            <v>NO</v>
          </cell>
          <cell r="N2">
            <v>1</v>
          </cell>
        </row>
        <row r="3">
          <cell r="A3" t="str">
            <v>ALEJANDRO DIAZGRANADOS</v>
          </cell>
          <cell r="C3" t="str">
            <v>311 82 75</v>
          </cell>
          <cell r="E3" t="str">
            <v>Carrera 34  7 63</v>
          </cell>
          <cell r="F3" t="str">
            <v>Medellín</v>
          </cell>
          <cell r="N3">
            <v>2</v>
          </cell>
        </row>
        <row r="4">
          <cell r="A4" t="str">
            <v>ANDINA DE CONSTRUCCIONES LTDA.</v>
          </cell>
          <cell r="C4" t="str">
            <v>288 32 88</v>
          </cell>
          <cell r="E4" t="str">
            <v>Calle 57 Sur  43 A - 191</v>
          </cell>
          <cell r="F4" t="str">
            <v>Sabaneta</v>
          </cell>
          <cell r="N4">
            <v>3</v>
          </cell>
        </row>
        <row r="5">
          <cell r="A5" t="str">
            <v>ARIEL AGUIRRE OCAMPO</v>
          </cell>
          <cell r="C5">
            <v>3137753</v>
          </cell>
          <cell r="E5" t="str">
            <v>Carrera 48  12 Sur - 70, oficina 303</v>
          </cell>
          <cell r="F5" t="str">
            <v>Medellín</v>
          </cell>
          <cell r="N5">
            <v>4</v>
          </cell>
        </row>
        <row r="6">
          <cell r="A6" t="str">
            <v>CANALYCÓN S.A.</v>
          </cell>
          <cell r="C6" t="str">
            <v>269 08 22</v>
          </cell>
          <cell r="E6" t="str">
            <v>Carrera 22  47 - 150</v>
          </cell>
          <cell r="F6" t="str">
            <v>Medellín</v>
          </cell>
          <cell r="N6">
            <v>5</v>
          </cell>
        </row>
        <row r="7">
          <cell r="A7" t="str">
            <v>CONASFALTOS S.A.</v>
          </cell>
          <cell r="C7" t="str">
            <v xml:space="preserve">274 35 10 </v>
          </cell>
          <cell r="E7" t="str">
            <v>Diagonal 51  15 A -161</v>
          </cell>
          <cell r="F7" t="str">
            <v>Medellín</v>
          </cell>
        </row>
        <row r="8">
          <cell r="A8" t="str">
            <v>CONCIMEL LTDA.</v>
          </cell>
          <cell r="C8" t="str">
            <v>264 97 94</v>
          </cell>
          <cell r="E8" t="str">
            <v>Calle 49 A  80 - 11, oficina 201</v>
          </cell>
          <cell r="F8" t="str">
            <v>Medellín</v>
          </cell>
        </row>
        <row r="9">
          <cell r="A9" t="str">
            <v>CONCONCRETO S.A.</v>
          </cell>
          <cell r="C9" t="str">
            <v>373 80 80</v>
          </cell>
          <cell r="E9" t="str">
            <v xml:space="preserve">Carrera 42  75 - 125 </v>
          </cell>
          <cell r="F9" t="str">
            <v>Medellín</v>
          </cell>
        </row>
        <row r="10">
          <cell r="A10" t="str">
            <v>CONCORPE S.A.</v>
          </cell>
          <cell r="C10" t="str">
            <v>263 07 23</v>
          </cell>
          <cell r="E10" t="str">
            <v>Diagonal 50  73 - 89</v>
          </cell>
          <cell r="F10" t="str">
            <v>Medellín</v>
          </cell>
        </row>
        <row r="11">
          <cell r="A11" t="str">
            <v>CONGIR LTDA.</v>
          </cell>
          <cell r="C11" t="str">
            <v>288 58 80</v>
          </cell>
          <cell r="E11" t="str">
            <v>Carrera 48  57 Sur - 30 Sabaneta</v>
          </cell>
          <cell r="F11" t="str">
            <v>Sabaneta</v>
          </cell>
        </row>
        <row r="12">
          <cell r="A12" t="str">
            <v>CONINSA S.A.</v>
          </cell>
          <cell r="C12" t="str">
            <v>512 15 13</v>
          </cell>
          <cell r="E12" t="str">
            <v>Calle 55  45 - 55</v>
          </cell>
          <cell r="F12" t="str">
            <v>Medellín</v>
          </cell>
        </row>
        <row r="13">
          <cell r="A13" t="str">
            <v>CONSTRUCIVILES LTDA.</v>
          </cell>
          <cell r="C13" t="str">
            <v>279 27 95</v>
          </cell>
          <cell r="E13" t="str">
            <v>Calle 80 Sur  60 - 16, oficina 202 La Estrella</v>
          </cell>
          <cell r="F13" t="str">
            <v>La Estrella</v>
          </cell>
        </row>
        <row r="14">
          <cell r="A14" t="str">
            <v>CONSTRUCTORA ALTAIR LTDA.</v>
          </cell>
          <cell r="E14" t="str">
            <v>Calle 61A  55A-50</v>
          </cell>
          <cell r="F14" t="str">
            <v>Medellín</v>
          </cell>
        </row>
        <row r="15">
          <cell r="A15" t="str">
            <v>CONSTRUIMOS Y ASOCIAMOS LTDA.</v>
          </cell>
          <cell r="C15" t="str">
            <v>250 55 79</v>
          </cell>
          <cell r="E15" t="str">
            <v>Carrera 81  32 - 146, local 138</v>
          </cell>
          <cell r="F15" t="str">
            <v>Medellín</v>
          </cell>
        </row>
        <row r="16">
          <cell r="A16" t="str">
            <v>CONSA LTDA.</v>
          </cell>
          <cell r="C16" t="str">
            <v>288 61 88</v>
          </cell>
          <cell r="E16" t="str">
            <v>Carrera 45  75 B Sur - 70 Sabaneta</v>
          </cell>
          <cell r="F16" t="str">
            <v>Sabaneta</v>
          </cell>
        </row>
        <row r="17">
          <cell r="A17" t="str">
            <v>DUQUE PÉREZ Y CÍA.</v>
          </cell>
          <cell r="C17" t="str">
            <v>311 78 72</v>
          </cell>
          <cell r="E17" t="str">
            <v>Carrera 43 A  14 - 109, oficina 411</v>
          </cell>
          <cell r="F17" t="str">
            <v>Medellín</v>
          </cell>
        </row>
        <row r="18">
          <cell r="A18" t="str">
            <v>ENGICO LTDA.</v>
          </cell>
          <cell r="C18" t="str">
            <v>331 47 52</v>
          </cell>
          <cell r="E18" t="str">
            <v>Carrera 50  26 Sur - 70  Envigado</v>
          </cell>
          <cell r="F18" t="str">
            <v>Envigado</v>
          </cell>
        </row>
        <row r="19">
          <cell r="A19" t="str">
            <v>EXCARVAR S.A.</v>
          </cell>
          <cell r="C19" t="str">
            <v>288 40 25</v>
          </cell>
          <cell r="E19" t="str">
            <v>Carrera 43 A  62 Sur - 37 Sabaneta</v>
          </cell>
          <cell r="F19" t="str">
            <v>Sabaneta</v>
          </cell>
        </row>
        <row r="20">
          <cell r="A20" t="str">
            <v>EXPLANEACIÓN DEL SUR</v>
          </cell>
          <cell r="C20" t="str">
            <v>252 57 26</v>
          </cell>
          <cell r="E20" t="str">
            <v>Carrera 91 44 C - 43</v>
          </cell>
          <cell r="F20" t="str">
            <v>Medellín</v>
          </cell>
        </row>
        <row r="21">
          <cell r="A21" t="str">
            <v>FERROSTAAL DE COLOMBIA LTDA.</v>
          </cell>
          <cell r="C21" t="str">
            <v>celular 932579283</v>
          </cell>
          <cell r="E21" t="str">
            <v>Avenida El Dorado 97-03</v>
          </cell>
          <cell r="F21" t="str">
            <v>Santafé de Bogotá, D.C.</v>
          </cell>
        </row>
        <row r="22">
          <cell r="A22" t="str">
            <v>GISAICO LTDA.</v>
          </cell>
          <cell r="C22" t="str">
            <v>276 18 18</v>
          </cell>
          <cell r="E22" t="str">
            <v>Carrera 42 D  45 B Sur - 176</v>
          </cell>
          <cell r="F22" t="str">
            <v>Medellín</v>
          </cell>
        </row>
        <row r="23">
          <cell r="A23" t="str">
            <v>HERNÁN PINEDA</v>
          </cell>
          <cell r="C23" t="str">
            <v>511 90 78</v>
          </cell>
          <cell r="E23" t="str">
            <v>Carrera 49  50-22</v>
          </cell>
          <cell r="F23" t="str">
            <v>Medellín</v>
          </cell>
        </row>
        <row r="24">
          <cell r="A24" t="str">
            <v xml:space="preserve">I.C.S.A. </v>
          </cell>
          <cell r="C24" t="str">
            <v>252 04 25</v>
          </cell>
          <cell r="E24" t="str">
            <v>Calle 44  90 A - 49</v>
          </cell>
          <cell r="F24" t="str">
            <v>Medellín</v>
          </cell>
        </row>
        <row r="25">
          <cell r="A25" t="str">
            <v>INCIPAL LTDA.</v>
          </cell>
          <cell r="C25" t="str">
            <v>313 48 45</v>
          </cell>
          <cell r="E25" t="str">
            <v>Calle 24 Sur  40 - 47, oficina 309</v>
          </cell>
          <cell r="F25" t="str">
            <v>Medellín</v>
          </cell>
        </row>
        <row r="26">
          <cell r="A26" t="str">
            <v>INCIVILES LTDA.</v>
          </cell>
          <cell r="C26" t="str">
            <v>250 10 81</v>
          </cell>
          <cell r="E26" t="str">
            <v>Calle 32 F  75 C - 61</v>
          </cell>
          <cell r="F26" t="str">
            <v>Medellín</v>
          </cell>
        </row>
        <row r="27">
          <cell r="A27" t="str">
            <v>INCOLTES</v>
          </cell>
          <cell r="C27" t="str">
            <v>412 04 30</v>
          </cell>
          <cell r="E27" t="str">
            <v>Carrera 73  40 - 39</v>
          </cell>
          <cell r="F27" t="str">
            <v>Medellín</v>
          </cell>
        </row>
        <row r="28">
          <cell r="A28" t="str">
            <v>INCOL S.A.</v>
          </cell>
          <cell r="C28" t="str">
            <v>250 71 88</v>
          </cell>
          <cell r="E28" t="str">
            <v>Carrera 83 C  33 B - 6</v>
          </cell>
          <cell r="F28" t="str">
            <v>Medellín</v>
          </cell>
        </row>
        <row r="29">
          <cell r="A29" t="str">
            <v>INGENIERÍA SANITARIA</v>
          </cell>
          <cell r="C29" t="str">
            <v>230 2048</v>
          </cell>
          <cell r="E29" t="str">
            <v>Calle 49 B   63 - 21, oficina 1101, Edificio Camacol</v>
          </cell>
          <cell r="F29" t="str">
            <v>Medellín</v>
          </cell>
        </row>
        <row r="30">
          <cell r="A30" t="str">
            <v>INGENIERÍA Y CONTRATOS LTDA.</v>
          </cell>
          <cell r="C30" t="str">
            <v>265 65 55</v>
          </cell>
          <cell r="E30" t="str">
            <v>Carrera 65  32D-24</v>
          </cell>
          <cell r="F30" t="str">
            <v>Medellín</v>
          </cell>
        </row>
        <row r="31">
          <cell r="A31" t="str">
            <v>JESÚS MARÍA CARDENAS</v>
          </cell>
          <cell r="C31" t="str">
            <v>238 17 11</v>
          </cell>
          <cell r="E31" t="str">
            <v>Carrera 82 A  15 B - 45</v>
          </cell>
          <cell r="F31" t="str">
            <v>Medellín</v>
          </cell>
        </row>
        <row r="32">
          <cell r="A32" t="str">
            <v>JOSÉ JAIRO DÍAZ</v>
          </cell>
          <cell r="C32" t="str">
            <v>268 11 34</v>
          </cell>
          <cell r="E32" t="str">
            <v>Calle 10  42 - 45, oficina 307 y 308</v>
          </cell>
          <cell r="F32" t="str">
            <v>Medellín</v>
          </cell>
        </row>
        <row r="33">
          <cell r="A33" t="str">
            <v>M Y Z ASOCIADOS LTDA.</v>
          </cell>
          <cell r="C33" t="str">
            <v>230 24 48</v>
          </cell>
          <cell r="E33" t="str">
            <v>Calle 49 B   63 - 21, oficina 1101, Edificio Camacol</v>
          </cell>
          <cell r="F33" t="str">
            <v>Medellín</v>
          </cell>
        </row>
        <row r="34">
          <cell r="A34" t="str">
            <v>PABLO ALBERTO ESPINOSAS Y CÍA. LTDA.</v>
          </cell>
          <cell r="B34" t="str">
            <v>PABLO ALBERTO ESPINOSA ARANGO</v>
          </cell>
          <cell r="C34" t="str">
            <v>313 72 78</v>
          </cell>
          <cell r="D34" t="str">
            <v>313 53 11</v>
          </cell>
          <cell r="E34" t="str">
            <v>Calle 16 Sur  48 B - 4</v>
          </cell>
          <cell r="F34" t="str">
            <v>Medellín</v>
          </cell>
        </row>
        <row r="35">
          <cell r="A35" t="str">
            <v>PICO Y PALA LTDA.</v>
          </cell>
          <cell r="C35" t="str">
            <v>260 01 21</v>
          </cell>
          <cell r="E35" t="str">
            <v>Carrera 75 65 - 148</v>
          </cell>
          <cell r="F35" t="str">
            <v>Medellín</v>
          </cell>
        </row>
        <row r="36">
          <cell r="A36" t="str">
            <v>PROCOPAL S.A.</v>
          </cell>
          <cell r="C36" t="str">
            <v>285 45 00</v>
          </cell>
          <cell r="E36" t="str">
            <v>Carrera 50 GG  12 Sur - 70, oficina 301</v>
          </cell>
          <cell r="F36" t="str">
            <v>Medellín</v>
          </cell>
        </row>
        <row r="37">
          <cell r="A37" t="str">
            <v>RAMÍREZ Y CÍA. LTDA.</v>
          </cell>
          <cell r="C37" t="str">
            <v>342 39 46</v>
          </cell>
          <cell r="D37" t="str">
            <v>342 39 47</v>
          </cell>
          <cell r="E37" t="str">
            <v>Diagonal 75B  8-40</v>
          </cell>
          <cell r="F37" t="str">
            <v>Medellín</v>
          </cell>
        </row>
        <row r="38">
          <cell r="A38" t="str">
            <v>ZAPATA LOPERA S.A.</v>
          </cell>
          <cell r="C38" t="str">
            <v>413 71 49</v>
          </cell>
          <cell r="D38" t="str">
            <v>413 82 85</v>
          </cell>
          <cell r="E38" t="str">
            <v>Calle 47D  86B-25</v>
          </cell>
          <cell r="F38" t="str">
            <v>Medellín</v>
          </cell>
        </row>
        <row r="40">
          <cell r="C40" t="str">
            <v xml:space="preserve"> </v>
          </cell>
        </row>
      </sheetData>
      <sheetData sheetId="1" refreshError="1"/>
      <sheetData sheetId="2" refreshError="1"/>
      <sheetData sheetId="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ow r="455">
          <cell r="D455">
            <v>53359.999999999993</v>
          </cell>
        </row>
      </sheetData>
      <sheetData sheetId="3" refreshError="1"/>
      <sheetData sheetId="4" refreshError="1"/>
      <sheetData sheetId="5" refreshError="1"/>
      <sheetData sheetId="6"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ENTIDADES"/>
      <sheetName val="PRESUPUESTO"/>
      <sheetName val="APU"/>
      <sheetName val="AIU"/>
      <sheetName val="MEMORIAS"/>
      <sheetName val="INSUMOS EQUIPOS"/>
      <sheetName val="INSUMOS MATERIALES"/>
      <sheetName val="INSUMOS MANO DE OBRA"/>
      <sheetName val="INSUMOS TRANSPORTES"/>
      <sheetName val="PÓLIZAS OBRA"/>
      <sheetName val="PMT"/>
      <sheetName val="PMA"/>
      <sheetName val="PAPSO OBRA"/>
      <sheetName val="APU CARACTERIZACIÓN"/>
      <sheetName val="APU GEORREFERENCIACIÓN"/>
      <sheetName val="AJUSTE ESTUDIOS"/>
      <sheetName val="APU AUXILIARES"/>
      <sheetName val="MATERIALES"/>
      <sheetName val="INSUMOS SERVICIOS"/>
      <sheetName val="EQUIPOS"/>
      <sheetName val="TRANSPORTES"/>
      <sheetName val="MANO DE OBRA"/>
      <sheetName val="SERVICIOS"/>
      <sheetName val="ANÁLISIS TRANSPORTES"/>
      <sheetName val="FP"/>
      <sheetName val="FACTOR PRESTACIONAL"/>
      <sheetName val="INTERVENTORÍA"/>
      <sheetName val="FM INTERVENTORÍA"/>
      <sheetName val="PÓLIZAS INTERVENTORÍA"/>
      <sheetName val="PAPSO INTERVENTORÍA"/>
    </sheetNames>
    <sheetDataSet>
      <sheetData sheetId="0">
        <row r="13">
          <cell r="B13">
            <v>908526</v>
          </cell>
        </row>
      </sheetData>
      <sheetData sheetId="1"/>
      <sheetData sheetId="2">
        <row r="1">
          <cell r="A1" t="str">
            <v>DEPARTAMENTO DE ANTIOQUIA</v>
          </cell>
          <cell r="E1" t="str">
            <v/>
          </cell>
        </row>
        <row r="2">
          <cell r="A2" t="str">
            <v>MUNICIPIO DE BARBOSA</v>
          </cell>
        </row>
        <row r="3">
          <cell r="A3" t="str">
            <v>PROYECTO: Construccion de 2 Km de placa huella en la vereda la Aguada del MunIcipio de Barbosa, Antioquia.</v>
          </cell>
        </row>
        <row r="5">
          <cell r="A5" t="str">
            <v>PRESUPUESTO GENERAL</v>
          </cell>
        </row>
        <row r="7">
          <cell r="A7" t="str">
            <v>ITEM</v>
          </cell>
          <cell r="B7" t="str">
            <v>ESPECIFICACIONES</v>
          </cell>
          <cell r="D7" t="str">
            <v>DESCRIPCIÓN</v>
          </cell>
          <cell r="E7" t="str">
            <v>UNIDAD</v>
          </cell>
          <cell r="F7" t="str">
            <v>CANTIDAD</v>
          </cell>
          <cell r="G7" t="str">
            <v>VR.UNITARIO</v>
          </cell>
          <cell r="H7" t="str">
            <v>VALOR TOTAL</v>
          </cell>
        </row>
        <row r="8">
          <cell r="B8" t="str">
            <v>GENERAL</v>
          </cell>
          <cell r="C8" t="str">
            <v>PARTICULAR</v>
          </cell>
        </row>
        <row r="9">
          <cell r="A9">
            <v>1</v>
          </cell>
          <cell r="D9" t="str">
            <v>PRELIMINARES</v>
          </cell>
          <cell r="F9" t="str">
            <v/>
          </cell>
          <cell r="G9" t="str">
            <v/>
          </cell>
          <cell r="H9" t="str">
            <v/>
          </cell>
        </row>
        <row r="10">
          <cell r="A10">
            <v>1.1000000000000001</v>
          </cell>
          <cell r="D10" t="str">
            <v>Demolición pisos, andenes, cunetas  y bordillos de concreto, en cualquier espesor. Incluye retiro de malla de refuerzo si existe, cargue, transporte y disposición de los materiales provenientes de la demolición.</v>
          </cell>
          <cell r="E10" t="str">
            <v>m3</v>
          </cell>
          <cell r="F10">
            <v>225</v>
          </cell>
          <cell r="G10">
            <v>39200</v>
          </cell>
          <cell r="H10">
            <v>8820000</v>
          </cell>
        </row>
        <row r="11">
          <cell r="A11">
            <v>1.2</v>
          </cell>
          <cell r="D11" t="str">
            <v>Remoción de derrumbes. Incluye cargue, transporte y disposición final de los materiales.</v>
          </cell>
          <cell r="E11" t="str">
            <v>m3</v>
          </cell>
          <cell r="F11">
            <v>80</v>
          </cell>
          <cell r="G11">
            <v>24858</v>
          </cell>
          <cell r="H11">
            <v>1988640</v>
          </cell>
        </row>
        <row r="12">
          <cell r="A12">
            <v>1.3</v>
          </cell>
          <cell r="D12" t="str">
            <v>Conformacion de la calzada existente con motoniveladora. Incluye nivelación, compactacion, limpieza y reconstruccion de cunetas y todo lo necesario para la correcta ejecucion de la actividad.</v>
          </cell>
          <cell r="E12" t="str">
            <v>m2</v>
          </cell>
          <cell r="F12">
            <v>10000</v>
          </cell>
          <cell r="G12">
            <v>1036</v>
          </cell>
          <cell r="H12">
            <v>10360000</v>
          </cell>
        </row>
        <row r="13">
          <cell r="A13">
            <v>2</v>
          </cell>
          <cell r="D13" t="str">
            <v>PLACA HUELLA</v>
          </cell>
          <cell r="F13" t="str">
            <v/>
          </cell>
          <cell r="G13" t="str">
            <v/>
          </cell>
          <cell r="H13" t="str">
            <v/>
          </cell>
        </row>
        <row r="14">
          <cell r="A14">
            <v>2.1</v>
          </cell>
          <cell r="D14" t="str">
            <v>Suministro, colocación, conformación y compactación de Base, incluye transporte. Compactación hasta obtener una densidad mínima del 98%, de la obtenida en el ensayo del Proctor modificado.</v>
          </cell>
          <cell r="E14" t="str">
            <v>m3</v>
          </cell>
          <cell r="F14">
            <v>1500</v>
          </cell>
          <cell r="G14">
            <v>113169</v>
          </cell>
          <cell r="H14">
            <v>169753500</v>
          </cell>
        </row>
        <row r="15">
          <cell r="A15">
            <v>2.2000000000000002</v>
          </cell>
          <cell r="D15" t="str">
            <v xml:space="preserve">Excavacion manual para vigas riostras, en material comun bajo cualquier grado de humedad. Incluye botada, transporte y disposicion final de los materiales. </v>
          </cell>
          <cell r="E15" t="str">
            <v>m3</v>
          </cell>
          <cell r="F15">
            <v>63</v>
          </cell>
          <cell r="G15">
            <v>37092</v>
          </cell>
          <cell r="H15">
            <v>2336796</v>
          </cell>
        </row>
        <row r="16">
          <cell r="A16">
            <v>2.2999999999999998</v>
          </cell>
          <cell r="D16" t="str">
            <v>Concreto Clase D (21 MPa). Placa huella en concreto. Incluye el suministro y el transporte de todos los materiales, la formaleta en madera o similar. El acero de refuerzo se pagara en su item respectivo. Incluye todo lo necesario para su correcta construcción.</v>
          </cell>
          <cell r="E16" t="str">
            <v>m3</v>
          </cell>
          <cell r="F16">
            <v>540</v>
          </cell>
          <cell r="G16">
            <v>518221</v>
          </cell>
          <cell r="H16">
            <v>279839340</v>
          </cell>
        </row>
        <row r="17">
          <cell r="A17">
            <v>2.4</v>
          </cell>
          <cell r="D17" t="str">
            <v xml:space="preserve">Concreto Clase D (21 MPa). Vigas riostras en concreto. Incluye el suministro y el transporte de todos los materiales, la formaleta en madera o similar. El acero de refuerzo se pagara en su item respectivo. Incluye todo lo necesario para su correcta construcción. </v>
          </cell>
          <cell r="E17" t="str">
            <v>m3</v>
          </cell>
          <cell r="F17">
            <v>167</v>
          </cell>
          <cell r="G17">
            <v>518221</v>
          </cell>
          <cell r="H17">
            <v>86542907</v>
          </cell>
        </row>
        <row r="18">
          <cell r="A18">
            <v>2.5</v>
          </cell>
          <cell r="D18" t="str">
            <v xml:space="preserve">Concreto Clase D (21 MPa). Cunetas en concreto. Incluye el suministro y el transporte de todos los materiales, la formaleta en madera o similar. El acero de refuerzo se pagara en su item respectivo. Incluye todo lo necesario para su correcta construcción.  </v>
          </cell>
          <cell r="E18" t="str">
            <v>m3</v>
          </cell>
          <cell r="F18">
            <v>480</v>
          </cell>
          <cell r="G18">
            <v>518221</v>
          </cell>
          <cell r="H18">
            <v>248746080</v>
          </cell>
        </row>
        <row r="19">
          <cell r="A19">
            <v>2.6</v>
          </cell>
          <cell r="D19" t="str">
            <v xml:space="preserve">Concreto Ciclópeo (Concreto Clase D f'c = 21 MPa 60% concreto - 40% agregado ciclópeo). Incluye el suministro y el transporte de todos los materiales, la formaleta en madera o similar, y todo lo necesario para su correcta construcción.  </v>
          </cell>
          <cell r="E19" t="str">
            <v>m3</v>
          </cell>
          <cell r="F19">
            <v>540</v>
          </cell>
          <cell r="G19">
            <v>386365</v>
          </cell>
          <cell r="H19">
            <v>208637100</v>
          </cell>
        </row>
        <row r="20">
          <cell r="A20">
            <v>2.7</v>
          </cell>
          <cell r="D20" t="str">
            <v>Suministro, transporte y colocación de Acero de refuerzo fy=420 Mpa (Grado 60)</v>
          </cell>
          <cell r="E20" t="str">
            <v>kg</v>
          </cell>
          <cell r="F20">
            <v>60000</v>
          </cell>
          <cell r="G20">
            <v>6131</v>
          </cell>
          <cell r="H20">
            <v>367860000</v>
          </cell>
        </row>
        <row r="21">
          <cell r="A21">
            <v>2.8</v>
          </cell>
          <cell r="D21" t="str">
            <v>Lleno manual detrás de cunetas, compactado con  material proveniente de la excavacion hasta obtener una densidad mínima del 95%, de la obtenida en el ensayo de proctor modificado. Incluye selección, acarreo interno y compactacion del material.</v>
          </cell>
          <cell r="E21" t="str">
            <v>m3</v>
          </cell>
          <cell r="F21">
            <v>480</v>
          </cell>
          <cell r="G21">
            <v>16137</v>
          </cell>
          <cell r="H21">
            <v>7745760</v>
          </cell>
        </row>
        <row r="22">
          <cell r="A22">
            <v>3</v>
          </cell>
          <cell r="D22" t="str">
            <v>OBRAS DE DRENAJE</v>
          </cell>
          <cell r="F22" t="str">
            <v/>
          </cell>
          <cell r="G22" t="str">
            <v/>
          </cell>
          <cell r="H22" t="str">
            <v/>
          </cell>
        </row>
        <row r="23">
          <cell r="A23">
            <v>3.1</v>
          </cell>
          <cell r="D23" t="str">
            <v xml:space="preserve">Excavacion manual para obras de drenaje, en material comun bajo cualquier grado de humedad. Incluye botada, transporte y disposicion final de los materiales. </v>
          </cell>
          <cell r="E23" t="str">
            <v>m3</v>
          </cell>
          <cell r="F23">
            <v>24</v>
          </cell>
          <cell r="G23">
            <v>37092</v>
          </cell>
          <cell r="H23">
            <v>890208</v>
          </cell>
        </row>
        <row r="24">
          <cell r="A24">
            <v>3.2</v>
          </cell>
          <cell r="D24" t="str">
            <v>Suministro, transporte y colocación de tubería novafort de 36". Incluye todo lo necesario para su correcta construcción.</v>
          </cell>
          <cell r="E24" t="str">
            <v>m</v>
          </cell>
          <cell r="F24">
            <v>6</v>
          </cell>
          <cell r="G24">
            <v>1325601</v>
          </cell>
          <cell r="H24">
            <v>7953606</v>
          </cell>
        </row>
        <row r="25">
          <cell r="A25">
            <v>3.3</v>
          </cell>
          <cell r="D25" t="str">
            <v>Concreto Clase D (21 MPa). Pocetas y aletas en concreto. Incluye el suministro y el transporte de todos los materiales, la formaleta en madera o similar. El acero de refuerzo se pagara en su item respectivo. Incluye todo lo necesario para su correcta construcción.</v>
          </cell>
          <cell r="E25" t="str">
            <v>m3</v>
          </cell>
          <cell r="F25">
            <v>8</v>
          </cell>
          <cell r="G25">
            <v>531848</v>
          </cell>
          <cell r="H25">
            <v>4254784</v>
          </cell>
        </row>
        <row r="26">
          <cell r="A26">
            <v>3.4</v>
          </cell>
          <cell r="D26" t="str">
            <v>Suministro, transporte y colocación de Acero de refuerzo fy=420 Mpa (Grado 60)</v>
          </cell>
          <cell r="E26" t="str">
            <v>kg</v>
          </cell>
          <cell r="F26">
            <v>570</v>
          </cell>
          <cell r="G26">
            <v>6131</v>
          </cell>
          <cell r="H26">
            <v>3494670</v>
          </cell>
        </row>
        <row r="27">
          <cell r="A27">
            <v>3.5</v>
          </cell>
          <cell r="D27" t="str">
            <v>Concreto Clase F (14 MPa). Solados de E=0.05 m. Incluye el suministro y el transporte de todos los materiales y todo lo necesario para su correcta construcción.</v>
          </cell>
          <cell r="E27" t="str">
            <v>m3</v>
          </cell>
          <cell r="F27">
            <v>2</v>
          </cell>
          <cell r="G27">
            <v>392958</v>
          </cell>
          <cell r="H27">
            <v>785916</v>
          </cell>
        </row>
        <row r="28">
          <cell r="A28">
            <v>3.6</v>
          </cell>
          <cell r="D28" t="str">
            <v>Lleno compactado para obra de drenaje, con material proveniente de la excavación hasta obtener una densidad mínima del 95%, de la obtenida en el ensayo del Proctor modificado. Incluye selección, acarreo interno y compactación del material.</v>
          </cell>
          <cell r="E28" t="str">
            <v>m3</v>
          </cell>
          <cell r="F28">
            <v>14</v>
          </cell>
          <cell r="G28">
            <v>16137</v>
          </cell>
          <cell r="H28">
            <v>225918</v>
          </cell>
        </row>
        <row r="29">
          <cell r="A29" t="str">
            <v>SUBTOTAL COSTOS DIRECTOS</v>
          </cell>
          <cell r="H29">
            <v>1410235225</v>
          </cell>
        </row>
        <row r="30">
          <cell r="A30" t="str">
            <v>% ADMINISTRACIÓN</v>
          </cell>
          <cell r="G30">
            <v>0.25</v>
          </cell>
          <cell r="H30">
            <v>352558806.25</v>
          </cell>
        </row>
        <row r="31">
          <cell r="A31" t="str">
            <v>% IMPREVISTOS</v>
          </cell>
          <cell r="G31">
            <v>0</v>
          </cell>
          <cell r="H31">
            <v>0</v>
          </cell>
        </row>
        <row r="32">
          <cell r="A32" t="str">
            <v>% UTILIDADES</v>
          </cell>
          <cell r="G32">
            <v>0.05</v>
          </cell>
          <cell r="H32">
            <v>70511761.25</v>
          </cell>
        </row>
        <row r="33">
          <cell r="A33" t="str">
            <v>PLAN DE MANEJO AMBIENTAL (PMA)</v>
          </cell>
          <cell r="H33">
            <v>3565980</v>
          </cell>
        </row>
        <row r="34">
          <cell r="A34" t="str">
            <v>PLAN DE MANEJO DE TRÁNSITO (PMT)</v>
          </cell>
          <cell r="H34">
            <v>5612000</v>
          </cell>
        </row>
        <row r="35">
          <cell r="A35" t="str">
            <v>PLAN DE APLICACIÓN DEL PROTOCOLO DE SEGURIDAD EN LA OBRA (PAPSO)</v>
          </cell>
          <cell r="H35">
            <v>1477600</v>
          </cell>
        </row>
        <row r="36">
          <cell r="A36" t="str">
            <v>AJUSTE A ESTUDIOS Y DISEÑOS (SI APLICA)</v>
          </cell>
          <cell r="H36" t="str">
            <v/>
          </cell>
        </row>
        <row r="37">
          <cell r="A37" t="str">
            <v>GEORREFERENCIACIÓN VIAL - UN (SI APLICA)</v>
          </cell>
          <cell r="F37">
            <v>0</v>
          </cell>
          <cell r="G37">
            <v>49309</v>
          </cell>
          <cell r="H37" t="str">
            <v/>
          </cell>
        </row>
        <row r="38">
          <cell r="A38" t="str">
            <v>CARACTERIZACIÓN VIAL - KM (SI APLICA)</v>
          </cell>
          <cell r="F38">
            <v>2</v>
          </cell>
          <cell r="G38">
            <v>602397</v>
          </cell>
          <cell r="H38">
            <v>1204794</v>
          </cell>
        </row>
        <row r="39">
          <cell r="A39" t="str">
            <v>VALOR TOTAL DE OBRA</v>
          </cell>
          <cell r="H39">
            <v>1845166166.5</v>
          </cell>
        </row>
        <row r="40">
          <cell r="A40" t="str">
            <v>INTERVENTORÍA</v>
          </cell>
          <cell r="G40">
            <v>7.7846267030541733E-2</v>
          </cell>
          <cell r="H40">
            <v>143639298.11308002</v>
          </cell>
        </row>
        <row r="41">
          <cell r="A41" t="str">
            <v>VALOR TOTAL DEL PROYECTO</v>
          </cell>
          <cell r="H41">
            <v>1988805464.61308</v>
          </cell>
        </row>
        <row r="45">
          <cell r="D45" t="str">
            <v>Carlos Arturo Herrera Mosquiera</v>
          </cell>
        </row>
        <row r="46">
          <cell r="D46" t="str">
            <v>Sub secretario de construccion y mantenimiento</v>
          </cell>
        </row>
        <row r="47">
          <cell r="D47" t="str">
            <v>Secretaria de Obras Públicas</v>
          </cell>
        </row>
        <row r="48">
          <cell r="D48" t="str">
            <v/>
          </cell>
        </row>
      </sheetData>
      <sheetData sheetId="3"/>
      <sheetData sheetId="4"/>
      <sheetData sheetId="5"/>
      <sheetData sheetId="6">
        <row r="1">
          <cell r="A1" t="str">
            <v>DEPARTAMENTO DE ANTIOQUIA</v>
          </cell>
          <cell r="C1" t="str">
            <v/>
          </cell>
        </row>
        <row r="2">
          <cell r="A2" t="str">
            <v>MUNICIPIO DE BARBOSA</v>
          </cell>
        </row>
        <row r="3">
          <cell r="A3" t="str">
            <v>PROYECTO: Construccion de 2 Km de placa huella en la vereda la Aguada del MunIcipio de Barbosa, Antioquia.</v>
          </cell>
        </row>
        <row r="5">
          <cell r="A5" t="str">
            <v>LISTADO DE INSUMOS - EQUIPOS</v>
          </cell>
        </row>
        <row r="7">
          <cell r="A7" t="str">
            <v>CÓDIGO</v>
          </cell>
          <cell r="B7" t="str">
            <v>DESCRIPCIÓN</v>
          </cell>
          <cell r="C7" t="str">
            <v>UNIDAD</v>
          </cell>
          <cell r="D7" t="str">
            <v>VALOR UNITARIO</v>
          </cell>
        </row>
        <row r="8">
          <cell r="A8" t="str">
            <v>EQ001</v>
          </cell>
          <cell r="B8" t="str">
            <v>HERRAMIENTA MENOR (5% DE LA MANO DE OBRA)</v>
          </cell>
          <cell r="C8" t="str">
            <v>%</v>
          </cell>
          <cell r="D8">
            <v>0.05</v>
          </cell>
        </row>
        <row r="9">
          <cell r="A9" t="str">
            <v>EQ002</v>
          </cell>
          <cell r="B9" t="str">
            <v>ESTACIÓN TOTAL</v>
          </cell>
          <cell r="C9" t="str">
            <v>DÍA</v>
          </cell>
          <cell r="D9">
            <v>78710</v>
          </cell>
        </row>
        <row r="10">
          <cell r="A10" t="str">
            <v>EQ003</v>
          </cell>
          <cell r="B10" t="str">
            <v>NIVEL DE PRECISIÓN</v>
          </cell>
          <cell r="C10" t="str">
            <v>DÍA</v>
          </cell>
          <cell r="D10">
            <v>45260</v>
          </cell>
        </row>
        <row r="11">
          <cell r="A11" t="str">
            <v>EQ004</v>
          </cell>
          <cell r="B11" t="str">
            <v>CONCRETADORA 1.5 SACOS A GASOLINA</v>
          </cell>
          <cell r="C11" t="str">
            <v>DÍA</v>
          </cell>
          <cell r="D11">
            <v>53440</v>
          </cell>
        </row>
        <row r="12">
          <cell r="A12" t="str">
            <v>EQ005</v>
          </cell>
          <cell r="B12" t="str">
            <v>VEHÍCULO DOBLE TRACCIÓN, DOBLE CABINA, 2000 CC O SUPERIOR (MODELO 2015 O SUPERIOR)  TARIFA DE ALQUILER TIEMPO COMPLETO, INCLUYE COMBUSTIBLE Y CONDUCTOR. SE DEBE GARANTIZAR PERMANENCIA DE LOS VEHÍCULOS DURANTE TODA LA EJECUCIÓN DEL PROYECTO.</v>
          </cell>
          <cell r="C12" t="str">
            <v>MES</v>
          </cell>
          <cell r="D12">
            <v>5513000</v>
          </cell>
        </row>
        <row r="13">
          <cell r="A13" t="str">
            <v>EQ006</v>
          </cell>
          <cell r="B13" t="str">
            <v xml:space="preserve">MOTO ALQUILER MODELO 2014 O SUPERIOR  - TARIFA DE ALQUILER </v>
          </cell>
          <cell r="C13" t="str">
            <v>MES</v>
          </cell>
          <cell r="D13">
            <v>422000</v>
          </cell>
        </row>
        <row r="14">
          <cell r="A14" t="str">
            <v>EQ007</v>
          </cell>
          <cell r="B14" t="str">
            <v>TARIFA PUESTO DE TRABAJO DEL PERSONAL DE OFICINA DE CAMPO, INCLUYE: ALQUILER DE UN (1) EQUIPO DE COMPUTO COMPLETO, ESCRITORIO, SILLA Y OTROS ENSERES DE OFICINA POR PUESTO DE TRABAJO</v>
          </cell>
          <cell r="C14" t="str">
            <v>MES</v>
          </cell>
          <cell r="D14">
            <v>203000</v>
          </cell>
        </row>
        <row r="15">
          <cell r="A15" t="str">
            <v>EQ008</v>
          </cell>
          <cell r="B15" t="str">
            <v>IMPRESORA EN OBRA (ALQUILER)</v>
          </cell>
          <cell r="C15" t="str">
            <v>MES</v>
          </cell>
          <cell r="D15">
            <v>81000</v>
          </cell>
        </row>
        <row r="16">
          <cell r="A16" t="str">
            <v>EQ009</v>
          </cell>
          <cell r="B16" t="str">
            <v>COMUNICACIONES (TELÉFONO, FAX, CELULAR, INTERNET, ETC.) MENSUAL EN CAMPO</v>
          </cell>
          <cell r="C16" t="str">
            <v>MES</v>
          </cell>
          <cell r="D16">
            <v>120000</v>
          </cell>
        </row>
        <row r="17">
          <cell r="A17" t="str">
            <v>EQ010</v>
          </cell>
          <cell r="B17" t="str">
            <v>RADIOTELÉFONOS PARE-SIGA</v>
          </cell>
          <cell r="C17" t="str">
            <v>MES</v>
          </cell>
          <cell r="D17">
            <v>51800</v>
          </cell>
        </row>
        <row r="18">
          <cell r="A18" t="str">
            <v>EQ011</v>
          </cell>
          <cell r="B18" t="str">
            <v>ALQUILER BAÑOS PORTÁTILES + MANTENIMIENTO Y LIMPIEZA</v>
          </cell>
          <cell r="C18" t="str">
            <v>MES</v>
          </cell>
          <cell r="D18">
            <v>1400000</v>
          </cell>
        </row>
        <row r="19">
          <cell r="A19" t="str">
            <v>EQ012</v>
          </cell>
          <cell r="B19" t="str">
            <v>EQUIPO COMPLETO PARA GEORREFERENCIACIÓN Y CAPTURA , ALMACENAMIENTO, ANALISIS, TRANSFORMACIÓN Y PRESENTACIÓN DE TODA LA INFORMACIÓN GEOGRÁFICA Y SUS ATRIBUTOS, INCLUYE SOFTWARE</v>
          </cell>
          <cell r="C19" t="str">
            <v>MES</v>
          </cell>
          <cell r="D19">
            <v>650000</v>
          </cell>
        </row>
        <row r="20">
          <cell r="A20" t="str">
            <v>EQ013</v>
          </cell>
          <cell r="B20" t="str">
            <v>HERRAMIENTAS DE CAMPO (CÁMARA-EQUIPO DE MEDICIÓN-LASER Y HERRAMIENTA MENOR)</v>
          </cell>
          <cell r="C20" t="str">
            <v>MES</v>
          </cell>
          <cell r="D20">
            <v>221640</v>
          </cell>
        </row>
        <row r="21">
          <cell r="A21" t="str">
            <v>EQ014</v>
          </cell>
          <cell r="B21" t="str">
            <v>RETROEXCAVADORA ORUGA</v>
          </cell>
          <cell r="C21" t="str">
            <v>HORA</v>
          </cell>
          <cell r="D21">
            <v>232050</v>
          </cell>
        </row>
        <row r="22">
          <cell r="A22" t="str">
            <v>EQ015</v>
          </cell>
          <cell r="B22" t="str">
            <v>BULLDOZER CAT D6H O SIMLAR</v>
          </cell>
          <cell r="C22" t="str">
            <v>HORA</v>
          </cell>
          <cell r="D22">
            <v>202300</v>
          </cell>
        </row>
        <row r="23">
          <cell r="A23" t="str">
            <v>EQ016</v>
          </cell>
          <cell r="B23" t="str">
            <v>COMPACTADOR VIBRATORIO INGERSOLL RAND DD-110HF O EQUIVALENTE</v>
          </cell>
          <cell r="C23" t="str">
            <v>HORA</v>
          </cell>
          <cell r="D23">
            <v>176120</v>
          </cell>
        </row>
        <row r="24">
          <cell r="A24" t="str">
            <v>EQ017</v>
          </cell>
          <cell r="B24" t="str">
            <v>MOTONIVELADORA CATERPILLAR 120 - 140</v>
          </cell>
          <cell r="C24" t="str">
            <v>HORA</v>
          </cell>
          <cell r="D24">
            <v>193800</v>
          </cell>
        </row>
        <row r="25">
          <cell r="A25" t="str">
            <v>EQ018</v>
          </cell>
          <cell r="B25" t="str">
            <v>CARROTANQUE  AGUA</v>
          </cell>
          <cell r="C25" t="str">
            <v>HORA</v>
          </cell>
          <cell r="D25">
            <v>112500</v>
          </cell>
        </row>
        <row r="26">
          <cell r="A26" t="str">
            <v>EQ019</v>
          </cell>
          <cell r="B26" t="str">
            <v>COMPACTADOR TIPO RANA A GASOLINA (INCLUYE COMBUSTIBLE)</v>
          </cell>
          <cell r="C26" t="str">
            <v>DÍA</v>
          </cell>
          <cell r="D26">
            <v>35200</v>
          </cell>
        </row>
        <row r="27">
          <cell r="A27" t="str">
            <v>EQ020</v>
          </cell>
          <cell r="B27" t="str">
            <v>RETROEXCAVADORA LLANTA</v>
          </cell>
          <cell r="C27" t="str">
            <v>HORA</v>
          </cell>
          <cell r="D27">
            <v>115000</v>
          </cell>
        </row>
        <row r="28">
          <cell r="A28" t="str">
            <v>EQ021</v>
          </cell>
          <cell r="B28" t="str">
            <v>COMPACTADOR VIBRATORIO 7 TON.</v>
          </cell>
          <cell r="C28" t="str">
            <v>HORA</v>
          </cell>
          <cell r="D28">
            <v>135000</v>
          </cell>
        </row>
        <row r="29">
          <cell r="A29" t="str">
            <v>EQ022</v>
          </cell>
          <cell r="B29" t="str">
            <v>CIZALLA DE BANCO CORTA PERNO, INCLUYE DADOS</v>
          </cell>
          <cell r="C29" t="str">
            <v>HORA</v>
          </cell>
          <cell r="D29">
            <v>1870</v>
          </cell>
        </row>
        <row r="30">
          <cell r="A30" t="str">
            <v>EQ023</v>
          </cell>
          <cell r="B30" t="str">
            <v>SIERRA CIRCULAR</v>
          </cell>
          <cell r="C30" t="str">
            <v>DÍA</v>
          </cell>
          <cell r="D30">
            <v>22800</v>
          </cell>
        </row>
        <row r="31">
          <cell r="A31" t="str">
            <v>EQ024</v>
          </cell>
          <cell r="B31" t="str">
            <v>VIBRADOR DE CONCRETO A GASOLINA (ALQUILER)</v>
          </cell>
          <cell r="C31" t="str">
            <v>DÍA</v>
          </cell>
          <cell r="D31">
            <v>25600</v>
          </cell>
        </row>
        <row r="32">
          <cell r="A32" t="str">
            <v>EQ025</v>
          </cell>
          <cell r="B32" t="str">
            <v>FINISHER</v>
          </cell>
          <cell r="C32" t="str">
            <v>HORA</v>
          </cell>
          <cell r="D32">
            <v>291550</v>
          </cell>
        </row>
        <row r="33">
          <cell r="A33" t="str">
            <v>EQ026</v>
          </cell>
          <cell r="B33" t="str">
            <v>VEHÍCULO DELINEADOR PARA PINTAR LÍNEAS DE 10 A 20 CM</v>
          </cell>
          <cell r="C33" t="str">
            <v>DÍA</v>
          </cell>
          <cell r="D33">
            <v>149880</v>
          </cell>
        </row>
        <row r="34">
          <cell r="A34" t="str">
            <v>EQ027</v>
          </cell>
          <cell r="B34" t="str">
            <v>CAMIONETA D300</v>
          </cell>
          <cell r="C34" t="str">
            <v>DÍA</v>
          </cell>
          <cell r="D34">
            <v>281800</v>
          </cell>
        </row>
        <row r="35">
          <cell r="A35" t="str">
            <v>EQ028</v>
          </cell>
          <cell r="B35" t="str">
            <v>COMPACTADOR NEUMATICO O DE LLANTAS</v>
          </cell>
          <cell r="C35" t="str">
            <v>HORA</v>
          </cell>
          <cell r="D35">
            <v>113050</v>
          </cell>
        </row>
        <row r="36">
          <cell r="A36" t="str">
            <v>EQ029</v>
          </cell>
          <cell r="B36" t="str">
            <v>MOTOBOMBA 2" SUMERGIBLE</v>
          </cell>
          <cell r="C36" t="str">
            <v>HORA</v>
          </cell>
          <cell r="D36">
            <v>58764</v>
          </cell>
        </row>
        <row r="37">
          <cell r="A37" t="str">
            <v>EQ030</v>
          </cell>
          <cell r="B37" t="str">
            <v>COMPRESOR CON MARTILLO (ALQUILER)</v>
          </cell>
          <cell r="C37" t="str">
            <v>DÍA</v>
          </cell>
          <cell r="D37">
            <v>60000</v>
          </cell>
        </row>
        <row r="38">
          <cell r="A38" t="str">
            <v>EQ031</v>
          </cell>
        </row>
        <row r="39">
          <cell r="A39" t="str">
            <v>EQ032</v>
          </cell>
        </row>
        <row r="40">
          <cell r="A40" t="str">
            <v>EQ033</v>
          </cell>
        </row>
        <row r="41">
          <cell r="A41" t="str">
            <v>EQ034</v>
          </cell>
        </row>
        <row r="42">
          <cell r="A42" t="str">
            <v>EQ035</v>
          </cell>
        </row>
        <row r="43">
          <cell r="A43" t="str">
            <v>EQ036</v>
          </cell>
        </row>
        <row r="44">
          <cell r="A44" t="str">
            <v>EQ037</v>
          </cell>
        </row>
        <row r="45">
          <cell r="A45" t="str">
            <v>EQ038</v>
          </cell>
        </row>
        <row r="46">
          <cell r="A46" t="str">
            <v>EQ039</v>
          </cell>
        </row>
        <row r="47">
          <cell r="A47" t="str">
            <v>EQ040</v>
          </cell>
        </row>
        <row r="48">
          <cell r="A48" t="str">
            <v>EQ041</v>
          </cell>
        </row>
        <row r="49">
          <cell r="A49" t="str">
            <v>EQ042</v>
          </cell>
        </row>
        <row r="50">
          <cell r="A50" t="str">
            <v>EQ043</v>
          </cell>
        </row>
        <row r="51">
          <cell r="A51" t="str">
            <v>EQ044</v>
          </cell>
        </row>
        <row r="52">
          <cell r="A52" t="str">
            <v>EQ045</v>
          </cell>
        </row>
        <row r="53">
          <cell r="A53" t="str">
            <v>EQ046</v>
          </cell>
        </row>
        <row r="54">
          <cell r="A54" t="str">
            <v>EQ047</v>
          </cell>
        </row>
        <row r="55">
          <cell r="A55" t="str">
            <v>EQ048</v>
          </cell>
        </row>
        <row r="56">
          <cell r="A56" t="str">
            <v>EQ049</v>
          </cell>
        </row>
        <row r="57">
          <cell r="A57" t="str">
            <v>EQ050</v>
          </cell>
        </row>
        <row r="58">
          <cell r="A58" t="str">
            <v>EQ051</v>
          </cell>
        </row>
        <row r="59">
          <cell r="A59" t="str">
            <v>EQ052</v>
          </cell>
        </row>
        <row r="60">
          <cell r="A60" t="str">
            <v>EQ053</v>
          </cell>
        </row>
        <row r="61">
          <cell r="A61" t="str">
            <v>EQ054</v>
          </cell>
        </row>
        <row r="62">
          <cell r="A62" t="str">
            <v>EQ055</v>
          </cell>
        </row>
        <row r="63">
          <cell r="A63" t="str">
            <v>EQ056</v>
          </cell>
        </row>
        <row r="64">
          <cell r="A64" t="str">
            <v>EQ057</v>
          </cell>
        </row>
        <row r="65">
          <cell r="A65" t="str">
            <v>EQ058</v>
          </cell>
        </row>
        <row r="66">
          <cell r="A66" t="str">
            <v>EQ059</v>
          </cell>
        </row>
        <row r="67">
          <cell r="A67" t="str">
            <v>EQ060</v>
          </cell>
        </row>
        <row r="68">
          <cell r="A68" t="str">
            <v>EQ061</v>
          </cell>
        </row>
        <row r="69">
          <cell r="A69" t="str">
            <v>EQ062</v>
          </cell>
        </row>
        <row r="70">
          <cell r="A70" t="str">
            <v>EQ063</v>
          </cell>
        </row>
        <row r="71">
          <cell r="A71" t="str">
            <v>EQ064</v>
          </cell>
        </row>
        <row r="72">
          <cell r="A72" t="str">
            <v>EQ065</v>
          </cell>
        </row>
        <row r="73">
          <cell r="A73" t="str">
            <v>EQ066</v>
          </cell>
        </row>
        <row r="74">
          <cell r="A74" t="str">
            <v>EQ067</v>
          </cell>
        </row>
        <row r="75">
          <cell r="A75" t="str">
            <v>EQ068</v>
          </cell>
        </row>
        <row r="76">
          <cell r="A76" t="str">
            <v>EQ069</v>
          </cell>
        </row>
        <row r="77">
          <cell r="A77" t="str">
            <v>EQ070</v>
          </cell>
        </row>
        <row r="78">
          <cell r="A78" t="str">
            <v>EQ071</v>
          </cell>
        </row>
        <row r="79">
          <cell r="A79" t="str">
            <v>EQ072</v>
          </cell>
        </row>
        <row r="80">
          <cell r="A80" t="str">
            <v>EQ073</v>
          </cell>
        </row>
        <row r="81">
          <cell r="A81" t="str">
            <v>EQ074</v>
          </cell>
        </row>
        <row r="82">
          <cell r="A82" t="str">
            <v>EQ075</v>
          </cell>
        </row>
        <row r="83">
          <cell r="A83" t="str">
            <v>EQ076</v>
          </cell>
        </row>
        <row r="84">
          <cell r="A84" t="str">
            <v>EQ077</v>
          </cell>
        </row>
        <row r="85">
          <cell r="A85" t="str">
            <v>EQ078</v>
          </cell>
        </row>
        <row r="86">
          <cell r="A86" t="str">
            <v>EQ079</v>
          </cell>
        </row>
        <row r="87">
          <cell r="A87" t="str">
            <v>EQ080</v>
          </cell>
        </row>
        <row r="88">
          <cell r="A88" t="str">
            <v>EQ081</v>
          </cell>
        </row>
        <row r="89">
          <cell r="A89" t="str">
            <v>EQ082</v>
          </cell>
        </row>
        <row r="90">
          <cell r="A90" t="str">
            <v>EQ083</v>
          </cell>
        </row>
        <row r="91">
          <cell r="A91" t="str">
            <v>EQ084</v>
          </cell>
        </row>
        <row r="92">
          <cell r="A92" t="str">
            <v>EQ085</v>
          </cell>
        </row>
        <row r="93">
          <cell r="A93" t="str">
            <v>EQ086</v>
          </cell>
        </row>
        <row r="94">
          <cell r="A94" t="str">
            <v>EQ087</v>
          </cell>
        </row>
        <row r="95">
          <cell r="A95" t="str">
            <v>EQ088</v>
          </cell>
        </row>
        <row r="96">
          <cell r="A96" t="str">
            <v>EQ089</v>
          </cell>
        </row>
        <row r="97">
          <cell r="A97" t="str">
            <v>EQ090</v>
          </cell>
        </row>
        <row r="98">
          <cell r="A98" t="str">
            <v>EQ091</v>
          </cell>
        </row>
        <row r="99">
          <cell r="A99" t="str">
            <v>EQ092</v>
          </cell>
        </row>
        <row r="100">
          <cell r="A100" t="str">
            <v>EQ093</v>
          </cell>
        </row>
        <row r="101">
          <cell r="A101" t="str">
            <v>EQ094</v>
          </cell>
        </row>
        <row r="102">
          <cell r="A102" t="str">
            <v>EQ095</v>
          </cell>
        </row>
        <row r="103">
          <cell r="A103" t="str">
            <v>EQ096</v>
          </cell>
        </row>
        <row r="104">
          <cell r="A104" t="str">
            <v>EQ097</v>
          </cell>
        </row>
        <row r="105">
          <cell r="A105" t="str">
            <v>EQ098</v>
          </cell>
        </row>
      </sheetData>
      <sheetData sheetId="7"/>
      <sheetData sheetId="8">
        <row r="1">
          <cell r="A1" t="str">
            <v>DEPARTAMENTO DE ANTIOQUIA</v>
          </cell>
        </row>
        <row r="2">
          <cell r="A2" t="str">
            <v>MUNICIPIO DE BARBOSA</v>
          </cell>
        </row>
        <row r="3">
          <cell r="A3" t="str">
            <v>PROYECTO: Construccion de 2 Km de placa huella en la vereda la Aguada del MunIcipio de Barbosa, Antioquia.</v>
          </cell>
        </row>
        <row r="5">
          <cell r="A5" t="str">
            <v>LISTADO DE INSUMOS - MANO DE OBRA</v>
          </cell>
        </row>
        <row r="7">
          <cell r="A7" t="str">
            <v>CÓDIGO</v>
          </cell>
          <cell r="B7" t="str">
            <v>CARGO</v>
          </cell>
          <cell r="C7" t="str">
            <v>CLASE</v>
          </cell>
          <cell r="D7" t="str">
            <v>SALARIO MENSUAL</v>
          </cell>
          <cell r="E7" t="str">
            <v>FACTOR PRESTACIONAL</v>
          </cell>
          <cell r="F7" t="str">
            <v>JORNAL</v>
          </cell>
          <cell r="G7" t="str">
            <v>PRESTACIONES</v>
          </cell>
          <cell r="H7" t="str">
            <v>JORNAL TOTAL</v>
          </cell>
        </row>
        <row r="8">
          <cell r="A8" t="str">
            <v>MO001</v>
          </cell>
          <cell r="B8" t="str">
            <v>DIRECTOR DE OBRA</v>
          </cell>
          <cell r="C8" t="str">
            <v>ADMÓN</v>
          </cell>
          <cell r="D8">
            <v>6087124.2000000002</v>
          </cell>
          <cell r="E8">
            <v>1.5</v>
          </cell>
          <cell r="F8">
            <v>200124.63013698629</v>
          </cell>
          <cell r="G8">
            <v>99951.513863013679</v>
          </cell>
          <cell r="H8">
            <v>300076.14399999997</v>
          </cell>
        </row>
        <row r="9">
          <cell r="A9" t="str">
            <v>MO002</v>
          </cell>
          <cell r="B9" t="str">
            <v>DIRECTOR DE INTERVENTORÍA</v>
          </cell>
          <cell r="C9" t="str">
            <v>ADMÓN</v>
          </cell>
          <cell r="D9">
            <v>6087124.2000000002</v>
          </cell>
          <cell r="E9">
            <v>1.5</v>
          </cell>
          <cell r="F9">
            <v>200124.63013698629</v>
          </cell>
          <cell r="G9">
            <v>99951.513863013679</v>
          </cell>
          <cell r="H9">
            <v>300076.14399999997</v>
          </cell>
        </row>
        <row r="10">
          <cell r="A10" t="str">
            <v>MO003</v>
          </cell>
          <cell r="B10" t="str">
            <v>RESIDENTE DE OBRA</v>
          </cell>
          <cell r="C10" t="str">
            <v>ADMÓN</v>
          </cell>
          <cell r="D10">
            <v>4179219.5999999996</v>
          </cell>
          <cell r="E10">
            <v>1.5</v>
          </cell>
          <cell r="F10">
            <v>137399</v>
          </cell>
          <cell r="G10">
            <v>69278.681479452091</v>
          </cell>
          <cell r="H10">
            <v>206677.68147945209</v>
          </cell>
        </row>
        <row r="11">
          <cell r="A11" t="str">
            <v>MO004</v>
          </cell>
          <cell r="B11" t="str">
            <v>RESIDENTE DE INTERVENTORÍA</v>
          </cell>
          <cell r="C11" t="str">
            <v>ADMÓN</v>
          </cell>
          <cell r="D11">
            <v>4179219.5999999996</v>
          </cell>
          <cell r="E11">
            <v>1.5</v>
          </cell>
          <cell r="F11">
            <v>137399</v>
          </cell>
          <cell r="G11">
            <v>69278.681479452091</v>
          </cell>
          <cell r="H11">
            <v>206677.68147945209</v>
          </cell>
        </row>
        <row r="12">
          <cell r="A12" t="str">
            <v>MO005</v>
          </cell>
          <cell r="B12" t="str">
            <v>RESIDENTE AMBIENTAL</v>
          </cell>
          <cell r="C12" t="str">
            <v>ADMÓN</v>
          </cell>
          <cell r="D12">
            <v>3634104</v>
          </cell>
          <cell r="E12">
            <v>1.51</v>
          </cell>
          <cell r="F12">
            <v>119477.39178082191</v>
          </cell>
          <cell r="G12">
            <v>60515.014443835607</v>
          </cell>
          <cell r="H12">
            <v>179992.40622465752</v>
          </cell>
        </row>
        <row r="13">
          <cell r="A13" t="str">
            <v>MO006</v>
          </cell>
          <cell r="B13" t="str">
            <v>RESIDENTE SOCIAL</v>
          </cell>
          <cell r="C13" t="str">
            <v>ADMÓN</v>
          </cell>
          <cell r="D13">
            <v>3634104</v>
          </cell>
          <cell r="E13">
            <v>1.51</v>
          </cell>
          <cell r="F13">
            <v>119477.39178082191</v>
          </cell>
          <cell r="G13">
            <v>60515.014443835607</v>
          </cell>
          <cell r="H13">
            <v>179992.40622465752</v>
          </cell>
        </row>
        <row r="14">
          <cell r="A14" t="str">
            <v>MO007</v>
          </cell>
          <cell r="B14" t="str">
            <v>AUXILIAR DE RESIDENCIA</v>
          </cell>
          <cell r="C14" t="str">
            <v>ADMÓN</v>
          </cell>
          <cell r="D14">
            <v>2725578</v>
          </cell>
          <cell r="E14">
            <v>1.51</v>
          </cell>
          <cell r="F14">
            <v>89608.043835616438</v>
          </cell>
          <cell r="G14">
            <v>45908.903298630117</v>
          </cell>
          <cell r="H14">
            <v>135516.94713424655</v>
          </cell>
        </row>
        <row r="15">
          <cell r="A15" t="str">
            <v>MO008</v>
          </cell>
          <cell r="B15" t="str">
            <v>TECNÓLOGO SST</v>
          </cell>
          <cell r="C15" t="str">
            <v>ADMÓN</v>
          </cell>
          <cell r="D15">
            <v>2089609.7999999998</v>
          </cell>
          <cell r="E15">
            <v>1.52</v>
          </cell>
          <cell r="F15">
            <v>68699.501369863021</v>
          </cell>
          <cell r="G15">
            <v>35684.626169862982</v>
          </cell>
          <cell r="H15">
            <v>104384.127539726</v>
          </cell>
        </row>
        <row r="16">
          <cell r="A16" t="str">
            <v>MO009</v>
          </cell>
          <cell r="B16" t="str">
            <v>ASESOR LEGAL</v>
          </cell>
          <cell r="C16" t="str">
            <v>ADMÓN</v>
          </cell>
          <cell r="D16">
            <v>6087124.2000000002</v>
          </cell>
          <cell r="E16">
            <v>1.5</v>
          </cell>
          <cell r="F16">
            <v>200124.63013698629</v>
          </cell>
          <cell r="G16">
            <v>99951.513863013679</v>
          </cell>
          <cell r="H16">
            <v>300076.14399999997</v>
          </cell>
        </row>
        <row r="17">
          <cell r="A17" t="str">
            <v>MO010</v>
          </cell>
          <cell r="B17" t="str">
            <v>CONTADOR</v>
          </cell>
          <cell r="C17" t="str">
            <v>ADMÓN</v>
          </cell>
          <cell r="D17">
            <v>4179219.5999999996</v>
          </cell>
          <cell r="E17">
            <v>1.5</v>
          </cell>
          <cell r="F17">
            <v>137399</v>
          </cell>
          <cell r="G17">
            <v>69278.681479452091</v>
          </cell>
          <cell r="H17">
            <v>206677.68147945209</v>
          </cell>
        </row>
        <row r="18">
          <cell r="A18" t="str">
            <v>MO011</v>
          </cell>
          <cell r="B18" t="str">
            <v>ALMACENISTA</v>
          </cell>
          <cell r="C18" t="str">
            <v>ADMÓN</v>
          </cell>
          <cell r="D18">
            <v>1680773.1</v>
          </cell>
          <cell r="E18">
            <v>1.64</v>
          </cell>
          <cell r="F18">
            <v>55258.293150684935</v>
          </cell>
          <cell r="G18">
            <v>35212.953424657528</v>
          </cell>
          <cell r="H18">
            <v>90471.246575342462</v>
          </cell>
        </row>
        <row r="19">
          <cell r="A19" t="str">
            <v>MO012</v>
          </cell>
          <cell r="B19" t="str">
            <v>AUXILIAR DE ALMACÉN</v>
          </cell>
          <cell r="C19" t="str">
            <v>ADMÓN</v>
          </cell>
          <cell r="D19">
            <v>1317362.7</v>
          </cell>
          <cell r="E19">
            <v>1.68</v>
          </cell>
          <cell r="F19">
            <v>43310.553424657533</v>
          </cell>
          <cell r="G19">
            <v>29370.506575342464</v>
          </cell>
          <cell r="H19">
            <v>72681.06</v>
          </cell>
        </row>
        <row r="20">
          <cell r="A20" t="str">
            <v>MO013</v>
          </cell>
          <cell r="B20" t="str">
            <v>SECRETARIA</v>
          </cell>
          <cell r="C20" t="str">
            <v>ADMÓN</v>
          </cell>
          <cell r="D20">
            <v>908526</v>
          </cell>
          <cell r="E20">
            <v>1.76</v>
          </cell>
          <cell r="F20">
            <v>29869.347945205478</v>
          </cell>
          <cell r="G20">
            <v>22797.757917808212</v>
          </cell>
          <cell r="H20">
            <v>52667.10586301369</v>
          </cell>
        </row>
        <row r="21">
          <cell r="A21" t="str">
            <v>MO014</v>
          </cell>
          <cell r="B21" t="str">
            <v>MENSAJERO</v>
          </cell>
          <cell r="C21" t="str">
            <v>ADMÓN</v>
          </cell>
          <cell r="D21">
            <v>908526</v>
          </cell>
          <cell r="E21">
            <v>1.76</v>
          </cell>
          <cell r="F21">
            <v>29869.347945205478</v>
          </cell>
          <cell r="G21">
            <v>22797.757917808212</v>
          </cell>
          <cell r="H21">
            <v>52667.10586301369</v>
          </cell>
        </row>
        <row r="22">
          <cell r="A22" t="str">
            <v>MO015</v>
          </cell>
          <cell r="B22" t="str">
            <v>VIGILANTE</v>
          </cell>
          <cell r="C22" t="str">
            <v>ADMÓN</v>
          </cell>
          <cell r="D22">
            <v>908526</v>
          </cell>
          <cell r="E22">
            <v>1.76</v>
          </cell>
          <cell r="F22">
            <v>29869.347945205478</v>
          </cell>
          <cell r="G22">
            <v>22797.757917808212</v>
          </cell>
          <cell r="H22">
            <v>52667.10586301369</v>
          </cell>
        </row>
        <row r="23">
          <cell r="A23" t="str">
            <v>MO016</v>
          </cell>
          <cell r="B23" t="str">
            <v>TOPÓGRAFO</v>
          </cell>
          <cell r="C23" t="str">
            <v>OBRA</v>
          </cell>
          <cell r="D23">
            <v>4360924.8</v>
          </cell>
          <cell r="E23">
            <v>1.51</v>
          </cell>
          <cell r="F23">
            <v>143372.8712328767</v>
          </cell>
          <cell r="G23">
            <v>72944.286224657553</v>
          </cell>
          <cell r="H23">
            <v>216317.15745753425</v>
          </cell>
        </row>
        <row r="24">
          <cell r="A24" t="str">
            <v>MO017</v>
          </cell>
          <cell r="B24" t="str">
            <v>CADENERO 1</v>
          </cell>
          <cell r="C24" t="str">
            <v>OBRA</v>
          </cell>
          <cell r="D24">
            <v>2135036.1</v>
          </cell>
          <cell r="E24">
            <v>1.53</v>
          </cell>
          <cell r="F24">
            <v>70192.967123287672</v>
          </cell>
          <cell r="G24">
            <v>37159.314279452054</v>
          </cell>
          <cell r="H24">
            <v>107352.28140273973</v>
          </cell>
        </row>
        <row r="25">
          <cell r="A25" t="str">
            <v>MO018</v>
          </cell>
          <cell r="B25" t="str">
            <v>CADENERO 2</v>
          </cell>
          <cell r="C25" t="str">
            <v>OBRA</v>
          </cell>
          <cell r="D25">
            <v>1226510.1000000001</v>
          </cell>
          <cell r="E25">
            <v>1.71</v>
          </cell>
          <cell r="F25">
            <v>40323.61917808219</v>
          </cell>
          <cell r="G25">
            <v>28654.280043835628</v>
          </cell>
          <cell r="H25">
            <v>68977.899221917818</v>
          </cell>
        </row>
        <row r="26">
          <cell r="A26" t="str">
            <v>MO019</v>
          </cell>
          <cell r="B26" t="str">
            <v>MAESTRO PRIMERO</v>
          </cell>
          <cell r="C26" t="str">
            <v>OBRA</v>
          </cell>
          <cell r="D26">
            <v>2725578</v>
          </cell>
          <cell r="E26">
            <v>1.52</v>
          </cell>
          <cell r="F26">
            <v>89608.043835616438</v>
          </cell>
          <cell r="G26">
            <v>46653.286860273976</v>
          </cell>
          <cell r="H26">
            <v>136261.33069589041</v>
          </cell>
        </row>
        <row r="27">
          <cell r="A27" t="str">
            <v>MO020</v>
          </cell>
          <cell r="B27" t="str">
            <v>MAESTRO SEGUNDO</v>
          </cell>
          <cell r="C27" t="str">
            <v>OBRA</v>
          </cell>
          <cell r="D27">
            <v>2089609.7999999998</v>
          </cell>
          <cell r="E27">
            <v>1.53</v>
          </cell>
          <cell r="F27">
            <v>68699.501369863021</v>
          </cell>
          <cell r="G27">
            <v>36429.009731506827</v>
          </cell>
          <cell r="H27">
            <v>105128.51110136985</v>
          </cell>
        </row>
        <row r="28">
          <cell r="A28" t="str">
            <v>MO021</v>
          </cell>
          <cell r="B28" t="str">
            <v>OFICIAL ELÉCTRICO</v>
          </cell>
          <cell r="C28" t="str">
            <v>OBRA</v>
          </cell>
          <cell r="D28">
            <v>2498446.5</v>
          </cell>
          <cell r="E28">
            <v>1.52</v>
          </cell>
          <cell r="F28">
            <v>82140.706849315073</v>
          </cell>
          <cell r="G28">
            <v>43001.758389041104</v>
          </cell>
          <cell r="H28">
            <v>125142.46523835618</v>
          </cell>
        </row>
        <row r="29">
          <cell r="A29" t="str">
            <v>MO022</v>
          </cell>
          <cell r="B29" t="str">
            <v>AYUDANTE ELÉCTRICO</v>
          </cell>
          <cell r="C29" t="str">
            <v>OBRA</v>
          </cell>
          <cell r="D29">
            <v>1181083.8</v>
          </cell>
          <cell r="E29">
            <v>1.72</v>
          </cell>
          <cell r="F29">
            <v>38830.153424657532</v>
          </cell>
          <cell r="G29">
            <v>27923.975495890423</v>
          </cell>
          <cell r="H29">
            <v>66754.128920547955</v>
          </cell>
        </row>
        <row r="30">
          <cell r="A30" t="str">
            <v>MO023</v>
          </cell>
          <cell r="B30" t="str">
            <v>OFICIAL PLOMERO</v>
          </cell>
          <cell r="C30" t="str">
            <v>OBRA</v>
          </cell>
          <cell r="D30">
            <v>1817052</v>
          </cell>
          <cell r="E30">
            <v>1.64</v>
          </cell>
          <cell r="F30">
            <v>59738.695890410956</v>
          </cell>
          <cell r="G30">
            <v>38148.252624657551</v>
          </cell>
          <cell r="H30">
            <v>97886.948515068507</v>
          </cell>
        </row>
        <row r="31">
          <cell r="A31" t="str">
            <v>MO024</v>
          </cell>
          <cell r="B31" t="str">
            <v>AYUDANTE PLOMERO</v>
          </cell>
          <cell r="C31" t="str">
            <v>OBRA</v>
          </cell>
          <cell r="D31">
            <v>1090231.2</v>
          </cell>
          <cell r="E31">
            <v>1.74</v>
          </cell>
          <cell r="F31">
            <v>35843.216438356161</v>
          </cell>
          <cell r="G31">
            <v>26463.364405479457</v>
          </cell>
          <cell r="H31">
            <v>62306.580843835618</v>
          </cell>
        </row>
        <row r="32">
          <cell r="A32" t="str">
            <v>MO025</v>
          </cell>
          <cell r="B32" t="str">
            <v>OFICIAL CARPINTERO</v>
          </cell>
          <cell r="C32" t="str">
            <v>OBRA</v>
          </cell>
          <cell r="D32">
            <v>1817052</v>
          </cell>
          <cell r="E32">
            <v>1.64</v>
          </cell>
          <cell r="F32">
            <v>59738.695890410956</v>
          </cell>
          <cell r="G32">
            <v>38148.252624657551</v>
          </cell>
          <cell r="H32">
            <v>97886.948515068507</v>
          </cell>
        </row>
        <row r="33">
          <cell r="A33" t="str">
            <v>MO026</v>
          </cell>
          <cell r="B33" t="str">
            <v>AYUDANTE CARPINTERO</v>
          </cell>
          <cell r="C33" t="str">
            <v>OBRA</v>
          </cell>
          <cell r="D33">
            <v>999378.60000000009</v>
          </cell>
          <cell r="E33">
            <v>1.76</v>
          </cell>
          <cell r="F33">
            <v>32856.282191780825</v>
          </cell>
          <cell r="G33">
            <v>25002.751572602741</v>
          </cell>
          <cell r="H33">
            <v>57859.033764383566</v>
          </cell>
        </row>
        <row r="34">
          <cell r="A34" t="str">
            <v>MO027</v>
          </cell>
          <cell r="B34" t="str">
            <v>OFICIAL PINTOR</v>
          </cell>
          <cell r="C34" t="str">
            <v>OBRA</v>
          </cell>
          <cell r="D34">
            <v>1817052</v>
          </cell>
          <cell r="E34">
            <v>1.64</v>
          </cell>
          <cell r="F34">
            <v>59738.695890410956</v>
          </cell>
          <cell r="G34">
            <v>38148.252624657551</v>
          </cell>
          <cell r="H34">
            <v>97886.948515068507</v>
          </cell>
        </row>
        <row r="35">
          <cell r="A35" t="str">
            <v>MO028</v>
          </cell>
          <cell r="B35" t="str">
            <v>OFICIAL DE OBRA BLANCA</v>
          </cell>
          <cell r="C35" t="str">
            <v>OBRA</v>
          </cell>
          <cell r="D35">
            <v>1817052</v>
          </cell>
          <cell r="E35">
            <v>1.64</v>
          </cell>
          <cell r="F35">
            <v>59738.695890410956</v>
          </cell>
          <cell r="G35">
            <v>38148.252624657551</v>
          </cell>
          <cell r="H35">
            <v>97886.948515068507</v>
          </cell>
        </row>
        <row r="36">
          <cell r="A36" t="str">
            <v>MO029</v>
          </cell>
          <cell r="B36" t="str">
            <v>OFICIAL DE OBRA NEGRA</v>
          </cell>
          <cell r="C36" t="str">
            <v>OBRA</v>
          </cell>
          <cell r="D36">
            <v>1817052</v>
          </cell>
          <cell r="E36">
            <v>1.64</v>
          </cell>
          <cell r="F36">
            <v>59738.695890410956</v>
          </cell>
          <cell r="G36">
            <v>38148.252624657551</v>
          </cell>
          <cell r="H36">
            <v>97886.948515068507</v>
          </cell>
        </row>
        <row r="37">
          <cell r="A37" t="str">
            <v>MO030</v>
          </cell>
          <cell r="B37" t="str">
            <v>OFICIAL HIERRO</v>
          </cell>
          <cell r="C37" t="str">
            <v>OBRA</v>
          </cell>
          <cell r="D37">
            <v>1817052</v>
          </cell>
          <cell r="E37">
            <v>1.64</v>
          </cell>
          <cell r="F37">
            <v>59738.695890410956</v>
          </cell>
          <cell r="G37">
            <v>38148.252624657551</v>
          </cell>
          <cell r="H37">
            <v>97886.948515068507</v>
          </cell>
        </row>
        <row r="38">
          <cell r="A38" t="str">
            <v>MO031</v>
          </cell>
          <cell r="B38" t="str">
            <v>AYUDANTE ENTENDIDO</v>
          </cell>
          <cell r="C38" t="str">
            <v>OBRA</v>
          </cell>
          <cell r="D38">
            <v>1181083.8</v>
          </cell>
          <cell r="E38">
            <v>1.72</v>
          </cell>
          <cell r="F38">
            <v>38830.153424657532</v>
          </cell>
          <cell r="G38">
            <v>27923.975495890423</v>
          </cell>
          <cell r="H38">
            <v>66754.128920547955</v>
          </cell>
        </row>
        <row r="39">
          <cell r="A39" t="str">
            <v>MO032</v>
          </cell>
          <cell r="B39" t="str">
            <v>AYUDANTE RASO</v>
          </cell>
          <cell r="C39" t="str">
            <v>OBRA</v>
          </cell>
          <cell r="D39">
            <v>908526</v>
          </cell>
          <cell r="E39">
            <v>1.79</v>
          </cell>
          <cell r="F39">
            <v>29869.347945205478</v>
          </cell>
          <cell r="G39">
            <v>23542.14147945205</v>
          </cell>
          <cell r="H39">
            <v>53411.489424657528</v>
          </cell>
        </row>
        <row r="40">
          <cell r="A40" t="str">
            <v>MO033</v>
          </cell>
          <cell r="B40" t="str">
            <v>OPERADOR EQUIPO LIVIANO</v>
          </cell>
          <cell r="C40" t="str">
            <v>OBRA</v>
          </cell>
          <cell r="D40">
            <v>1181083.8</v>
          </cell>
          <cell r="E40">
            <v>1.72</v>
          </cell>
          <cell r="F40">
            <v>38830.153424657532</v>
          </cell>
          <cell r="G40">
            <v>27923.975495890423</v>
          </cell>
          <cell r="H40">
            <v>66754.128920547955</v>
          </cell>
        </row>
        <row r="41">
          <cell r="A41" t="str">
            <v>MO034</v>
          </cell>
          <cell r="B41" t="str">
            <v>OPERADOR EQUIPO MEDIANO</v>
          </cell>
          <cell r="C41" t="str">
            <v>OBRA</v>
          </cell>
          <cell r="D41">
            <v>2044183.5</v>
          </cell>
          <cell r="E41">
            <v>1.53</v>
          </cell>
          <cell r="F41">
            <v>67206.032876712328</v>
          </cell>
          <cell r="G41">
            <v>35698.704186301344</v>
          </cell>
          <cell r="H41">
            <v>102904.73706301367</v>
          </cell>
        </row>
        <row r="42">
          <cell r="A42" t="str">
            <v>MO035</v>
          </cell>
          <cell r="B42" t="str">
            <v>OPERADOR EQUIPO PESADO</v>
          </cell>
          <cell r="C42" t="str">
            <v>OBRA</v>
          </cell>
          <cell r="D42">
            <v>2907283.2</v>
          </cell>
          <cell r="E42">
            <v>1.52</v>
          </cell>
          <cell r="F42">
            <v>95581.912328767125</v>
          </cell>
          <cell r="G42">
            <v>49574.509786301351</v>
          </cell>
          <cell r="H42">
            <v>145156.42211506848</v>
          </cell>
        </row>
        <row r="43">
          <cell r="A43" t="str">
            <v>MO036</v>
          </cell>
          <cell r="B43" t="str">
            <v>AUXILIAR HERRAMIENTA</v>
          </cell>
          <cell r="C43" t="str">
            <v>OBRA</v>
          </cell>
          <cell r="D43">
            <v>908526</v>
          </cell>
          <cell r="E43">
            <v>1.79</v>
          </cell>
          <cell r="F43">
            <v>29869.347945205478</v>
          </cell>
          <cell r="G43">
            <v>23542.14147945205</v>
          </cell>
          <cell r="H43">
            <v>53411.489424657528</v>
          </cell>
        </row>
        <row r="44">
          <cell r="A44" t="str">
            <v>MO037</v>
          </cell>
          <cell r="B44" t="str">
            <v>PATIERO</v>
          </cell>
          <cell r="C44" t="str">
            <v>OBRA</v>
          </cell>
          <cell r="D44">
            <v>908526</v>
          </cell>
          <cell r="E44">
            <v>1.79</v>
          </cell>
          <cell r="F44">
            <v>29869.347945205478</v>
          </cell>
          <cell r="G44">
            <v>23542.14147945205</v>
          </cell>
          <cell r="H44">
            <v>53411.489424657528</v>
          </cell>
        </row>
        <row r="45">
          <cell r="A45" t="str">
            <v>MO038</v>
          </cell>
          <cell r="B45" t="str">
            <v>AUXILIAR PARE-SIGA</v>
          </cell>
          <cell r="C45" t="str">
            <v>OBRA</v>
          </cell>
          <cell r="D45">
            <v>908526</v>
          </cell>
          <cell r="E45">
            <v>1.79</v>
          </cell>
          <cell r="F45">
            <v>29869.347945205478</v>
          </cell>
          <cell r="G45">
            <v>23542.14147945205</v>
          </cell>
          <cell r="H45">
            <v>53411.489424657528</v>
          </cell>
        </row>
        <row r="46">
          <cell r="A46" t="str">
            <v>MO039</v>
          </cell>
          <cell r="B46" t="str">
            <v>INGENIERO SIG</v>
          </cell>
          <cell r="C46" t="str">
            <v>ADMÓN</v>
          </cell>
          <cell r="D46">
            <v>4542630</v>
          </cell>
          <cell r="E46">
            <v>1.5</v>
          </cell>
          <cell r="F46">
            <v>149346.73972602739</v>
          </cell>
          <cell r="G46">
            <v>75121.125589041156</v>
          </cell>
          <cell r="H46">
            <v>224467.86531506854</v>
          </cell>
        </row>
        <row r="47">
          <cell r="A47" t="str">
            <v>MO040</v>
          </cell>
          <cell r="B47" t="str">
            <v>TECNÓLOGO SIG</v>
          </cell>
          <cell r="C47" t="str">
            <v>ADMÓN</v>
          </cell>
          <cell r="D47">
            <v>2089609.7999999998</v>
          </cell>
          <cell r="E47">
            <v>1.52</v>
          </cell>
          <cell r="F47">
            <v>68699.501369863021</v>
          </cell>
          <cell r="G47">
            <v>35684.626169862982</v>
          </cell>
          <cell r="H47">
            <v>104384.127539726</v>
          </cell>
        </row>
        <row r="48">
          <cell r="A48" t="str">
            <v>MO041</v>
          </cell>
          <cell r="B48" t="str">
            <v>DIRECTOR DE CONSULTORÍA</v>
          </cell>
          <cell r="C48" t="str">
            <v>ADMÓN</v>
          </cell>
          <cell r="D48">
            <v>6087124.2000000002</v>
          </cell>
          <cell r="E48">
            <v>1.5</v>
          </cell>
          <cell r="F48">
            <v>200124.63013698629</v>
          </cell>
          <cell r="G48">
            <v>99951.513863013679</v>
          </cell>
          <cell r="H48">
            <v>300076.14399999997</v>
          </cell>
        </row>
        <row r="49">
          <cell r="A49" t="str">
            <v>MO042</v>
          </cell>
          <cell r="B49" t="str">
            <v>DIBUJANTE</v>
          </cell>
          <cell r="C49" t="str">
            <v>ADMÓN</v>
          </cell>
          <cell r="D49">
            <v>2089609.7999999998</v>
          </cell>
          <cell r="E49">
            <v>1.52</v>
          </cell>
          <cell r="F49">
            <v>68699.501369863021</v>
          </cell>
          <cell r="G49">
            <v>35684.626169862982</v>
          </cell>
          <cell r="H49">
            <v>104384.127539726</v>
          </cell>
        </row>
        <row r="50">
          <cell r="A50" t="str">
            <v>MO043</v>
          </cell>
          <cell r="B50" t="str">
            <v>INGENIERO ESPECIALISTA GEOTECNIA</v>
          </cell>
          <cell r="C50" t="str">
            <v>ADMÓN</v>
          </cell>
          <cell r="D50">
            <v>5451156</v>
          </cell>
          <cell r="E50">
            <v>1.5</v>
          </cell>
          <cell r="F50">
            <v>179216.08767123288</v>
          </cell>
          <cell r="G50">
            <v>89727.236734246544</v>
          </cell>
          <cell r="H50">
            <v>268943.32440547942</v>
          </cell>
        </row>
        <row r="51">
          <cell r="A51" t="str">
            <v>MO044</v>
          </cell>
          <cell r="B51" t="str">
            <v>GEÓLOGO</v>
          </cell>
          <cell r="C51" t="str">
            <v>ADMÓN</v>
          </cell>
          <cell r="D51">
            <v>4996893</v>
          </cell>
          <cell r="E51">
            <v>1.5</v>
          </cell>
          <cell r="F51">
            <v>164281.41369863015</v>
          </cell>
          <cell r="G51">
            <v>82424.182531506871</v>
          </cell>
          <cell r="H51">
            <v>246705.59623013702</v>
          </cell>
        </row>
        <row r="52">
          <cell r="A52" t="str">
            <v>MO045</v>
          </cell>
          <cell r="B52" t="str">
            <v xml:space="preserve">ARQUITECTO ESPECIALISTA URBANISMO </v>
          </cell>
          <cell r="C52" t="str">
            <v>ADMÓN</v>
          </cell>
          <cell r="D52">
            <v>5451156</v>
          </cell>
          <cell r="E52">
            <v>1.5</v>
          </cell>
          <cell r="F52">
            <v>179216.08767123288</v>
          </cell>
          <cell r="G52">
            <v>89727.236734246544</v>
          </cell>
          <cell r="H52">
            <v>268943.32440547942</v>
          </cell>
        </row>
        <row r="53">
          <cell r="A53" t="str">
            <v>MO046</v>
          </cell>
          <cell r="B53" t="str">
            <v>ARQUITECTO ESPECIALISTA PAISAJISMO</v>
          </cell>
          <cell r="C53" t="str">
            <v>ADMÓN</v>
          </cell>
          <cell r="D53">
            <v>5451156</v>
          </cell>
          <cell r="E53">
            <v>1.5</v>
          </cell>
          <cell r="F53">
            <v>179216.08767123288</v>
          </cell>
          <cell r="G53">
            <v>89727.236734246544</v>
          </cell>
          <cell r="H53">
            <v>268943.32440547942</v>
          </cell>
        </row>
        <row r="54">
          <cell r="A54" t="str">
            <v>MO047</v>
          </cell>
          <cell r="B54" t="str">
            <v>ARQUITECTO DISEÑADOR</v>
          </cell>
          <cell r="C54" t="str">
            <v>ADMÓN</v>
          </cell>
          <cell r="D54">
            <v>4996893</v>
          </cell>
          <cell r="E54">
            <v>1.5</v>
          </cell>
          <cell r="F54">
            <v>164281.41369863015</v>
          </cell>
          <cell r="G54">
            <v>82424.182531506871</v>
          </cell>
          <cell r="H54">
            <v>246705.59623013702</v>
          </cell>
        </row>
        <row r="55">
          <cell r="A55" t="str">
            <v>MO048</v>
          </cell>
          <cell r="B55" t="str">
            <v>INGENIERO ESPECIALISTA ESTRUCTURAL</v>
          </cell>
          <cell r="C55" t="str">
            <v>ADMÓN</v>
          </cell>
          <cell r="D55">
            <v>5451156</v>
          </cell>
          <cell r="E55">
            <v>1.5</v>
          </cell>
          <cell r="F55">
            <v>179216.08767123288</v>
          </cell>
          <cell r="G55">
            <v>89727.236734246544</v>
          </cell>
          <cell r="H55">
            <v>268943.32440547942</v>
          </cell>
        </row>
        <row r="56">
          <cell r="A56" t="str">
            <v>MO049</v>
          </cell>
          <cell r="B56" t="str">
            <v>INGENIERO REVISOR ESTRUCTURAL</v>
          </cell>
          <cell r="C56" t="str">
            <v>ADMÓN</v>
          </cell>
          <cell r="D56">
            <v>5451156</v>
          </cell>
          <cell r="E56">
            <v>1.5</v>
          </cell>
          <cell r="F56">
            <v>179216.08767123288</v>
          </cell>
          <cell r="G56">
            <v>89727.236734246544</v>
          </cell>
          <cell r="H56">
            <v>268943.32440547942</v>
          </cell>
        </row>
        <row r="57">
          <cell r="A57" t="str">
            <v>MO050</v>
          </cell>
          <cell r="B57" t="str">
            <v>INGENIERO ESPECIALISTA HIDRÁULICO</v>
          </cell>
          <cell r="C57" t="str">
            <v>ADMÓN</v>
          </cell>
          <cell r="D57">
            <v>5451156</v>
          </cell>
          <cell r="E57">
            <v>1.5</v>
          </cell>
          <cell r="F57">
            <v>179216.08767123288</v>
          </cell>
          <cell r="G57">
            <v>89727.236734246544</v>
          </cell>
          <cell r="H57">
            <v>268943.32440547942</v>
          </cell>
        </row>
        <row r="58">
          <cell r="A58" t="str">
            <v>MO051</v>
          </cell>
          <cell r="B58" t="str">
            <v>INGENIERO ELECTRICISTA</v>
          </cell>
          <cell r="C58" t="str">
            <v>ADMÓN</v>
          </cell>
          <cell r="D58">
            <v>4996893</v>
          </cell>
          <cell r="E58">
            <v>1.5</v>
          </cell>
          <cell r="F58">
            <v>164281.41369863015</v>
          </cell>
          <cell r="G58">
            <v>82424.182531506871</v>
          </cell>
          <cell r="H58">
            <v>246705.59623013702</v>
          </cell>
        </row>
        <row r="59">
          <cell r="A59" t="str">
            <v>MO052</v>
          </cell>
          <cell r="B59" t="str">
            <v>INGENIERO AMBIENTAL</v>
          </cell>
          <cell r="C59" t="str">
            <v>ADMÓN</v>
          </cell>
          <cell r="D59">
            <v>4996893</v>
          </cell>
          <cell r="E59">
            <v>1.5</v>
          </cell>
          <cell r="F59">
            <v>164281.41369863015</v>
          </cell>
          <cell r="G59">
            <v>82424.182531506871</v>
          </cell>
          <cell r="H59">
            <v>246705.59623013702</v>
          </cell>
        </row>
        <row r="60">
          <cell r="A60" t="str">
            <v>MO053</v>
          </cell>
          <cell r="B60" t="str">
            <v>INGENIERO FORESTAL</v>
          </cell>
          <cell r="C60" t="str">
            <v>ADMÓN</v>
          </cell>
          <cell r="D60">
            <v>4996893</v>
          </cell>
          <cell r="E60">
            <v>1.5</v>
          </cell>
          <cell r="F60">
            <v>164281.41369863015</v>
          </cell>
          <cell r="G60">
            <v>82424.182531506871</v>
          </cell>
          <cell r="H60">
            <v>246705.59623013702</v>
          </cell>
        </row>
        <row r="61">
          <cell r="A61" t="str">
            <v>MO054</v>
          </cell>
          <cell r="B61" t="str">
            <v>TÉCNICO AMBIENTAL</v>
          </cell>
          <cell r="C61" t="str">
            <v>ADMÓN</v>
          </cell>
          <cell r="D61">
            <v>1817052</v>
          </cell>
          <cell r="E61">
            <v>1.63</v>
          </cell>
          <cell r="F61">
            <v>59738.695890410956</v>
          </cell>
          <cell r="G61">
            <v>37403.869063013706</v>
          </cell>
          <cell r="H61">
            <v>97142.564953424662</v>
          </cell>
        </row>
        <row r="62">
          <cell r="B62" t="str">
            <v/>
          </cell>
          <cell r="C62" t="str">
            <v/>
          </cell>
          <cell r="D62" t="str">
            <v/>
          </cell>
          <cell r="E62" t="str">
            <v/>
          </cell>
          <cell r="F62" t="str">
            <v/>
          </cell>
          <cell r="G62" t="str">
            <v/>
          </cell>
          <cell r="H62" t="str">
            <v/>
          </cell>
        </row>
        <row r="63">
          <cell r="B63" t="str">
            <v/>
          </cell>
          <cell r="C63" t="str">
            <v/>
          </cell>
          <cell r="D63" t="str">
            <v/>
          </cell>
          <cell r="E63" t="str">
            <v/>
          </cell>
          <cell r="F63" t="str">
            <v/>
          </cell>
          <cell r="G63" t="str">
            <v/>
          </cell>
          <cell r="H63" t="str">
            <v/>
          </cell>
        </row>
      </sheetData>
      <sheetData sheetId="9"/>
      <sheetData sheetId="10"/>
      <sheetData sheetId="11"/>
      <sheetData sheetId="12"/>
      <sheetData sheetId="13"/>
      <sheetData sheetId="14"/>
      <sheetData sheetId="15"/>
      <sheetData sheetId="16"/>
      <sheetData sheetId="17"/>
      <sheetData sheetId="18"/>
      <sheetData sheetId="19">
        <row r="1">
          <cell r="A1" t="str">
            <v>DEPARTAMENTO DE ANTIOQUIA</v>
          </cell>
        </row>
        <row r="2">
          <cell r="A2" t="str">
            <v>MUNICIPIO DE BARBOSA</v>
          </cell>
        </row>
        <row r="3">
          <cell r="A3" t="str">
            <v>PROYECTO: Construccion de 2 Km de placa huella en la vereda la Aguada del MunIcipio de Barbosa, Antioquia.</v>
          </cell>
        </row>
        <row r="5">
          <cell r="A5" t="str">
            <v>LISTADO DE INSUMOS - SERVICIOS</v>
          </cell>
        </row>
        <row r="7">
          <cell r="A7" t="str">
            <v>CÓDIGO</v>
          </cell>
          <cell r="B7" t="str">
            <v>DESCRIPCIÓN</v>
          </cell>
          <cell r="C7" t="str">
            <v>UNIDAD</v>
          </cell>
          <cell r="D7" t="str">
            <v>VALOR UNITARIO</v>
          </cell>
        </row>
        <row r="8">
          <cell r="A8" t="str">
            <v>SE001</v>
          </cell>
          <cell r="B8" t="str">
            <v>COMISIÓN TOPOGRÁFICA (1 TOP. + 1 CAD. 1 + 1 CAD. 2)</v>
          </cell>
          <cell r="C8" t="str">
            <v>DÍA</v>
          </cell>
          <cell r="D8">
            <v>516617.33808219177</v>
          </cell>
        </row>
        <row r="9">
          <cell r="A9" t="str">
            <v>SE002</v>
          </cell>
          <cell r="B9" t="str">
            <v>COMISIÓN TOPOGRÁFICA (1 TOP. + 1 CAD. 1)</v>
          </cell>
          <cell r="C9" t="str">
            <v>DÍA</v>
          </cell>
          <cell r="D9">
            <v>447639.43886027398</v>
          </cell>
        </row>
        <row r="10">
          <cell r="A10" t="str">
            <v>SE003</v>
          </cell>
          <cell r="B10" t="str">
            <v>ARRIENDO OFICINA DE CAMPO + DOTACIÓN</v>
          </cell>
          <cell r="C10" t="str">
            <v>MES</v>
          </cell>
          <cell r="D10">
            <v>963000</v>
          </cell>
        </row>
        <row r="11">
          <cell r="A11" t="str">
            <v>SE004</v>
          </cell>
          <cell r="B11" t="str">
            <v>DERECHO A BOTADERO</v>
          </cell>
          <cell r="C11" t="str">
            <v>M3</v>
          </cell>
          <cell r="D11">
            <v>5000</v>
          </cell>
        </row>
        <row r="12">
          <cell r="A12" t="str">
            <v>SE005</v>
          </cell>
          <cell r="B12" t="str">
            <v>ADQUISICIÓN DE CARTOGRAFIA (IMÁGENES DE SATELITE Y FOTOS AÉREAS EXISTENTES) S/COMPROBANTE PAGO</v>
          </cell>
          <cell r="C12" t="str">
            <v>UN</v>
          </cell>
          <cell r="D12">
            <v>100000</v>
          </cell>
        </row>
        <row r="13">
          <cell r="A13" t="str">
            <v>SEL001</v>
          </cell>
          <cell r="B13" t="str">
            <v>Granulometría por tamizado con lavado sobre tamiz No 200</v>
          </cell>
          <cell r="C13" t="str">
            <v>UN</v>
          </cell>
          <cell r="D13">
            <v>107000</v>
          </cell>
        </row>
        <row r="14">
          <cell r="A14" t="str">
            <v>SEL002</v>
          </cell>
          <cell r="B14" t="str">
            <v>Resistencia al desgaste de los agregados de tamaños menores a 37,5 mm (1 1/2") por medio de la máquina de los ángeles.</v>
          </cell>
          <cell r="C14" t="str">
            <v>UN</v>
          </cell>
          <cell r="D14">
            <v>145000</v>
          </cell>
        </row>
        <row r="15">
          <cell r="A15" t="str">
            <v>SEL003</v>
          </cell>
          <cell r="B15" t="str">
            <v>Determinación de terrones de arcilla y partículas deleznables en los agregados</v>
          </cell>
          <cell r="C15" t="str">
            <v>UN</v>
          </cell>
          <cell r="D15">
            <v>79000</v>
          </cell>
        </row>
        <row r="16">
          <cell r="A16" t="str">
            <v>SEL004</v>
          </cell>
          <cell r="B16" t="str">
            <v>Relaciones de humedad - masa unitaria seca en los suelos (ensayo modificado de compactación - Proctor Modificado) con corrección del peso unitario y contenido de agua</v>
          </cell>
          <cell r="C16" t="str">
            <v>UN</v>
          </cell>
          <cell r="D16">
            <v>147000</v>
          </cell>
        </row>
        <row r="17">
          <cell r="A17" t="str">
            <v>SEL005</v>
          </cell>
          <cell r="B17" t="str">
            <v>Relación de Soporte del Suelo en el laboratorio (CBR en el laboratorio) remodelado y sumergido. Suelos granulares (3 puntos)</v>
          </cell>
          <cell r="C17" t="str">
            <v>UN</v>
          </cell>
          <cell r="D17">
            <v>368000</v>
          </cell>
        </row>
        <row r="18">
          <cell r="A18" t="str">
            <v>SEL006</v>
          </cell>
          <cell r="B18" t="str">
            <v>Diseños de mezcla para una resistencia determinada (Incluye ensayos a agregados y verificación de resistencia)</v>
          </cell>
          <cell r="C18" t="str">
            <v>UN</v>
          </cell>
          <cell r="D18">
            <v>737000</v>
          </cell>
        </row>
        <row r="19">
          <cell r="A19" t="str">
            <v>SEL007</v>
          </cell>
          <cell r="B19" t="str">
            <v>Resistencia a la compresión de cilindros de concreto (método normal)</v>
          </cell>
          <cell r="C19" t="str">
            <v>UN</v>
          </cell>
          <cell r="D19">
            <v>12000</v>
          </cell>
        </row>
        <row r="20">
          <cell r="A20" t="str">
            <v>SEL008</v>
          </cell>
          <cell r="B20" t="str">
            <v>Extracción cuantitativa del asfalto en mezclas en caliente para pavimentos (contenido de asfalto)</v>
          </cell>
          <cell r="C20" t="str">
            <v>UN</v>
          </cell>
          <cell r="D20">
            <v>115000</v>
          </cell>
        </row>
        <row r="21">
          <cell r="A21" t="str">
            <v>SEL009</v>
          </cell>
          <cell r="B21" t="str">
            <v>Compactación, densidad, estabilidad y flujo por briqueta para asfaltos</v>
          </cell>
          <cell r="C21" t="str">
            <v>UN</v>
          </cell>
          <cell r="D21">
            <v>72000</v>
          </cell>
        </row>
      </sheetData>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PIP3C"/>
      <sheetName val="#REF"/>
      <sheetName val="Resumen"/>
      <sheetName val="cp03"/>
      <sheetName val="PERFASES"/>
      <sheetName val="Book1"/>
      <sheetName val="rencst0599"/>
      <sheetName val="VENTA"/>
      <sheetName val="SUMMA"/>
      <sheetName val="DATA-FASE"/>
      <sheetName val="SRG1-S1"/>
      <sheetName val="20 de Julio"/>
      <sheetName val="Casaloma"/>
      <sheetName val="Huertas"/>
      <sheetName val="Pinos 4-8 "/>
      <sheetName val="Pinos 4-7"/>
      <sheetName val="Mirad. de la Prim."/>
      <sheetName val="Paraiso"/>
      <sheetName val="Porv. de la Est."/>
      <sheetName val="Rincon Porv."/>
      <sheetName val="San Isidro"/>
      <sheetName val="Sta Ines"/>
      <sheetName val="San Vicente"/>
      <sheetName val="Uval"/>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MC SF GAVIONES"/>
      <sheetName val="PESOS"/>
      <sheetName val="civ_roma"/>
      <sheetName val="Sheet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b"/>
      <sheetName val="AMPACITY"/>
      <sheetName val="Base_de_Diseño1"/>
      <sheetName val="Ppto_total"/>
      <sheetName val="Resumen_tubería"/>
      <sheetName val="Tabla_4_1_Distrito_Nº1"/>
      <sheetName val="Tabla_4_2_Distrito_Nº2"/>
      <sheetName val="Tabal_4_3_Resumén_distritos"/>
      <sheetName val="Tabla_4_4_Sistemas"/>
      <sheetName val="Ppto_alcantarillado"/>
      <sheetName val="Base_de_Diseño"/>
      <sheetName val="CONSUMOS"/>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Base de Diseño"/>
      <sheetName val="PPTO_AREA_URBANA"/>
      <sheetName val="Base_de_Diseño"/>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refreshError="1"/>
      <sheetData sheetId="6"/>
      <sheetData sheetId="7"/>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s>
    <sheetDataSet>
      <sheetData sheetId="0"/>
      <sheetData sheetId="1"/>
      <sheetData sheetId="2">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s>
    <sheetDataSet>
      <sheetData sheetId="0">
        <row r="421">
          <cell r="D421">
            <v>48706.079999999994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1. Resumen"/>
      <sheetName val="Cuadro2.  Caract."/>
      <sheetName val="Cuadro3.  Valor"/>
      <sheetName val="Cuadro4. Pond."/>
      <sheetName val="Cuadro5. Exp"/>
      <sheetName val="Cuadro6. Cump"/>
    </sheetNames>
    <sheetDataSet>
      <sheetData sheetId="0" refreshError="1"/>
      <sheetData sheetId="1" refreshError="1"/>
      <sheetData sheetId="2" refreshError="1"/>
      <sheetData sheetId="3" refreshError="1"/>
      <sheetData sheetId="4" refreshError="1"/>
      <sheetData sheetId="5"/>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APU BOMBEO Y L. IMPUL."/>
      <sheetName val="PRELIM"/>
      <sheetName val="TUBERIA"/>
    </sheetNames>
    <sheetDataSet>
      <sheetData sheetId="0" refreshError="1"/>
      <sheetData sheetId="1" refreshError="1"/>
      <sheetData sheetId="2" refreshError="1"/>
      <sheetData sheetId="3" refreshError="1">
        <row r="346">
          <cell r="B346" t="str">
            <v>HERRAMIENTA MENOR (5% M. DE O.)</v>
          </cell>
        </row>
        <row r="363">
          <cell r="B363" t="str">
            <v>HERRAMIENTA MENOR (5% M. DE O.)</v>
          </cell>
        </row>
        <row r="380">
          <cell r="B380" t="str">
            <v>HERRAMIENTA MENOR (5% M. DE O.)</v>
          </cell>
        </row>
        <row r="397">
          <cell r="B397" t="str">
            <v>OFICIAL (INC. 70% PRESTACIONES)</v>
          </cell>
        </row>
        <row r="412">
          <cell r="B412" t="str">
            <v>M. DE O. PREPARACIÓN MEZCLAS</v>
          </cell>
        </row>
        <row r="427">
          <cell r="B427">
            <v>311197.66134374996</v>
          </cell>
        </row>
      </sheetData>
      <sheetData sheetId="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Cuadro Resumen"/>
      <sheetName val="MEMORIA ARQ LUZ DEL CARIBE"/>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5,1 Exc Man "/>
      <sheetName val="3,5,4 Relleno M Común "/>
      <sheetName val="4,1,1 Columnas"/>
      <sheetName val="4,2,1 Vigas aéreas"/>
      <sheetName val="4,3,2 Caseton"/>
      <sheetName val="4,3,6 Placa maciza 0,20"/>
      <sheetName val="4,3,7 Placa maciza 0,10"/>
      <sheetName val="4,3,8 Placa maciza 0,15"/>
      <sheetName val="4,4,1 Escalera"/>
      <sheetName val="4,4,2 Rampas"/>
      <sheetName val="4,4,3 POZO CONCRETO"/>
      <sheetName val="4,5,2 Acero 60000 est"/>
      <sheetName val="4,5,3 Malla Electrosoldada est"/>
      <sheetName val="4,6,2,4 Perfil "/>
      <sheetName val="5,1,6 Bloq Conc Estruc 014"/>
      <sheetName val="5,1,7 Bloq Conc Estruc 019"/>
      <sheetName val="5,4,1 Mort 1-4 "/>
      <sheetName val="5,5,2 Acero 60000 mamp"/>
      <sheetName val="6,1,1 Alfajias"/>
      <sheetName val="6,1,2 Dinteles"/>
      <sheetName val="6,1,18 Cañuela Per"/>
      <sheetName val="6,2,2 Mesones lavamanos"/>
      <sheetName val="7,1,1,1 Acometida PVC-P"/>
      <sheetName val="7,1,2,3 Flotador 1"/>
      <sheetName val="7,1,2,4 Tanque Plastico"/>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10,3 Sanit 2"/>
      <sheetName val="7,1,10,1 Acomet sanit"/>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SALIDA LUMINARIA F S3 EN PLACA"/>
      <sheetName val="SALIDA LUMINARIA F S3 EN TECHO"/>
      <sheetName val="SALIDA LUMINARIA F CONMUTABLE "/>
      <sheetName val="LAMPARA FLUORESCENTE ADICIONAL "/>
      <sheetName val="SALIDA ELÉCTRICA VENTILADOR"/>
      <sheetName val="8,3,19 Acometida 3x10"/>
      <sheetName val="8,3,20 Canalización zona dura"/>
      <sheetName val="8,3,21 Canalización zona d 1 12"/>
      <sheetName val="8,3,22 Canalización zona d 1&quot;"/>
      <sheetName val="8,3,23 Canalización zona du 114"/>
      <sheetName val="8,4,1 Tablero 18 Circuitos"/>
      <sheetName val="8,3,25 Acometida 3x4+2X6"/>
      <sheetName val="DUCTO CONDUIT EMT 1 14&quot;"/>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6,1 Salida TV"/>
      <sheetName val="8,6,4 Ventilador Techo"/>
      <sheetName val="8,8,2 Puesta tierra"/>
      <sheetName val="8,11,1 Camara CS274"/>
      <sheetName val="8,11,2 Camara CS275"/>
      <sheetName val="8,11,3 Camara CS276"/>
      <sheetName val="8,11,4 Caja 30  x30"/>
      <sheetName val="ANCLAJE LUMINARIAS EN TECHO "/>
      <sheetName val="TABLERO TRIFASICO TIPO RIEL "/>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2,2,1,1 Marcos puerta"/>
      <sheetName val="12,2,1,2 Puerta Sencilla"/>
      <sheetName val="12,2,1,3 Puerta S niños"/>
      <sheetName val="12,2,1,5 Puertas Emtamborada"/>
      <sheetName val=" 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sheetData>
      <sheetData sheetId="8" refreshError="1">
        <row r="12">
          <cell r="A12" t="str">
            <v>COSTOS DE MAQUINARIA Y EQUIPOS</v>
          </cell>
        </row>
        <row r="14">
          <cell r="A14" t="str">
            <v>JORNADA DIARIA</v>
          </cell>
          <cell r="B14">
            <v>8</v>
          </cell>
        </row>
        <row r="15">
          <cell r="A15" t="str">
            <v>Descripción</v>
          </cell>
          <cell r="B15" t="str">
            <v>Tarifa hora</v>
          </cell>
          <cell r="D15" t="str">
            <v>Tarifa -día</v>
          </cell>
          <cell r="E15" t="str">
            <v>% Actualización</v>
          </cell>
          <cell r="F15" t="str">
            <v>Valor Actualizado</v>
          </cell>
        </row>
        <row r="16">
          <cell r="A16" t="str">
            <v>Cargador tipo Cat - 904</v>
          </cell>
          <cell r="B16">
            <v>43750</v>
          </cell>
          <cell r="D16">
            <v>350000</v>
          </cell>
          <cell r="E16">
            <v>4.4999999999999998E-2</v>
          </cell>
          <cell r="F16">
            <v>365750</v>
          </cell>
        </row>
        <row r="17">
          <cell r="A17" t="str">
            <v>Compresor</v>
          </cell>
          <cell r="B17">
            <v>23200</v>
          </cell>
          <cell r="D17">
            <v>50000</v>
          </cell>
          <cell r="E17">
            <v>4.4999999999999998E-2</v>
          </cell>
          <cell r="F17">
            <v>52250</v>
          </cell>
        </row>
        <row r="18">
          <cell r="A18" t="str">
            <v>Compresor 2 martillos 185 PCM</v>
          </cell>
          <cell r="B18">
            <v>31320</v>
          </cell>
          <cell r="D18">
            <v>250560</v>
          </cell>
          <cell r="E18">
            <v>4.4999999999999998E-2</v>
          </cell>
          <cell r="F18">
            <v>261835</v>
          </cell>
        </row>
        <row r="19">
          <cell r="A19" t="str">
            <v>Cortadora</v>
          </cell>
          <cell r="B19">
            <v>23201</v>
          </cell>
          <cell r="D19">
            <v>20000</v>
          </cell>
          <cell r="E19">
            <v>4.4999999999999998E-2</v>
          </cell>
          <cell r="F19">
            <v>20900</v>
          </cell>
        </row>
        <row r="20">
          <cell r="A20" t="str">
            <v>Equipo de topografía</v>
          </cell>
          <cell r="B20">
            <v>10000</v>
          </cell>
          <cell r="D20">
            <v>80000</v>
          </cell>
          <cell r="E20">
            <v>4.4999999999999998E-2</v>
          </cell>
          <cell r="F20">
            <v>83600</v>
          </cell>
        </row>
        <row r="21">
          <cell r="A21" t="str">
            <v>Equipo de Soldadura</v>
          </cell>
          <cell r="B21">
            <v>2500</v>
          </cell>
          <cell r="D21">
            <v>39000</v>
          </cell>
          <cell r="E21">
            <v>4.4999999999999998E-2</v>
          </cell>
          <cell r="F21">
            <v>40755</v>
          </cell>
        </row>
        <row r="22">
          <cell r="A22" t="str">
            <v>Figuradora</v>
          </cell>
          <cell r="B22">
            <v>2500</v>
          </cell>
          <cell r="D22">
            <v>20000</v>
          </cell>
          <cell r="E22">
            <v>4.4999999999999998E-2</v>
          </cell>
          <cell r="F22">
            <v>20900</v>
          </cell>
        </row>
        <row r="23">
          <cell r="A23" t="str">
            <v>Pulidora</v>
          </cell>
          <cell r="B23">
            <v>2500</v>
          </cell>
          <cell r="D23">
            <v>20000</v>
          </cell>
          <cell r="E23">
            <v>4.4999999999999998E-2</v>
          </cell>
          <cell r="F23">
            <v>20900</v>
          </cell>
        </row>
        <row r="24">
          <cell r="A24" t="str">
            <v>Pulidora pisos incluye piedras y ceras</v>
          </cell>
          <cell r="B24">
            <v>8500</v>
          </cell>
          <cell r="D24">
            <v>68000</v>
          </cell>
          <cell r="E24">
            <v>4.4999999999999998E-2</v>
          </cell>
          <cell r="F24">
            <v>71060</v>
          </cell>
        </row>
        <row r="25">
          <cell r="A25" t="str">
            <v>Formaleta</v>
          </cell>
          <cell r="B25">
            <v>287.5</v>
          </cell>
          <cell r="D25">
            <v>2300</v>
          </cell>
          <cell r="E25">
            <v>4.4999999999999998E-2</v>
          </cell>
          <cell r="F25">
            <v>2404</v>
          </cell>
        </row>
        <row r="26">
          <cell r="A26" t="str">
            <v>Formaleta entrepiso por 4 semanas M2</v>
          </cell>
          <cell r="B26">
            <v>62.5</v>
          </cell>
          <cell r="D26">
            <v>500</v>
          </cell>
          <cell r="E26">
            <v>4.4999999999999998E-2</v>
          </cell>
          <cell r="F26">
            <v>523</v>
          </cell>
        </row>
        <row r="27">
          <cell r="A27" t="str">
            <v>Formaleta entrepiso M2</v>
          </cell>
          <cell r="B27">
            <v>31.25</v>
          </cell>
          <cell r="D27">
            <v>250</v>
          </cell>
          <cell r="E27">
            <v>4.4999999999999998E-2</v>
          </cell>
          <cell r="F27">
            <v>261</v>
          </cell>
        </row>
        <row r="28">
          <cell r="A28" t="str">
            <v>Herramienta Eléctrica</v>
          </cell>
          <cell r="B28">
            <v>684.93150684931504</v>
          </cell>
          <cell r="D28">
            <v>5479</v>
          </cell>
          <cell r="E28">
            <v>4.4999999999999998E-2</v>
          </cell>
          <cell r="F28">
            <v>5726</v>
          </cell>
        </row>
        <row r="29">
          <cell r="A29" t="str">
            <v>Herramienta menor</v>
          </cell>
          <cell r="B29">
            <v>437.5</v>
          </cell>
          <cell r="D29">
            <v>3500</v>
          </cell>
          <cell r="E29">
            <v>4.4999999999999998E-2</v>
          </cell>
          <cell r="F29">
            <v>3658</v>
          </cell>
        </row>
        <row r="30">
          <cell r="A30" t="str">
            <v>Mezcladora a gasolina</v>
          </cell>
          <cell r="B30">
            <v>6500</v>
          </cell>
          <cell r="D30">
            <v>52000</v>
          </cell>
          <cell r="E30">
            <v>4.4999999999999998E-2</v>
          </cell>
          <cell r="F30">
            <v>54340</v>
          </cell>
        </row>
        <row r="31">
          <cell r="A31" t="str">
            <v>Motosierra profesional</v>
          </cell>
          <cell r="B31">
            <v>18000</v>
          </cell>
          <cell r="D31">
            <v>144000</v>
          </cell>
          <cell r="E31">
            <v>4.4999999999999998E-2</v>
          </cell>
          <cell r="F31">
            <v>150480</v>
          </cell>
        </row>
        <row r="32">
          <cell r="A32" t="str">
            <v>Andamio metálico</v>
          </cell>
          <cell r="B32">
            <v>111.25</v>
          </cell>
          <cell r="D32">
            <v>890</v>
          </cell>
          <cell r="E32">
            <v>4.4999999999999998E-2</v>
          </cell>
          <cell r="F32">
            <v>930</v>
          </cell>
        </row>
        <row r="33">
          <cell r="A33" t="str">
            <v xml:space="preserve">Paral metálico </v>
          </cell>
          <cell r="B33">
            <v>68.75</v>
          </cell>
          <cell r="D33">
            <v>550</v>
          </cell>
          <cell r="E33">
            <v>4.4999999999999998E-2</v>
          </cell>
          <cell r="F33">
            <v>575</v>
          </cell>
        </row>
        <row r="34">
          <cell r="A34" t="str">
            <v>Paral telescopico</v>
          </cell>
          <cell r="B34">
            <v>210.25</v>
          </cell>
          <cell r="D34">
            <v>1682</v>
          </cell>
          <cell r="E34">
            <v>4.4999999999999998E-2</v>
          </cell>
          <cell r="F34">
            <v>1758</v>
          </cell>
        </row>
        <row r="35">
          <cell r="A35" t="str">
            <v>Poleas y Cuerdas</v>
          </cell>
          <cell r="B35">
            <v>4500</v>
          </cell>
          <cell r="D35">
            <v>36000</v>
          </cell>
          <cell r="E35">
            <v>4.4999999999999998E-2</v>
          </cell>
          <cell r="F35">
            <v>37620</v>
          </cell>
        </row>
        <row r="36">
          <cell r="A36" t="str">
            <v>Rana</v>
          </cell>
          <cell r="B36">
            <v>5625</v>
          </cell>
          <cell r="D36">
            <v>45000</v>
          </cell>
          <cell r="E36">
            <v>4.4999999999999998E-2</v>
          </cell>
          <cell r="F36">
            <v>47025</v>
          </cell>
        </row>
        <row r="37">
          <cell r="A37" t="str">
            <v>Retroexcavadora</v>
          </cell>
          <cell r="B37">
            <v>35000</v>
          </cell>
          <cell r="D37">
            <v>280000</v>
          </cell>
          <cell r="E37">
            <v>4.4999999999999998E-2</v>
          </cell>
          <cell r="F37">
            <v>292600</v>
          </cell>
        </row>
        <row r="38">
          <cell r="A38" t="str">
            <v>Retroexcavadora llantas Tipo Cat 428</v>
          </cell>
          <cell r="B38">
            <v>13775</v>
          </cell>
          <cell r="D38">
            <v>110200</v>
          </cell>
          <cell r="E38">
            <v>4.4999999999999998E-2</v>
          </cell>
          <cell r="F38">
            <v>115159</v>
          </cell>
        </row>
        <row r="39">
          <cell r="A39" t="str">
            <v>Tanque de agua</v>
          </cell>
          <cell r="B39">
            <v>8125</v>
          </cell>
          <cell r="D39">
            <v>65000</v>
          </cell>
          <cell r="E39">
            <v>4.4999999999999998E-2</v>
          </cell>
          <cell r="F39">
            <v>67925</v>
          </cell>
        </row>
        <row r="40">
          <cell r="A40" t="str">
            <v>Taladro Industrial</v>
          </cell>
          <cell r="B40">
            <v>4375</v>
          </cell>
          <cell r="D40">
            <v>35000</v>
          </cell>
          <cell r="E40">
            <v>4.4999999999999998E-2</v>
          </cell>
          <cell r="F40">
            <v>36575</v>
          </cell>
        </row>
        <row r="41">
          <cell r="A41" t="str">
            <v>Vibrocompactador a gasolina</v>
          </cell>
          <cell r="B41">
            <v>6061</v>
          </cell>
          <cell r="D41">
            <v>48488</v>
          </cell>
          <cell r="E41">
            <v>4.4999999999999998E-2</v>
          </cell>
          <cell r="F41">
            <v>50670</v>
          </cell>
        </row>
        <row r="42">
          <cell r="A42" t="str">
            <v>Vibrador electrico concreto 110</v>
          </cell>
          <cell r="B42">
            <v>5000</v>
          </cell>
          <cell r="D42">
            <v>40000</v>
          </cell>
          <cell r="E42">
            <v>4.4999999999999998E-2</v>
          </cell>
          <cell r="F42">
            <v>41800</v>
          </cell>
        </row>
        <row r="43">
          <cell r="A43" t="str">
            <v>Vibrador a gasolina</v>
          </cell>
          <cell r="B43">
            <v>5625</v>
          </cell>
          <cell r="D43">
            <v>45000</v>
          </cell>
          <cell r="E43">
            <v>4.4999999999999998E-2</v>
          </cell>
          <cell r="F43">
            <v>47025</v>
          </cell>
        </row>
        <row r="44">
          <cell r="A44" t="str">
            <v>Volqueta (6m3/Operario y combustible)</v>
          </cell>
          <cell r="B44">
            <v>17250</v>
          </cell>
          <cell r="D44">
            <v>138000</v>
          </cell>
          <cell r="E44">
            <v>4.4999999999999998E-2</v>
          </cell>
          <cell r="F44">
            <v>144210</v>
          </cell>
        </row>
      </sheetData>
      <sheetData sheetId="9" refreshError="1">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ajustable EMT 1/2" (incluye tornillo y tuerca, Referencia: FT2AG050 o similar)</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 xml:space="preserve">Acero 60,000 p.s.i. </v>
          </cell>
        </row>
        <row r="35">
          <cell r="A35" t="str">
            <v>Acero 37,000 p.s.i. 1/4"</v>
          </cell>
        </row>
        <row r="36">
          <cell r="A36" t="str">
            <v>Acero de refuerzo 60000 PSI</v>
          </cell>
        </row>
        <row r="37">
          <cell r="A37" t="str">
            <v>Acero figurado 60,000 p.s.i. 1/2"</v>
          </cell>
        </row>
        <row r="38">
          <cell r="A38" t="str">
            <v>Acero figurado 37,000 p.s.i. 1/4"</v>
          </cell>
        </row>
        <row r="39">
          <cell r="A39" t="str">
            <v>A.C.P.M.</v>
          </cell>
        </row>
        <row r="40">
          <cell r="A40" t="str">
            <v>Adaptador conduit EMT de 1/2"</v>
          </cell>
        </row>
        <row r="41">
          <cell r="A41" t="str">
            <v>Adaptador macho PVC de 1/2"</v>
          </cell>
        </row>
        <row r="42">
          <cell r="A42" t="str">
            <v>Adaptador macho PVC de 1"</v>
          </cell>
        </row>
        <row r="43">
          <cell r="A43" t="str">
            <v>Adaptador macho PVC de 2 plg</v>
          </cell>
        </row>
        <row r="44">
          <cell r="A44" t="str">
            <v>Agarraderas metálicas l=0.10</v>
          </cell>
        </row>
        <row r="45">
          <cell r="A45" t="str">
            <v>Aislador de carrete en porcelana</v>
          </cell>
        </row>
        <row r="46">
          <cell r="A46" t="str">
            <v>Alambre cobre THW 10 AWG</v>
          </cell>
        </row>
        <row r="47">
          <cell r="A47" t="str">
            <v>Alambre cobre THW 12 AWG</v>
          </cell>
        </row>
        <row r="48">
          <cell r="A48" t="str">
            <v>Alambre cobre THW 14 AWG</v>
          </cell>
        </row>
        <row r="49">
          <cell r="A49" t="str">
            <v>Alambre de cobre 12 THHN</v>
          </cell>
        </row>
        <row r="50">
          <cell r="A50" t="str">
            <v>Alambre Cu desnudo AWG 10</v>
          </cell>
        </row>
        <row r="51">
          <cell r="A51" t="str">
            <v>Alambre de cobre 12 AWG desnudo</v>
          </cell>
        </row>
        <row r="52">
          <cell r="A52" t="str">
            <v>Alambre Cu desnudo AWG 14 x kg</v>
          </cell>
        </row>
        <row r="53">
          <cell r="A53" t="str">
            <v>Alambre Cu desnudo AWG 14 x ML</v>
          </cell>
        </row>
        <row r="54">
          <cell r="A54" t="str">
            <v>Alambre negro Cal. 18</v>
          </cell>
        </row>
        <row r="55">
          <cell r="A55" t="str">
            <v>Alambre Teléfono 2x22 estañado</v>
          </cell>
        </row>
        <row r="56">
          <cell r="A56" t="str">
            <v>Alambre Teléfono 2x22 trenzado</v>
          </cell>
        </row>
        <row r="57">
          <cell r="A57" t="str">
            <v>Alquiler Campamento 20 a 60 M2</v>
          </cell>
        </row>
        <row r="58">
          <cell r="A58" t="str">
            <v>Alumol Sika</v>
          </cell>
        </row>
        <row r="59">
          <cell r="A59" t="str">
            <v>Anclajes con resina epoxica</v>
          </cell>
        </row>
        <row r="60">
          <cell r="A60" t="str">
            <v>Angulo 3/4 x 1/8</v>
          </cell>
        </row>
        <row r="61">
          <cell r="A61" t="str">
            <v>Angulo 1" x 1" x 3/16"</v>
          </cell>
        </row>
        <row r="62">
          <cell r="A62" t="str">
            <v>Anticorrosivo rojo claro PHLC</v>
          </cell>
        </row>
        <row r="63">
          <cell r="A63" t="str">
            <v>Arbol especie local de 1,80 a 2,00 mts</v>
          </cell>
        </row>
        <row r="64">
          <cell r="A64" t="str">
            <v>Arena Amarilla Lavada</v>
          </cell>
        </row>
        <row r="65">
          <cell r="A65" t="str">
            <v>Arena Blanca</v>
          </cell>
        </row>
        <row r="66">
          <cell r="A66" t="str">
            <v>Arena de peña</v>
          </cell>
        </row>
        <row r="67">
          <cell r="A67" t="str">
            <v xml:space="preserve">Arena fina </v>
          </cell>
        </row>
        <row r="68">
          <cell r="A68" t="str">
            <v>Arena lavada de pozo</v>
          </cell>
        </row>
        <row r="69">
          <cell r="A69" t="str">
            <v xml:space="preserve">Arena lavada blanca </v>
          </cell>
        </row>
        <row r="70">
          <cell r="A70" t="str">
            <v>Arena de río (viaje 5 m3)</v>
          </cell>
        </row>
        <row r="71">
          <cell r="A71" t="str">
            <v>Baldosin cerámico blanco 30 x 30</v>
          </cell>
        </row>
        <row r="72">
          <cell r="A72" t="str">
            <v>Baldosin cerámico cristanac corona 32,4 x 32,4</v>
          </cell>
        </row>
        <row r="73">
          <cell r="A73" t="str">
            <v>Baldosin cerámico pared corona Olimpia de 20,5 x 20,5 blanco primera</v>
          </cell>
        </row>
        <row r="74">
          <cell r="A74" t="str">
            <v>Baldosin cerámico pared Valencia 20,5 x 30,5</v>
          </cell>
        </row>
        <row r="75">
          <cell r="A75" t="str">
            <v>Baldosin cerámico Italia (30,5 x 30,5)</v>
          </cell>
        </row>
        <row r="76">
          <cell r="A76" t="str">
            <v>Baldosin de granito (30 x 30)</v>
          </cell>
        </row>
        <row r="77">
          <cell r="A77" t="str">
            <v>Balinera de acero 1/2"</v>
          </cell>
        </row>
        <row r="78">
          <cell r="A78" t="str">
            <v>Bajante PVC Trapezoidal tipo Amazonas</v>
          </cell>
        </row>
        <row r="79">
          <cell r="A79" t="str">
            <v>Barniz vitriflex</v>
          </cell>
        </row>
        <row r="80">
          <cell r="A80" t="str">
            <v>Barra  discapacitados Inox (juego)</v>
          </cell>
        </row>
        <row r="81">
          <cell r="A81" t="str">
            <v>Barra discapacitados 18" (46 cm) cromo grival</v>
          </cell>
        </row>
        <row r="82">
          <cell r="A82" t="str">
            <v>Barra discapacitados 30" (76 cm) cromo grival</v>
          </cell>
        </row>
        <row r="83">
          <cell r="A83" t="str">
            <v>Bisagra alum.Ext 2"</v>
          </cell>
        </row>
        <row r="84">
          <cell r="A84" t="str">
            <v>Bisagra alum.Ext 3"</v>
          </cell>
        </row>
        <row r="85">
          <cell r="A85" t="str">
            <v>Bisagra metalistería triple</v>
          </cell>
        </row>
        <row r="86">
          <cell r="A86" t="str">
            <v>Bloque muro LN-14N</v>
          </cell>
        </row>
        <row r="87">
          <cell r="A87" t="str">
            <v>Bloque en concreto para muros estructurales de 14x19x39</v>
          </cell>
        </row>
        <row r="88">
          <cell r="A88" t="str">
            <v>Bloque en concreto para muros estructurales de  19x19x39</v>
          </cell>
        </row>
        <row r="89">
          <cell r="A89" t="str">
            <v>Bloque en concreto para muros estructurales tipo piedra de e = 0,16 m</v>
          </cell>
        </row>
        <row r="90">
          <cell r="A90" t="str">
            <v>Bloque en concreto par muros estructurales de 0,09 x 19 x 39</v>
          </cell>
        </row>
        <row r="91">
          <cell r="A91" t="str">
            <v>Bloque No.4</v>
          </cell>
        </row>
        <row r="92">
          <cell r="A92" t="str">
            <v>Bloque No.5</v>
          </cell>
        </row>
        <row r="93">
          <cell r="A93" t="str">
            <v>Bloque calado sencillo 20 x 20</v>
          </cell>
        </row>
        <row r="94">
          <cell r="A94" t="str">
            <v>Bomba de 1/2 HP, 2" de salida, H=4.50</v>
          </cell>
        </row>
        <row r="95">
          <cell r="A95" t="str">
            <v>Botón timbre</v>
          </cell>
        </row>
        <row r="96">
          <cell r="A96" t="str">
            <v>Breaker enchufable unip.1 x 20 A</v>
          </cell>
        </row>
        <row r="97">
          <cell r="A97" t="str">
            <v>Breaker enchufable unip.2 x 20 A</v>
          </cell>
        </row>
        <row r="98">
          <cell r="A98" t="str">
            <v>Breaker enchufable unip.3 x 50 A</v>
          </cell>
        </row>
        <row r="99">
          <cell r="A99" t="str">
            <v>Breaker tipo individual de 3 x 50 A</v>
          </cell>
        </row>
        <row r="100">
          <cell r="A100" t="str">
            <v>Breaker 3 x 100</v>
          </cell>
        </row>
        <row r="101">
          <cell r="A101" t="str">
            <v>Breaker de riel bipolar  2 x 100A</v>
          </cell>
        </row>
        <row r="102">
          <cell r="A102" t="str">
            <v>Buje roscado  3/4" x 1/2" PVC - Presión</v>
          </cell>
        </row>
        <row r="103">
          <cell r="A103" t="str">
            <v>Buje roscado  1" x 3/4"  PVC - Presión</v>
          </cell>
        </row>
        <row r="104">
          <cell r="A104" t="str">
            <v>Buje roscado  1" x 1 1/4"  PVC - Presión</v>
          </cell>
        </row>
        <row r="105">
          <cell r="A105" t="str">
            <v>Cable Coaxial Para TV RG 59</v>
          </cell>
        </row>
        <row r="106">
          <cell r="A106" t="str">
            <v>Cable de cobre desnudo Nº 6 AWG</v>
          </cell>
        </row>
        <row r="107">
          <cell r="A107" t="str">
            <v>Cable cobre desn.AWG No.8</v>
          </cell>
        </row>
        <row r="108">
          <cell r="A108" t="str">
            <v>Cable de cobre THHN Nº 2</v>
          </cell>
        </row>
        <row r="109">
          <cell r="A109" t="str">
            <v>Cable de cobre THHN Nº 4</v>
          </cell>
        </row>
        <row r="110">
          <cell r="A110" t="str">
            <v>Cable de cobre THHN Nº 6</v>
          </cell>
        </row>
        <row r="111">
          <cell r="A111" t="str">
            <v>Cable de cobre THHN Nº 8</v>
          </cell>
        </row>
        <row r="112">
          <cell r="A112" t="str">
            <v>Cable de cobre THHN Nº 10</v>
          </cell>
        </row>
        <row r="113">
          <cell r="A113" t="str">
            <v>Cable de cobre THW  2 x 8 + 1 x 8 Antifraude</v>
          </cell>
        </row>
        <row r="114">
          <cell r="A114" t="str">
            <v>Cable de cobre THW 8 AWG</v>
          </cell>
        </row>
        <row r="115">
          <cell r="A115" t="str">
            <v>Cable de cobre THW 10 AWG</v>
          </cell>
        </row>
        <row r="116">
          <cell r="A116" t="str">
            <v>Cable de cobre THW 12 AWG</v>
          </cell>
        </row>
        <row r="117">
          <cell r="A117" t="str">
            <v xml:space="preserve">Cable de cobre THHN 14 </v>
          </cell>
        </row>
        <row r="118">
          <cell r="A118" t="str">
            <v>Cable de cobre desnudo Nº 4 AWG</v>
          </cell>
        </row>
        <row r="119">
          <cell r="A119" t="str">
            <v>Cable de cobre encauchetado 3 x 14</v>
          </cell>
        </row>
        <row r="120">
          <cell r="A120" t="str">
            <v>Cable de cobre encauchetado 3 x 12</v>
          </cell>
        </row>
        <row r="121">
          <cell r="A121" t="str">
            <v>Cable teléfonos 50 pares</v>
          </cell>
        </row>
        <row r="122">
          <cell r="A122" t="str">
            <v>Cable teléfonos 40 pares</v>
          </cell>
        </row>
        <row r="123">
          <cell r="A123" t="str">
            <v>Cable teléfonos 20 pares</v>
          </cell>
        </row>
        <row r="124">
          <cell r="A124" t="str">
            <v>Cable teléfonos 10 pares</v>
          </cell>
        </row>
        <row r="125">
          <cell r="A125" t="str">
            <v>Cable teléfonos 4 pares</v>
          </cell>
        </row>
        <row r="126">
          <cell r="A126" t="str">
            <v>Cable teléfonos 2 pares</v>
          </cell>
        </row>
        <row r="127">
          <cell r="A127" t="str">
            <v>Cadena Galvanizada 3/8"</v>
          </cell>
        </row>
        <row r="128">
          <cell r="A128" t="str">
            <v>Caja tapa registro europa de 15 x 15 blanca</v>
          </cell>
        </row>
        <row r="129">
          <cell r="A129" t="str">
            <v>Caja 4 x 4 met.Deko AK 2V</v>
          </cell>
        </row>
        <row r="130">
          <cell r="A130" t="str">
            <v>Caja de 40 x 40 mamposteria</v>
          </cell>
        </row>
        <row r="131">
          <cell r="A131" t="str">
            <v>Caja de 60 x 60 mamposteria</v>
          </cell>
        </row>
        <row r="132">
          <cell r="A132" t="str">
            <v>Caja de 60 x 60 x 12 cm</v>
          </cell>
        </row>
        <row r="133">
          <cell r="A133" t="str">
            <v>Caja metálica de 15 x 15</v>
          </cell>
        </row>
        <row r="134">
          <cell r="A134" t="str">
            <v>Caja monofás.3 circ.con barraje adic.para tierra</v>
          </cell>
        </row>
        <row r="135">
          <cell r="A135" t="str">
            <v>Caja monofásica 4 circuitos</v>
          </cell>
        </row>
        <row r="136">
          <cell r="A136" t="str">
            <v>Caja monofásica 2 circuitos</v>
          </cell>
        </row>
        <row r="137">
          <cell r="A137" t="str">
            <v>Caja doble Conduit</v>
          </cell>
        </row>
        <row r="138">
          <cell r="A138" t="str">
            <v>Caja Octogonal</v>
          </cell>
        </row>
        <row r="139">
          <cell r="A139" t="str">
            <v>Caja 5800</v>
          </cell>
        </row>
        <row r="140">
          <cell r="A140" t="str">
            <v>Caja sencilla Conduit</v>
          </cell>
        </row>
        <row r="141">
          <cell r="A141" t="str">
            <v>Caja trifásica 6 circuitos</v>
          </cell>
        </row>
        <row r="142">
          <cell r="A142" t="str">
            <v>Caja trifásica 18 circuitos</v>
          </cell>
        </row>
        <row r="143">
          <cell r="A143" t="str">
            <v>Caja para medidor con espacio interruptor</v>
          </cell>
        </row>
        <row r="144">
          <cell r="A144" t="str">
            <v>Caja Monofásica 4 circuitos</v>
          </cell>
        </row>
        <row r="145">
          <cell r="A145" t="str">
            <v>Caja monofásica 2 circuitos</v>
          </cell>
        </row>
        <row r="146">
          <cell r="A146" t="str">
            <v>Canal PVC  Tipo Amazonas</v>
          </cell>
        </row>
        <row r="147">
          <cell r="A147" t="str">
            <v>Canaleta .8  L=2.40</v>
          </cell>
        </row>
        <row r="148">
          <cell r="A148" t="str">
            <v>Canaleta Metal C/Divis.10 x 4</v>
          </cell>
        </row>
        <row r="149">
          <cell r="A149" t="str">
            <v>Capacete de 1"</v>
          </cell>
        </row>
        <row r="150">
          <cell r="A150" t="str">
            <v>Caseton en lona sintética</v>
          </cell>
        </row>
        <row r="151">
          <cell r="A151" t="str">
            <v xml:space="preserve">Cemento gris </v>
          </cell>
        </row>
        <row r="152">
          <cell r="A152" t="str">
            <v xml:space="preserve">Cemento blanco </v>
          </cell>
        </row>
        <row r="153">
          <cell r="A153" t="str">
            <v>Cerradura Inafer C-998 Madera</v>
          </cell>
        </row>
        <row r="154">
          <cell r="A154" t="str">
            <v>Cerradura Shalage Ref A30D - terraza, Georgia</v>
          </cell>
        </row>
        <row r="155">
          <cell r="A155" t="str">
            <v>Cerradura Shalage Ref B362 Doble cilindro</v>
          </cell>
        </row>
        <row r="156">
          <cell r="A156" t="str">
            <v>Cerradura Schlage T.A. Econ./Gold</v>
          </cell>
        </row>
        <row r="157">
          <cell r="A157" t="str">
            <v>Cerradura Gato doble cerrojo/210400</v>
          </cell>
        </row>
        <row r="158">
          <cell r="A158" t="str">
            <v>Cerradura YALE 170 1/4</v>
          </cell>
        </row>
        <row r="159">
          <cell r="A159" t="str">
            <v>Cerradura YALE doble pasador 987-1 1/4</v>
          </cell>
        </row>
        <row r="160">
          <cell r="A160" t="str">
            <v>Cerradura de alcoba en poma metálica</v>
          </cell>
        </row>
        <row r="161">
          <cell r="A161" t="str">
            <v>Chazo p/tornillo 1/8" x 1 1/4</v>
          </cell>
        </row>
        <row r="162">
          <cell r="A162" t="str">
            <v>Chazo expansivo 5/16" x 1 1/2"</v>
          </cell>
        </row>
        <row r="163">
          <cell r="A163" t="str">
            <v>Cheque red white roscado de   1/2"; incluye accesorios</v>
          </cell>
        </row>
        <row r="164">
          <cell r="A164" t="str">
            <v>Cheque red white roscado  3/4"; incluye accesorios</v>
          </cell>
        </row>
        <row r="165">
          <cell r="A165" t="str">
            <v>Cheque red white roscado de 1"; incluye accesorios</v>
          </cell>
        </row>
        <row r="166">
          <cell r="A166" t="str">
            <v>Valvula - Cheque cortina HICC Helbert  1 1/4" ; incluye accesorios</v>
          </cell>
        </row>
        <row r="167">
          <cell r="A167" t="str">
            <v>Valvula - Cheque cortina HICC Helbert  1 1/2" ; incluye accesorios</v>
          </cell>
        </row>
        <row r="168">
          <cell r="A168" t="str">
            <v>Valvula - Cheque cortina HICC Helbert  2" ; incluye accesorios</v>
          </cell>
        </row>
        <row r="169">
          <cell r="A169" t="str">
            <v>Valvula - Cheque cortina HICC Helbert   3" ; incluye accesorios</v>
          </cell>
        </row>
        <row r="170">
          <cell r="A170" t="str">
            <v>Cinta Aislante</v>
          </cell>
        </row>
        <row r="171">
          <cell r="A171" t="str">
            <v>Codo de Bajante 45º Amazonas</v>
          </cell>
        </row>
        <row r="172">
          <cell r="A172" t="str">
            <v>Codo 90º 1/4 CxC 3"</v>
          </cell>
        </row>
        <row r="173">
          <cell r="A173" t="str">
            <v>Codo 90º 1/4 CxC 4"</v>
          </cell>
        </row>
        <row r="174">
          <cell r="A174" t="str">
            <v>Codo 90º Pres.PVC 2"</v>
          </cell>
        </row>
        <row r="175">
          <cell r="A175" t="str">
            <v>Codo 90º Pres.PVC 1"</v>
          </cell>
        </row>
        <row r="176">
          <cell r="A176" t="str">
            <v>Codo 90º Pres.PVC 1/2"</v>
          </cell>
        </row>
        <row r="177">
          <cell r="A177" t="str">
            <v>Codo 90º Pres.PVC 3/4"</v>
          </cell>
        </row>
        <row r="178">
          <cell r="A178" t="str">
            <v>Codo 90º Pres.PVC 1 1/2"</v>
          </cell>
        </row>
        <row r="179">
          <cell r="A179" t="str">
            <v>Codo H.G: 1/2"</v>
          </cell>
        </row>
        <row r="180">
          <cell r="A180" t="str">
            <v>Codo PVC-P 3/4"</v>
          </cell>
        </row>
        <row r="181">
          <cell r="A181" t="str">
            <v>Codo PVC-P 1/2"</v>
          </cell>
        </row>
        <row r="182">
          <cell r="A182" t="str">
            <v>Codo PVC-S  22,5º</v>
          </cell>
        </row>
        <row r="183">
          <cell r="A183" t="str">
            <v>Codo 90º  CxC Sanitario 2"</v>
          </cell>
        </row>
        <row r="184">
          <cell r="A184" t="str">
            <v>Codo 90º  CxC Sanitario 3"</v>
          </cell>
        </row>
        <row r="185">
          <cell r="A185" t="str">
            <v>Codo 90º  CxC Sanitario 4"</v>
          </cell>
        </row>
        <row r="186">
          <cell r="A186" t="str">
            <v>Concreto de 2,000 p.s.i.</v>
          </cell>
        </row>
        <row r="187">
          <cell r="A187" t="str">
            <v>Concreto de 2,500 p.s.i.</v>
          </cell>
        </row>
        <row r="188">
          <cell r="A188" t="str">
            <v>Concreto de 3,000 p.s.i.</v>
          </cell>
        </row>
        <row r="189">
          <cell r="A189" t="str">
            <v>Conector resorte rojo</v>
          </cell>
        </row>
        <row r="190">
          <cell r="A190" t="str">
            <v>Conector para varilla cooper weld</v>
          </cell>
        </row>
        <row r="191">
          <cell r="A191" t="str">
            <v>Correa Z HR 305 x 80 Cal. 14 Long.6 m.</v>
          </cell>
        </row>
        <row r="192">
          <cell r="A192" t="str">
            <v>Cortina enrrollableBlackout</v>
          </cell>
        </row>
        <row r="193">
          <cell r="A193" t="str">
            <v>Cerco ordinario 3M</v>
          </cell>
        </row>
        <row r="194">
          <cell r="A194" t="str">
            <v>Clavija de caucho P.T.</v>
          </cell>
        </row>
        <row r="195">
          <cell r="A195" t="str">
            <v>Curva EMT de 1/2"</v>
          </cell>
        </row>
        <row r="196">
          <cell r="A196" t="str">
            <v>Curva galvanizada de 1"</v>
          </cell>
        </row>
        <row r="197">
          <cell r="A197" t="str">
            <v>Desperdicio acero 3%</v>
          </cell>
        </row>
        <row r="198">
          <cell r="A198" t="str">
            <v>Detergentes, ácidos</v>
          </cell>
        </row>
        <row r="199">
          <cell r="A199" t="str">
            <v>Enchape de mesón en madera Cedro</v>
          </cell>
        </row>
        <row r="200">
          <cell r="A200" t="str">
            <v>Escuadra metálica para anclaje</v>
          </cell>
        </row>
        <row r="201">
          <cell r="A201" t="str">
            <v>Esfumado 20,5 x 20,5</v>
          </cell>
        </row>
        <row r="202">
          <cell r="A202" t="str">
            <v>Esmalte sobre reja</v>
          </cell>
        </row>
        <row r="203">
          <cell r="A203" t="str">
            <v>Esmalte mate supersintético</v>
          </cell>
        </row>
        <row r="204">
          <cell r="A204" t="str">
            <v>Esmalte sintético para señalización</v>
          </cell>
        </row>
        <row r="205">
          <cell r="A205" t="str">
            <v>Esmalte sintético Pintulux</v>
          </cell>
        </row>
        <row r="206">
          <cell r="A206" t="str">
            <v>Esmalte epoxico Epoxibler 2 componentes</v>
          </cell>
        </row>
        <row r="207">
          <cell r="A207" t="str">
            <v>Espárrago de 3/8” x 1 m (Referencia: 21E38100 o similar)</v>
          </cell>
        </row>
        <row r="208">
          <cell r="A208" t="str">
            <v xml:space="preserve">Estuco </v>
          </cell>
        </row>
        <row r="209">
          <cell r="A209" t="str">
            <v>Espejo biselado de 4 mm</v>
          </cell>
        </row>
        <row r="210">
          <cell r="A210" t="str">
            <v>Disolvente Thinner</v>
          </cell>
        </row>
        <row r="211">
          <cell r="A211" t="str">
            <v>Ducha Galaxia sencilla</v>
          </cell>
        </row>
        <row r="212">
          <cell r="A212" t="str">
            <v>Durmiente abarco 4M</v>
          </cell>
        </row>
        <row r="213">
          <cell r="A213" t="str">
            <v>Durmiente ordinario 3 m</v>
          </cell>
        </row>
        <row r="214">
          <cell r="A214" t="str">
            <v>Gancho teja eternit</v>
          </cell>
        </row>
        <row r="215">
          <cell r="A215" t="str">
            <v>Gancho tensor galvanizado tipo comercial 5/16 x 5"</v>
          </cell>
        </row>
        <row r="216">
          <cell r="A216" t="str">
            <v>Gancho galvanizado con platina</v>
          </cell>
        </row>
        <row r="217">
          <cell r="A217" t="str">
            <v>Gravilla de rio (viaje 5 m3)</v>
          </cell>
        </row>
        <row r="218">
          <cell r="A218" t="str">
            <v>Granito Pulido para mesones</v>
          </cell>
        </row>
        <row r="219">
          <cell r="A219" t="str">
            <v>Granito No.3</v>
          </cell>
        </row>
        <row r="220">
          <cell r="A220" t="str">
            <v>Gravilla mona Nº 2</v>
          </cell>
        </row>
        <row r="221">
          <cell r="A221" t="str">
            <v>Guaya 1/8"</v>
          </cell>
        </row>
        <row r="222">
          <cell r="A222" t="str">
            <v>Flotador 3/4 plg - bronce, incluye accesorios</v>
          </cell>
        </row>
        <row r="223">
          <cell r="A223" t="str">
            <v>Flotador mecánico 1" Incluye accesorios</v>
          </cell>
        </row>
        <row r="224">
          <cell r="A224" t="str">
            <v>Guardaescoba granito  7 X 33</v>
          </cell>
        </row>
        <row r="225">
          <cell r="A225" t="str">
            <v>Guardaescoba granito pulido media caña; tipo alfa</v>
          </cell>
        </row>
        <row r="226">
          <cell r="A226" t="str">
            <v>Hidrosello Canal Amazonas</v>
          </cell>
        </row>
        <row r="227">
          <cell r="A227" t="str">
            <v>Interruptor triple</v>
          </cell>
        </row>
        <row r="228">
          <cell r="A228" t="str">
            <v>Interruptor conmutable doble</v>
          </cell>
        </row>
        <row r="229">
          <cell r="A229" t="str">
            <v>Interruptor conmutable sencillo</v>
          </cell>
        </row>
        <row r="230">
          <cell r="A230" t="str">
            <v>Interruptor doble</v>
          </cell>
        </row>
        <row r="231">
          <cell r="A231" t="str">
            <v xml:space="preserve">Interruptor sencillo </v>
          </cell>
        </row>
        <row r="232">
          <cell r="A232" t="str">
            <v>Interruptor Tipo industrial de 3 x 16/63 amp</v>
          </cell>
        </row>
        <row r="233">
          <cell r="A233" t="str">
            <v>Interruptor Tipo industrial de 3 x 75 amp ABB</v>
          </cell>
        </row>
        <row r="235">
          <cell r="A235" t="str">
            <v>Interruptor enchufable de 3 x 15 amp</v>
          </cell>
        </row>
        <row r="236">
          <cell r="A236" t="str">
            <v>Interruptor enchufable de 1 x 15 / 60 amp</v>
          </cell>
        </row>
        <row r="237">
          <cell r="A237" t="str">
            <v>Interruptor enchufable de 2 x 15 / 30 amp</v>
          </cell>
        </row>
        <row r="238">
          <cell r="A238" t="str">
            <v>Interruptor enchufable de 2 x 40 / 60 amp</v>
          </cell>
        </row>
        <row r="239">
          <cell r="A239" t="str">
            <v>Interruptor enchufable de 2 x 70 amp</v>
          </cell>
        </row>
        <row r="240">
          <cell r="A240" t="str">
            <v>INTERRUPTOR ATORNILLABLE DE 3X40 AMP</v>
          </cell>
        </row>
        <row r="241">
          <cell r="A241" t="str">
            <v>Hierro cuadrado 9 mm</v>
          </cell>
        </row>
        <row r="242">
          <cell r="A242" t="str">
            <v>Hoja puerta triplex 0,81</v>
          </cell>
        </row>
        <row r="243">
          <cell r="A243" t="str">
            <v>Hoja puerta triplex 4mm.(2x1). Entamborada. Estructura ancho=0.10 m., espesor 4cm.</v>
          </cell>
        </row>
        <row r="244">
          <cell r="A244" t="str">
            <v>Interruptor Doble Lum.101C</v>
          </cell>
        </row>
        <row r="245">
          <cell r="A245" t="str">
            <v>Instalación Acometidad Sanitaria - Baños inc Mat.</v>
          </cell>
        </row>
        <row r="246">
          <cell r="A246" t="str">
            <v>Juego conx. Tanque</v>
          </cell>
        </row>
        <row r="247">
          <cell r="A247" t="str">
            <v>Ladrillo prensado Santa Fe</v>
          </cell>
        </row>
        <row r="248">
          <cell r="A248" t="str">
            <v>Ladrillo tolete recocido</v>
          </cell>
        </row>
        <row r="249">
          <cell r="A249" t="str">
            <v>Ladrillo tolete común</v>
          </cell>
        </row>
        <row r="250">
          <cell r="A250" t="str">
            <v>Ladrillo estructural</v>
          </cell>
        </row>
        <row r="251">
          <cell r="A251" t="str">
            <v>Ladrillo rejilla</v>
          </cell>
        </row>
        <row r="252">
          <cell r="A252" t="str">
            <v>Lamina Cold-Rolled Cal.16</v>
          </cell>
        </row>
        <row r="253">
          <cell r="A253" t="str">
            <v>Lamina Cold-Rolled Cal.18  1 x 2 m</v>
          </cell>
        </row>
        <row r="254">
          <cell r="A254" t="str">
            <v>Lamina Cold-Rolled Cal. 18 -M2</v>
          </cell>
        </row>
        <row r="255">
          <cell r="A255" t="str">
            <v>Lamina galvanizada cal.22</v>
          </cell>
        </row>
        <row r="256">
          <cell r="A256" t="str">
            <v>Lámpara fluorescente 2 x 32 - T 8</v>
          </cell>
        </row>
        <row r="257">
          <cell r="A257" t="str">
            <v xml:space="preserve">Lámpara Fluorescente 2 x 48" </v>
          </cell>
        </row>
        <row r="258">
          <cell r="A258" t="str">
            <v>Lavadero de cemento 60 x 80</v>
          </cell>
        </row>
        <row r="259">
          <cell r="A259" t="str">
            <v>Lavamanos Acuacer</v>
          </cell>
        </row>
        <row r="260">
          <cell r="A260" t="str">
            <v>Lavamanos Acuacer, suministro e instalación</v>
          </cell>
        </row>
        <row r="261">
          <cell r="A261" t="str">
            <v>Lavaplatos galaxia</v>
          </cell>
        </row>
        <row r="262">
          <cell r="A262" t="str">
            <v>Llave terminal 1/2" - cromada , incluye adaptadores</v>
          </cell>
        </row>
        <row r="263">
          <cell r="A263" t="str">
            <v>Limpiador rem.PVC 760 gr</v>
          </cell>
        </row>
        <row r="264">
          <cell r="A264" t="str">
            <v>Lona Verde</v>
          </cell>
        </row>
        <row r="265">
          <cell r="A265" t="str">
            <v>Lubricante de silicona Canal y Bajante Amazonas</v>
          </cell>
        </row>
        <row r="266">
          <cell r="A266" t="str">
            <v>Mallas electrosoldadas M - 131</v>
          </cell>
        </row>
        <row r="267">
          <cell r="A267" t="str">
            <v>Malla Eslabonada galvanizada Cal 12 huecos de 2 x  2 plg</v>
          </cell>
        </row>
        <row r="268">
          <cell r="A268" t="str">
            <v>Malla electrosoldada D 5 x 5 mm y Separación 15 x 15 cm</v>
          </cell>
        </row>
        <row r="269">
          <cell r="A269" t="str">
            <v>Malla con vena</v>
          </cell>
        </row>
        <row r="270">
          <cell r="A270" t="str">
            <v>Manija para ventana</v>
          </cell>
        </row>
        <row r="271">
          <cell r="A271" t="str">
            <v>Manto Asfaltico con foil de aluminio</v>
          </cell>
        </row>
        <row r="272">
          <cell r="A272" t="str">
            <v>Marco puerta de seguridad Cal.18</v>
          </cell>
        </row>
        <row r="273">
          <cell r="A273" t="str">
            <v>Marco puerta lámina Cold rolled Cal 18</v>
          </cell>
        </row>
        <row r="274">
          <cell r="A274" t="str">
            <v>Marco ventana lámina Cold rolled Cal 18</v>
          </cell>
        </row>
        <row r="275">
          <cell r="A275" t="str">
            <v>Marco puerta lámina 1.00. Lám.Cal.18</v>
          </cell>
        </row>
        <row r="276">
          <cell r="A276" t="str">
            <v>Marco y tapa para caja de inspección de  0,30 x 0,30 mts</v>
          </cell>
        </row>
        <row r="277">
          <cell r="A277" t="str">
            <v>Marco y tapa para cámara de inspección CS275</v>
          </cell>
        </row>
        <row r="278">
          <cell r="A278" t="str">
            <v>Marco y tapa para cámara de inspección CS274</v>
          </cell>
        </row>
        <row r="279">
          <cell r="A279" t="str">
            <v>Marmolina</v>
          </cell>
        </row>
        <row r="280">
          <cell r="A280" t="str">
            <v>Micropersianas Flexalum (a=1.74 x h=1.68)</v>
          </cell>
        </row>
        <row r="281">
          <cell r="A281" t="str">
            <v>Minirack de pared 37 x 52 x 51 cerrado, switch 8 puertos 10/100.</v>
          </cell>
        </row>
        <row r="282">
          <cell r="A282" t="str">
            <v>Mortero 1:3</v>
          </cell>
        </row>
        <row r="283">
          <cell r="A283" t="str">
            <v>Mortero 1:3 impermeabilizado</v>
          </cell>
        </row>
        <row r="284">
          <cell r="A284" t="str">
            <v>Mortero 1:4</v>
          </cell>
        </row>
        <row r="285">
          <cell r="A285" t="str">
            <v>Mortero 1:4 impermeabilizado</v>
          </cell>
        </row>
        <row r="286">
          <cell r="A286" t="str">
            <v>Mortero de pega 1:4 e=1,5 cm</v>
          </cell>
        </row>
        <row r="287">
          <cell r="A287" t="str">
            <v xml:space="preserve">Mortero de relleno 1:4 </v>
          </cell>
        </row>
        <row r="288">
          <cell r="A288" t="str">
            <v>Mortero 1:5</v>
          </cell>
        </row>
        <row r="289">
          <cell r="A289" t="str">
            <v>Mortero 1:7</v>
          </cell>
        </row>
        <row r="290">
          <cell r="A290" t="str">
            <v>MUEBLES ESPECIALES EN MADERA</v>
          </cell>
        </row>
        <row r="291">
          <cell r="A291" t="str">
            <v>Muebles individuales para cubículos. Estructura en flor morado, tabla triplex 4mm., cantos en cedro. Pintulaca caoba. Sistema de apoyo de los entrepaños en madera. Sistema de cierre cerradura tipo cajonera dorada, manijas plásticas. (A=0.60; L=0.85; h=1.0</v>
          </cell>
        </row>
        <row r="292">
          <cell r="A292" t="str">
            <v>Muebles individuales para cubículos. Estructura en flor morado, tabla triplex 4mm., cantos en cedro. Pintulaca caoba. Sistema de apoyo de los entrepaños en madera. Sistema de cierre cerradura tipo cajonera dorada, manijas plásticas. (A=0.76; L=1.02; h=1.0</v>
          </cell>
        </row>
        <row r="293">
          <cell r="A293" t="str">
            <v>Niple H.G. 1/2 " x 0,10 m</v>
          </cell>
        </row>
        <row r="295">
          <cell r="A295" t="str">
            <v>Niple H.G. 1/2 " x 0,20 m</v>
          </cell>
        </row>
        <row r="296">
          <cell r="A296" t="str">
            <v>DOTACIÓN MUEBLES AULAS</v>
          </cell>
        </row>
        <row r="297">
          <cell r="A297" t="str">
            <v>Una (1) mesa trapezoidal, con tres sillas según norma NTC 4731, clasifición clase 1.</v>
          </cell>
        </row>
        <row r="298">
          <cell r="A298" t="str">
            <v>Un (1) pupìtre con una (1)  silla, según norma NTC 4641, clasificación clase 3</v>
          </cell>
        </row>
        <row r="299">
          <cell r="A299" t="str">
            <v>Silla Universitaria Norma NTC 4734</v>
          </cell>
        </row>
        <row r="300">
          <cell r="A300" t="str">
            <v>Tablero blanco para escribir, con marcador de tinta seca borrable, de 2,40 x 1,20 m, Norma NTC 4726</v>
          </cell>
        </row>
        <row r="301">
          <cell r="A301" t="str">
            <v>Un (1) pupìtre con una (1)  silla, para instructores según norma NTC 4640</v>
          </cell>
        </row>
        <row r="302">
          <cell r="A302" t="str">
            <v>Un (1) pupìtre para instructores, según norma 4640</v>
          </cell>
        </row>
        <row r="303">
          <cell r="A303" t="str">
            <v>Una (1)  silla para instructores, según norma 4640</v>
          </cell>
        </row>
        <row r="304">
          <cell r="A304" t="str">
            <v>MUEBLES ESPECIALES METALICOS</v>
          </cell>
        </row>
        <row r="305">
          <cell r="A305" t="str">
            <v>Mesón acero inoxidable Cal.16. Dim.(0.60 x 0.85).</v>
          </cell>
        </row>
        <row r="306">
          <cell r="A306" t="str">
            <v>Mesón acero inoxidable Cal.16. Dim.(0.76 x 1.02).</v>
          </cell>
        </row>
        <row r="307">
          <cell r="A307" t="str">
            <v>Mesón acero inoxidable Cal.16. Dim.(1.30 x 4.15).</v>
          </cell>
        </row>
        <row r="308">
          <cell r="A308" t="str">
            <v>Mesón acero inoxidable Cal.16. Dim.(0.90 x 2.95).</v>
          </cell>
        </row>
        <row r="309">
          <cell r="A309" t="str">
            <v>Orinal Mediano institucional blanco  incluye griferia tradicional cromo Ref: 70320 o similar y accesorios</v>
          </cell>
        </row>
        <row r="310">
          <cell r="A310" t="str">
            <v>Paral de Madera 3m</v>
          </cell>
        </row>
        <row r="311">
          <cell r="A311" t="str">
            <v>Poceta Acero inoxidable Dim.(1.20 x 1.20)</v>
          </cell>
        </row>
        <row r="312">
          <cell r="A312" t="str">
            <v>Poceta Acero inoxidable Dim.(0.60 x 0.90)</v>
          </cell>
        </row>
        <row r="313">
          <cell r="A313" t="str">
            <v>Pabmeril pliego</v>
          </cell>
        </row>
        <row r="314">
          <cell r="A314" t="str">
            <v>Pegacor blanco</v>
          </cell>
        </row>
        <row r="315">
          <cell r="A315" t="str">
            <v>Percha galvanizada de 3 puestos</v>
          </cell>
        </row>
        <row r="316">
          <cell r="A316" t="str">
            <v>Perfil PHR C - 220 x 80  2,5 mm</v>
          </cell>
        </row>
        <row r="317">
          <cell r="A317" t="str">
            <v>Perfil en aluminio 1/2" x 1/2"</v>
          </cell>
        </row>
        <row r="318">
          <cell r="A318" t="str">
            <v>Perfil estructural (riel chanel) 1 5/8"X1 5/8" 2,44m (Referencia: M112A240 o similar)</v>
          </cell>
        </row>
        <row r="319">
          <cell r="A319" t="str">
            <v>Perfil para cubierta PHR C</v>
          </cell>
        </row>
        <row r="320">
          <cell r="A320" t="str">
            <v>Perfil PHR - PAG 160 X 60 - 1,5 MM</v>
          </cell>
        </row>
        <row r="321">
          <cell r="A321" t="str">
            <v>Perno 1/2" Alt.Vel..1 3/4"</v>
          </cell>
        </row>
        <row r="322">
          <cell r="A322" t="str">
            <v>Perno de expansión 3" x 3/8"</v>
          </cell>
        </row>
        <row r="323">
          <cell r="A323" t="str">
            <v>Perros de 1/8"</v>
          </cell>
        </row>
        <row r="324">
          <cell r="A324" t="str">
            <v>Piedra media zonga</v>
          </cell>
        </row>
        <row r="325">
          <cell r="A325" t="str">
            <v>Piedra Ciclopea, 4" a 15"</v>
          </cell>
        </row>
        <row r="326">
          <cell r="A326" t="str">
            <v>Pintura Koraza plastica</v>
          </cell>
        </row>
        <row r="327">
          <cell r="A327" t="str">
            <v xml:space="preserve">Pintura Wash Primer </v>
          </cell>
        </row>
        <row r="328">
          <cell r="A328" t="str">
            <v>Pirlan en bronce</v>
          </cell>
        </row>
        <row r="329">
          <cell r="A329" t="str">
            <v>Placa de identificación 2 x 1 cm</v>
          </cell>
        </row>
        <row r="330">
          <cell r="A330" t="str">
            <v>Planchón - cedro macho (.15 x .04 x 3)</v>
          </cell>
        </row>
        <row r="331">
          <cell r="A331" t="str">
            <v>Planchón ordinario 4 metros</v>
          </cell>
        </row>
        <row r="332">
          <cell r="A332" t="str">
            <v>Platina 1 x 3/16"</v>
          </cell>
        </row>
        <row r="333">
          <cell r="A333" t="str">
            <v>Platina 4 x 2 x 3/16"</v>
          </cell>
        </row>
        <row r="334">
          <cell r="A334" t="str">
            <v>Platina 3 x 3 x 1/4</v>
          </cell>
        </row>
        <row r="335">
          <cell r="A335" t="str">
            <v xml:space="preserve">Platina 1 x 1 x 1/4 </v>
          </cell>
        </row>
        <row r="336">
          <cell r="A336" t="str">
            <v>Platina 1/8 x 1"</v>
          </cell>
        </row>
        <row r="337">
          <cell r="A337" t="str">
            <v>Platina  1/2" X 3/16"</v>
          </cell>
        </row>
        <row r="338">
          <cell r="A338" t="str">
            <v>Platina 3/16" de 0,17 mts x 0,13 mts</v>
          </cell>
        </row>
        <row r="339">
          <cell r="A339" t="str">
            <v>Platina 3/16" de 0,06 x 0,13 mts</v>
          </cell>
        </row>
        <row r="340">
          <cell r="A340" t="str">
            <v>Platina de Hierro  20x4cm x ¼”</v>
          </cell>
        </row>
        <row r="341">
          <cell r="A341" t="str">
            <v>Platina para unión de perfiles (Referencia: M21011 o similar)</v>
          </cell>
        </row>
        <row r="342">
          <cell r="A342" t="str">
            <v>Plastocrete DM-IMP INTG</v>
          </cell>
        </row>
        <row r="343">
          <cell r="A343" t="str">
            <v>Polietileno Cal 6</v>
          </cell>
        </row>
        <row r="344">
          <cell r="A344" t="str">
            <v>Portacandado y Candado Negro Nº 4</v>
          </cell>
        </row>
        <row r="345">
          <cell r="A345" t="str">
            <v>Puerta Baño Minusvalidos</v>
          </cell>
        </row>
        <row r="346">
          <cell r="A346" t="str">
            <v>Puerta Baños</v>
          </cell>
        </row>
        <row r="347">
          <cell r="A347" t="str">
            <v>Puerta económica Pizano 1.00. Triplex e=4mm.</v>
          </cell>
        </row>
        <row r="348">
          <cell r="A348" t="str">
            <v>Puerta especial esclusa para Lab.Fotográfico como trampa de luz (2.00 x 1.00)</v>
          </cell>
        </row>
        <row r="349">
          <cell r="A349" t="str">
            <v xml:space="preserve">Puerta sistema constructivo PVC de 0,95 x 2,05 m  </v>
          </cell>
        </row>
        <row r="350">
          <cell r="A350" t="str">
            <v>Puerta sistema constructivo PVC de 0,62 x 1,60 m</v>
          </cell>
        </row>
        <row r="351">
          <cell r="A351" t="str">
            <v>Puntilla con cabeza 2"</v>
          </cell>
        </row>
        <row r="352">
          <cell r="A352" t="str">
            <v>Punto Agua fría PVC</v>
          </cell>
        </row>
        <row r="353">
          <cell r="A353" t="str">
            <v>Punto desagüe PVC 3" y  4"</v>
          </cell>
        </row>
        <row r="354">
          <cell r="A354" t="str">
            <v>Punto Eléctrico</v>
          </cell>
        </row>
        <row r="355">
          <cell r="A355" t="str">
            <v xml:space="preserve">Recebo  </v>
          </cell>
        </row>
        <row r="356">
          <cell r="A356" t="str">
            <v>Recebo comun</v>
          </cell>
        </row>
        <row r="357">
          <cell r="A357" t="str">
            <v>Rejilla plastica con sosco</v>
          </cell>
        </row>
        <row r="358">
          <cell r="A358" t="str">
            <v>Remate Contramuro Lateral Superior para cubierta Cindu</v>
          </cell>
        </row>
        <row r="359">
          <cell r="A359" t="str">
            <v>Regadera corriente</v>
          </cell>
        </row>
        <row r="360">
          <cell r="A360" t="str">
            <v>Registro de cortina 1/2 R &amp; W italiano ; incluye accesorios</v>
          </cell>
        </row>
        <row r="361">
          <cell r="A361" t="str">
            <v>Registro R&amp;W  de cortina de  3/4" italiano; inlcuye accesorios</v>
          </cell>
        </row>
        <row r="362">
          <cell r="A362" t="str">
            <v>Registro de cortina R&amp;W italiano de   1"; incluye accesorios</v>
          </cell>
        </row>
        <row r="363">
          <cell r="A363" t="str">
            <v>Registro  de cortina R &amp; W 1 1/2" italiano; inlcuye accesorios</v>
          </cell>
        </row>
        <row r="364">
          <cell r="A364" t="str">
            <v>Registro de cortina R &amp; w 1 1/4" italiano; incluye accesorios</v>
          </cell>
        </row>
        <row r="365">
          <cell r="A365" t="str">
            <v>Registro de cortina Roscado liviano  Ref. 272 A Red &amp; White 2"; incluye accesorios</v>
          </cell>
        </row>
        <row r="366">
          <cell r="A366" t="str">
            <v>Remate contra culata A.C.</v>
          </cell>
        </row>
        <row r="367">
          <cell r="A367" t="str">
            <v>Repisa ordinaria 3 metros</v>
          </cell>
        </row>
        <row r="368">
          <cell r="A368" t="str">
            <v>Riel metálico. Lam.Cal.14. Ancho:0.10</v>
          </cell>
        </row>
        <row r="369">
          <cell r="A369" t="str">
            <v>Roseta (Plafon)</v>
          </cell>
        </row>
        <row r="370">
          <cell r="A370" t="str">
            <v>Sanitario institucional Ref: aquajet comfort incluye griferia grival Atlantis 80620 o similar y accesorios</v>
          </cell>
        </row>
        <row r="371">
          <cell r="A371" t="str">
            <v>Sanitario Acuacer blanco; incluye griferia grival atlantis refn 80620 y  accesorios</v>
          </cell>
        </row>
        <row r="372">
          <cell r="A372" t="str">
            <v>Sanitario Acuacer, suministro e instalación</v>
          </cell>
        </row>
        <row r="373">
          <cell r="A373" t="str">
            <v>Sellador altos solidos/7238</v>
          </cell>
        </row>
        <row r="374">
          <cell r="A374" t="str">
            <v>Sika-1 Imp.Integral</v>
          </cell>
        </row>
        <row r="375">
          <cell r="A375" t="str">
            <v>Silicona liquida 300 ML</v>
          </cell>
        </row>
        <row r="376">
          <cell r="A376" t="str">
            <v>Silla madera tipo cajero (h=0.7 D=0.3)</v>
          </cell>
        </row>
        <row r="377">
          <cell r="A377" t="str">
            <v xml:space="preserve">Silla estudiantil individual con brazo </v>
          </cell>
        </row>
        <row r="378">
          <cell r="A378" t="str">
            <v>Sistema corredizo metálico</v>
          </cell>
        </row>
        <row r="379">
          <cell r="A379" t="str">
            <v>Soldadura elect.004-3/23"</v>
          </cell>
        </row>
        <row r="380">
          <cell r="A380" t="str">
            <v>Soldadura de estaño P/Cobre</v>
          </cell>
        </row>
        <row r="381">
          <cell r="A381" t="str">
            <v>Soldadura PVC liquida 1/4</v>
          </cell>
        </row>
        <row r="382">
          <cell r="A382" t="str">
            <v>Soporte Canal Amazonas</v>
          </cell>
        </row>
        <row r="383">
          <cell r="A383" t="str">
            <v>Soporte de bajante Amazonas</v>
          </cell>
        </row>
        <row r="384">
          <cell r="A384" t="str">
            <v>Soporte tipo ménsula 15 cm (Referencia: SMS015 o similar).</v>
          </cell>
        </row>
        <row r="385">
          <cell r="A385" t="str">
            <v>,</v>
          </cell>
        </row>
        <row r="386">
          <cell r="A386" t="str">
            <v>Tabla burra ordinario 0,30 - 3 mts</v>
          </cell>
        </row>
        <row r="387">
          <cell r="A387" t="str">
            <v>Tabla burra C Macho 0,28 - 3 mts</v>
          </cell>
        </row>
        <row r="388">
          <cell r="A388" t="str">
            <v>Tabla chapa-ordinario 0,10 - 3 mts</v>
          </cell>
        </row>
        <row r="389">
          <cell r="A389" t="str">
            <v>Tabla chapa-ordinario 0,30 - 3 mts</v>
          </cell>
        </row>
        <row r="390">
          <cell r="A390" t="str">
            <v>Tablero acrílico (a=3.00 x h=1.20)</v>
          </cell>
        </row>
        <row r="391">
          <cell r="A391" t="str">
            <v>Tablero TBP 12B  con puerta y chapas plastica de 12 Circuitos</v>
          </cell>
        </row>
        <row r="392">
          <cell r="A392" t="str">
            <v>Tablero TBP 16B con puerta y chapas plástico de 16 circuitos</v>
          </cell>
        </row>
        <row r="393">
          <cell r="A393" t="str">
            <v>Tablero 18 Circuitos con espacio para totalizador</v>
          </cell>
        </row>
        <row r="394">
          <cell r="A394" t="str">
            <v>Tablero en madera entamborada</v>
          </cell>
        </row>
        <row r="395">
          <cell r="A395" t="str">
            <v>Taco terminal UNIP,HQP 30A</v>
          </cell>
        </row>
        <row r="396">
          <cell r="A396" t="str">
            <v>Tanque plástico 500 lts</v>
          </cell>
        </row>
        <row r="397">
          <cell r="A397" t="str">
            <v>Tanque plástico 1000 lts</v>
          </cell>
        </row>
        <row r="398">
          <cell r="A398" t="str">
            <v>Tapon PVC-P 1/2"</v>
          </cell>
        </row>
        <row r="399">
          <cell r="A399" t="str">
            <v>Tapon PVC 4" - Prueba</v>
          </cell>
        </row>
        <row r="400">
          <cell r="A400" t="str">
            <v>Tapon PVC 2" - Prueba</v>
          </cell>
        </row>
        <row r="401">
          <cell r="A401" t="str">
            <v>Tapa Int Izquierda Canal Amazonas</v>
          </cell>
        </row>
        <row r="402">
          <cell r="A402" t="str">
            <v>Tapa Int Derecha Canal Amazonas</v>
          </cell>
        </row>
        <row r="403">
          <cell r="A403" t="str">
            <v>Tapa troquel.Metal.2 Orif.</v>
          </cell>
        </row>
        <row r="404">
          <cell r="A404" t="str">
            <v>Tapaporos Nogal</v>
          </cell>
        </row>
        <row r="405">
          <cell r="A405" t="str">
            <v xml:space="preserve">Teflon </v>
          </cell>
        </row>
        <row r="406">
          <cell r="A406" t="str">
            <v>Tee 1/2" PVC - Presión</v>
          </cell>
        </row>
        <row r="407">
          <cell r="A407" t="str">
            <v>Tee 3/4"    PVC - Presión</v>
          </cell>
        </row>
        <row r="408">
          <cell r="A408" t="str">
            <v>Tee PVC-P 3/4" x 1/2"</v>
          </cell>
        </row>
        <row r="409">
          <cell r="A409" t="str">
            <v>Tee 1" PVC - Presión</v>
          </cell>
        </row>
        <row r="410">
          <cell r="A410" t="str">
            <v>Tee 1 1/4 PVC - Presión</v>
          </cell>
        </row>
        <row r="411">
          <cell r="A411" t="str">
            <v>Tee Sencilla 2" Sanitaria</v>
          </cell>
        </row>
        <row r="412">
          <cell r="A412" t="str">
            <v>Tee Sencilla 4" Sanitaria</v>
          </cell>
        </row>
        <row r="413">
          <cell r="A413" t="str">
            <v>Teja de asbesto cemento No.4</v>
          </cell>
        </row>
        <row r="414">
          <cell r="A414" t="str">
            <v>Teja de asbesto cemento No.6</v>
          </cell>
        </row>
        <row r="415">
          <cell r="A415" t="str">
            <v>Teja de asbesto cemento No.8</v>
          </cell>
        </row>
        <row r="416">
          <cell r="A416" t="str">
            <v>Teja cindu  Ref: Cindurib</v>
          </cell>
        </row>
        <row r="417">
          <cell r="A417" t="str">
            <v>Tierra negra fertilizada</v>
          </cell>
        </row>
        <row r="418">
          <cell r="A418" t="str">
            <v>Tintilla</v>
          </cell>
        </row>
        <row r="419">
          <cell r="A419" t="str">
            <v>Toma de T.V. para cable coaxial</v>
          </cell>
        </row>
        <row r="420">
          <cell r="A420" t="str">
            <v>Toma doble tipo hospitalaria P.T.</v>
          </cell>
        </row>
        <row r="421">
          <cell r="A421" t="str">
            <v xml:space="preserve">Toma eléctrica doble P.T. </v>
          </cell>
        </row>
        <row r="422">
          <cell r="A422" t="str">
            <v>Toma Doble GFCI</v>
          </cell>
        </row>
        <row r="423">
          <cell r="A423" t="str">
            <v>Toma eléctrica doble 20A pata trabada</v>
          </cell>
        </row>
        <row r="424">
          <cell r="A424" t="str">
            <v>Toma telefónica</v>
          </cell>
        </row>
        <row r="425">
          <cell r="A425" t="str">
            <v>Tornillo autoperforante fijador de correa</v>
          </cell>
        </row>
        <row r="426">
          <cell r="A426" t="str">
            <v>Tornillo goloso 1/8 x 1 1/4</v>
          </cell>
        </row>
        <row r="427">
          <cell r="A427" t="str">
            <v>Tornillo lámina D=3/8"</v>
          </cell>
        </row>
        <row r="428">
          <cell r="A428" t="str">
            <v xml:space="preserve">Tornillo teja Cindu </v>
          </cell>
        </row>
        <row r="429">
          <cell r="A429" t="str">
            <v>Tornillo Inoxidable Canal y Bajante Amazonas</v>
          </cell>
        </row>
        <row r="430">
          <cell r="A430" t="str">
            <v>Tornillo expansivo AH - 1614 5/16 x 3 "</v>
          </cell>
        </row>
        <row r="431">
          <cell r="A431" t="str">
            <v>Tornillo expansivo HLC 10 x 80/48</v>
          </cell>
        </row>
        <row r="432">
          <cell r="A432" t="str">
            <v>Tornillo de 3/8" x 1 1/2" y tuerca mordaza con resorte (Referencia: 403F221 o similar)</v>
          </cell>
        </row>
        <row r="433">
          <cell r="A433" t="str">
            <v>Triturado de máquina</v>
          </cell>
        </row>
        <row r="434">
          <cell r="A434" t="str">
            <v>Tubo Galvanizado de 1"</v>
          </cell>
        </row>
        <row r="435">
          <cell r="A435" t="str">
            <v>Tubo Galvanizado de 1 1/4"</v>
          </cell>
        </row>
        <row r="436">
          <cell r="A436" t="str">
            <v>Tubo Galvanizado de 1 1/2"</v>
          </cell>
        </row>
        <row r="437">
          <cell r="A437" t="str">
            <v>Curva galvanizada de 1 1/4"</v>
          </cell>
        </row>
        <row r="438">
          <cell r="A438" t="str">
            <v>Curva galvanizada de 1 1/2"</v>
          </cell>
        </row>
        <row r="439">
          <cell r="A439" t="str">
            <v>Capacete de 1 1/4"</v>
          </cell>
        </row>
        <row r="440">
          <cell r="A440" t="str">
            <v>Capacete de 1 1/2"</v>
          </cell>
        </row>
        <row r="441">
          <cell r="A441" t="str">
            <v>Juego de boquilla y contratuerca de 1 1/4"</v>
          </cell>
        </row>
        <row r="442">
          <cell r="A442" t="str">
            <v>Tubo Conduit EMT 3/4"</v>
          </cell>
        </row>
        <row r="443">
          <cell r="A443" t="str">
            <v>Tubo Conduit  EMT 1/2"</v>
          </cell>
        </row>
        <row r="444">
          <cell r="A444" t="str">
            <v>Tubo Conduit PVC de 1/2"</v>
          </cell>
        </row>
        <row r="445">
          <cell r="A445" t="str">
            <v>Tubo Conduit PVC de 1"</v>
          </cell>
        </row>
        <row r="446">
          <cell r="A446" t="str">
            <v>Tubo Conduit PVC de 1 1/2"</v>
          </cell>
        </row>
        <row r="447">
          <cell r="A447" t="str">
            <v>Tubo Conduit PVC de 1 1/4</v>
          </cell>
        </row>
        <row r="448">
          <cell r="A448" t="str">
            <v>Tubo Galvanizado  de 3/4"</v>
          </cell>
        </row>
        <row r="449">
          <cell r="A449" t="str">
            <v>Tubo de concreto 8"</v>
          </cell>
        </row>
        <row r="450">
          <cell r="A450" t="str">
            <v>Tubo pres/21 PVC 2"</v>
          </cell>
        </row>
        <row r="451">
          <cell r="A451" t="str">
            <v>Tubo pres/21 PVC 1 1/2"</v>
          </cell>
        </row>
        <row r="452">
          <cell r="A452" t="str">
            <v>Tubo pres/21 PVC 1 1/4</v>
          </cell>
        </row>
        <row r="453">
          <cell r="A453" t="str">
            <v>Tubo pres/11 PVC 3/4"</v>
          </cell>
        </row>
        <row r="454">
          <cell r="A454" t="str">
            <v>Tubo pres/13,5 PVC 1"</v>
          </cell>
        </row>
        <row r="455">
          <cell r="A455" t="str">
            <v>Tubo pres/9 PVC 1/2"</v>
          </cell>
        </row>
        <row r="456">
          <cell r="A456" t="str">
            <v>Tubo PVC de 2" Lluvias</v>
          </cell>
        </row>
        <row r="457">
          <cell r="A457" t="str">
            <v>Tubo PVC de 3" Lluvias</v>
          </cell>
        </row>
        <row r="458">
          <cell r="A458" t="str">
            <v>Tubo PVC de 4" lluvias</v>
          </cell>
        </row>
        <row r="459">
          <cell r="A459" t="str">
            <v>Tubo PVC de 4" Sanitaria</v>
          </cell>
        </row>
        <row r="460">
          <cell r="A460" t="str">
            <v>Tubo PVC de 3" Sanitaria</v>
          </cell>
        </row>
        <row r="461">
          <cell r="A461" t="str">
            <v>Tubo PVC de 2" Sanitaria</v>
          </cell>
        </row>
        <row r="462">
          <cell r="A462" t="str">
            <v>Tuberia A.N. 3 plg 2,3 mm</v>
          </cell>
        </row>
        <row r="463">
          <cell r="A463" t="str">
            <v>Tuberia A.N. 2 plg 2mm</v>
          </cell>
        </row>
        <row r="464">
          <cell r="A464" t="str">
            <v>Tubo A.N. 1 1/2 plg, 2 mm</v>
          </cell>
        </row>
        <row r="465">
          <cell r="A465" t="str">
            <v>Tubo A.N. 1 plg, 2 mm</v>
          </cell>
        </row>
        <row r="466">
          <cell r="A466" t="str">
            <v>Tuberia A.N. Ø1 1/2"</v>
          </cell>
        </row>
        <row r="467">
          <cell r="A467" t="str">
            <v>Tuberia Galvanizada 1 1/2" 2,5 mm Cal 12</v>
          </cell>
        </row>
        <row r="468">
          <cell r="A468" t="str">
            <v>Unión PVC-S 4 plg</v>
          </cell>
        </row>
        <row r="469">
          <cell r="A469" t="str">
            <v>Unión PVC-S 2 plg</v>
          </cell>
        </row>
        <row r="470">
          <cell r="A470" t="str">
            <v>Unión PVC-P 1/2 plg</v>
          </cell>
        </row>
        <row r="471">
          <cell r="A471" t="str">
            <v>Unión PVC-P 1 plg</v>
          </cell>
        </row>
        <row r="472">
          <cell r="A472" t="str">
            <v>Unión PVC-P 1 1/4"</v>
          </cell>
        </row>
        <row r="473">
          <cell r="A473" t="str">
            <v>Unión PVC-P 1 1/2"</v>
          </cell>
        </row>
        <row r="474">
          <cell r="A474" t="str">
            <v>Unión PVC-P 2 plg</v>
          </cell>
        </row>
        <row r="475">
          <cell r="A475" t="str">
            <v>Unión Conduit PVC 1/2"</v>
          </cell>
        </row>
        <row r="476">
          <cell r="A476" t="str">
            <v>Unión Canal amazonas</v>
          </cell>
        </row>
        <row r="477">
          <cell r="A477" t="str">
            <v>Unión canal a bajante Amazonas</v>
          </cell>
        </row>
        <row r="478">
          <cell r="A478" t="str">
            <v>Unión de Bajante Amazonas</v>
          </cell>
        </row>
        <row r="479">
          <cell r="A479" t="str">
            <v>Unión EMT 1/2"</v>
          </cell>
        </row>
        <row r="481">
          <cell r="A481" t="str">
            <v>Vara de clavo</v>
          </cell>
        </row>
        <row r="482">
          <cell r="A482" t="str">
            <v>Varilla Coper Well 5/8" x 8'</v>
          </cell>
        </row>
        <row r="483">
          <cell r="A483" t="str">
            <v>Varilla de 5/8"</v>
          </cell>
        </row>
        <row r="484">
          <cell r="A484" t="str">
            <v>Varilla de 10.5 cm.- 60.000</v>
          </cell>
        </row>
        <row r="485">
          <cell r="A485" t="str">
            <v>Varilla lisa de 1/2"</v>
          </cell>
        </row>
        <row r="486">
          <cell r="A486" t="str">
            <v>Varilla cuadrada de 1/2"</v>
          </cell>
        </row>
        <row r="487">
          <cell r="A487" t="str">
            <v>Ventana corrediza proyec.alum.Cal.18. Negra</v>
          </cell>
        </row>
        <row r="488">
          <cell r="A488" t="str">
            <v>Vidrio incoloro de 4mm pulido</v>
          </cell>
        </row>
        <row r="489">
          <cell r="A489" t="str">
            <v>Vinilo Color Tipo I</v>
          </cell>
        </row>
        <row r="490">
          <cell r="A490" t="str">
            <v>Wing Aluminio</v>
          </cell>
        </row>
        <row r="491">
          <cell r="A491" t="str">
            <v>Xipex concentrado -Gris</v>
          </cell>
        </row>
        <row r="492">
          <cell r="A492" t="str">
            <v>Xipex Admix C-2000</v>
          </cell>
        </row>
        <row r="493">
          <cell r="A493" t="str">
            <v>Yee sencilla 4"</v>
          </cell>
        </row>
        <row r="494">
          <cell r="A494" t="str">
            <v>Zuncho de cinta band it de 1/2"; incluye abrazadera</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DATOS EPANET"/>
      <sheetName val="Condución_PVC"/>
      <sheetName val="PTO_BOCA-COND"/>
      <sheetName val="PTO_TANQ_DE_ALM"/>
      <sheetName val="PTO_REDES"/>
      <sheetName val="PTO_REDES_BA"/>
      <sheetName val="Inversión_Acdto"/>
      <sheetName val="CANT_OBRA_"/>
      <sheetName val="APU_"/>
      <sheetName val="Base_de_Diseño1"/>
      <sheetName val="PTO_REDES_A"/>
      <sheetName val="DATOS_EPANET"/>
      <sheetName val="Base_de_Diseño"/>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esorios_Calibración"/>
      <sheetName val="Accesorios_Flujo C-1"/>
      <sheetName val="Accesorios_Flujo C-2"/>
      <sheetName val="Accesorios_Flujo C2 y C3 por V5"/>
      <sheetName val="Accesorios_Fluj C2 y C3 por CH3"/>
      <sheetName val="Accesorios_Fluj C2 y C3 por (c)"/>
      <sheetName val="Accesorios_Flujo por C3"/>
      <sheetName val="Coficiente de Pérdidas"/>
      <sheetName val="Sheet3"/>
    </sheetNames>
    <sheetDataSet>
      <sheetData sheetId="0"/>
      <sheetData sheetId="1"/>
      <sheetData sheetId="2"/>
      <sheetData sheetId="3"/>
      <sheetData sheetId="4"/>
      <sheetData sheetId="5"/>
      <sheetData sheetId="6"/>
      <sheetData sheetId="7">
        <row r="2">
          <cell r="A2">
            <v>0</v>
          </cell>
          <cell r="B2">
            <v>0</v>
          </cell>
        </row>
        <row r="3">
          <cell r="A3">
            <v>5</v>
          </cell>
          <cell r="B3">
            <v>2.4E-2</v>
          </cell>
        </row>
        <row r="4">
          <cell r="A4">
            <v>10</v>
          </cell>
          <cell r="B4">
            <v>4.3999999999999997E-2</v>
          </cell>
        </row>
        <row r="5">
          <cell r="A5">
            <v>15</v>
          </cell>
          <cell r="B5">
            <v>6.2E-2</v>
          </cell>
        </row>
        <row r="6">
          <cell r="A6">
            <v>22.5</v>
          </cell>
          <cell r="B6">
            <v>0.154</v>
          </cell>
        </row>
        <row r="7">
          <cell r="A7">
            <v>30</v>
          </cell>
          <cell r="B7">
            <v>0.16500000000000001</v>
          </cell>
        </row>
        <row r="8">
          <cell r="A8">
            <v>45</v>
          </cell>
          <cell r="B8">
            <v>0.28399999999999997</v>
          </cell>
        </row>
        <row r="9">
          <cell r="A9">
            <v>60</v>
          </cell>
          <cell r="B9">
            <v>0.26800000000000002</v>
          </cell>
        </row>
        <row r="10">
          <cell r="A10">
            <v>90</v>
          </cell>
          <cell r="B10">
            <v>0.27200000000000002</v>
          </cell>
        </row>
      </sheetData>
      <sheetData sheetId="8"/>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APU_"/>
      <sheetName val="Lista_de_precios"/>
      <sheetName val="PRESION_(2)"/>
      <sheetName val="SANITARIA_(2)"/>
      <sheetName val="CONDUIT_(2)"/>
      <sheetName val="UNION-PLATINO_(2)"/>
      <sheetName val="UNION-PLATINO_(3)"/>
      <sheetName val="UNION-PLATINO_(4)"/>
      <sheetName val="PEAD_1"/>
      <sheetName val="PEAD_2"/>
      <sheetName val="PRES_AGRI"/>
      <sheetName val="CORR_DREN"/>
      <sheetName val="RIEGO-CONDUCC_"/>
      <sheetName val="RIEGO_MO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cell r="B12">
            <v>1</v>
          </cell>
          <cell r="C12">
            <v>0</v>
          </cell>
          <cell r="E12">
            <v>0</v>
          </cell>
          <cell r="F12" t="str">
            <v/>
          </cell>
          <cell r="G12" t="str">
            <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t="str">
            <v/>
          </cell>
          <cell r="G15" t="str">
            <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t="str">
            <v/>
          </cell>
          <cell r="G19" t="str">
            <v/>
          </cell>
          <cell r="H19">
            <v>5.5555555555555552E-2</v>
          </cell>
        </row>
        <row r="20">
          <cell r="A20" t="str">
            <v>INSTALACIONES ACUEDUCTO</v>
          </cell>
          <cell r="B20">
            <v>2</v>
          </cell>
          <cell r="C20">
            <v>22</v>
          </cell>
          <cell r="E20">
            <v>0</v>
          </cell>
          <cell r="F20" t="str">
            <v/>
          </cell>
          <cell r="G20" t="str">
            <v/>
          </cell>
          <cell r="H20">
            <v>0.91666666666666663</v>
          </cell>
        </row>
        <row r="21">
          <cell r="A21" t="str">
            <v>MEDIDORES 1/2 Y 1"</v>
          </cell>
          <cell r="B21">
            <v>1</v>
          </cell>
          <cell r="C21">
            <v>1</v>
          </cell>
          <cell r="E21">
            <v>0</v>
          </cell>
          <cell r="F21" t="str">
            <v/>
          </cell>
          <cell r="G21" t="str">
            <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t="str">
            <v/>
          </cell>
          <cell r="G23" t="str">
            <v/>
          </cell>
          <cell r="H23">
            <v>0.72727272727272729</v>
          </cell>
        </row>
        <row r="24">
          <cell r="A24" t="str">
            <v>OBRAS ACCESORIAS INSTALACIONES</v>
          </cell>
          <cell r="B24">
            <v>405</v>
          </cell>
          <cell r="C24">
            <v>0</v>
          </cell>
          <cell r="E24">
            <v>0</v>
          </cell>
          <cell r="F24" t="str">
            <v/>
          </cell>
          <cell r="G24" t="str">
            <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t="str">
            <v/>
          </cell>
          <cell r="G26" t="str">
            <v/>
          </cell>
          <cell r="H26">
            <v>4.5454545454545456E-2</v>
          </cell>
        </row>
        <row r="27">
          <cell r="A27" t="str">
            <v>REFERENCIACIÓN ACUEDUCTO</v>
          </cell>
          <cell r="B27">
            <v>7</v>
          </cell>
          <cell r="C27">
            <v>5</v>
          </cell>
          <cell r="E27">
            <v>0</v>
          </cell>
          <cell r="F27" t="str">
            <v/>
          </cell>
          <cell r="G27" t="str">
            <v/>
          </cell>
          <cell r="H27">
            <v>0.41666666666666669</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1603</v>
          </cell>
          <cell r="C33">
            <v>643</v>
          </cell>
          <cell r="F33" t="str">
            <v/>
          </cell>
          <cell r="G33" t="str">
            <v/>
          </cell>
          <cell r="H33">
            <v>0.28628673196794302</v>
          </cell>
        </row>
        <row r="34">
          <cell r="F34" t="str">
            <v/>
          </cell>
          <cell r="G34" t="str">
            <v/>
          </cell>
          <cell r="H34" t="str">
            <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cell r="B12">
            <v>3</v>
          </cell>
          <cell r="C12">
            <v>14</v>
          </cell>
          <cell r="E12">
            <v>0</v>
          </cell>
          <cell r="F12" t="str">
            <v/>
          </cell>
          <cell r="G12" t="str">
            <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t="str">
            <v/>
          </cell>
          <cell r="G15" t="str">
            <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t="str">
            <v/>
          </cell>
          <cell r="G19" t="str">
            <v/>
          </cell>
          <cell r="H19">
            <v>0.21052631578947367</v>
          </cell>
        </row>
        <row r="20">
          <cell r="A20" t="str">
            <v>INSTALACIONES ACUEDUCTO</v>
          </cell>
          <cell r="B20">
            <v>1</v>
          </cell>
          <cell r="C20">
            <v>55</v>
          </cell>
          <cell r="E20">
            <v>0</v>
          </cell>
          <cell r="F20" t="str">
            <v/>
          </cell>
          <cell r="G20" t="str">
            <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t="str">
            <v/>
          </cell>
          <cell r="G22" t="str">
            <v/>
          </cell>
          <cell r="H22">
            <v>0.8</v>
          </cell>
        </row>
        <row r="23">
          <cell r="A23" t="str">
            <v>OBRAS ACCESORIAS INSTALACIONES</v>
          </cell>
          <cell r="B23">
            <v>415</v>
          </cell>
          <cell r="C23">
            <v>0</v>
          </cell>
          <cell r="E23">
            <v>0</v>
          </cell>
          <cell r="F23" t="str">
            <v/>
          </cell>
          <cell r="G23" t="str">
            <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t="str">
            <v/>
          </cell>
          <cell r="G25" t="str">
            <v/>
          </cell>
          <cell r="H25">
            <v>0</v>
          </cell>
        </row>
        <row r="26">
          <cell r="A26" t="str">
            <v>REFERENCIACIÓN ACUEDUCTO</v>
          </cell>
          <cell r="B26">
            <v>12</v>
          </cell>
          <cell r="C26">
            <v>4</v>
          </cell>
          <cell r="E26">
            <v>0</v>
          </cell>
          <cell r="F26" t="str">
            <v/>
          </cell>
          <cell r="G26" t="str">
            <v/>
          </cell>
          <cell r="H26">
            <v>0.25</v>
          </cell>
        </row>
        <row r="27">
          <cell r="F27" t="str">
            <v/>
          </cell>
          <cell r="G27" t="str">
            <v/>
          </cell>
          <cell r="H27" t="str">
            <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1972</v>
          </cell>
          <cell r="C33">
            <v>677</v>
          </cell>
          <cell r="F33" t="str">
            <v/>
          </cell>
          <cell r="G33" t="str">
            <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cell r="B12">
            <v>9</v>
          </cell>
          <cell r="C12">
            <v>8</v>
          </cell>
          <cell r="E12">
            <v>0</v>
          </cell>
          <cell r="F12" t="str">
            <v/>
          </cell>
          <cell r="G12" t="str">
            <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t="str">
            <v/>
          </cell>
          <cell r="G15" t="str">
            <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t="str">
            <v/>
          </cell>
          <cell r="G19" t="str">
            <v/>
          </cell>
          <cell r="H19">
            <v>0.48648648648648651</v>
          </cell>
        </row>
        <row r="20">
          <cell r="A20" t="str">
            <v>INSTALACIONES ACUEDUCTO</v>
          </cell>
          <cell r="B20">
            <v>6</v>
          </cell>
          <cell r="C20">
            <v>50</v>
          </cell>
          <cell r="E20">
            <v>0</v>
          </cell>
          <cell r="F20" t="str">
            <v/>
          </cell>
          <cell r="G20" t="str">
            <v/>
          </cell>
          <cell r="H20">
            <v>0.8928571428571429</v>
          </cell>
        </row>
        <row r="21">
          <cell r="A21" t="str">
            <v>MEDIDORES 1/2 Y 1"</v>
          </cell>
          <cell r="B21">
            <v>1</v>
          </cell>
          <cell r="C21">
            <v>22</v>
          </cell>
          <cell r="E21">
            <v>0</v>
          </cell>
          <cell r="F21" t="str">
            <v/>
          </cell>
          <cell r="G21" t="str">
            <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t="str">
            <v/>
          </cell>
          <cell r="G23" t="str">
            <v/>
          </cell>
          <cell r="H23">
            <v>1</v>
          </cell>
        </row>
        <row r="24">
          <cell r="A24" t="str">
            <v>OBRAS ACCESORIAS INSTALACIONES</v>
          </cell>
          <cell r="B24">
            <v>635</v>
          </cell>
          <cell r="C24">
            <v>0</v>
          </cell>
          <cell r="E24">
            <v>0</v>
          </cell>
          <cell r="F24" t="str">
            <v/>
          </cell>
          <cell r="G24" t="str">
            <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t="str">
            <v/>
          </cell>
          <cell r="G26" t="str">
            <v/>
          </cell>
          <cell r="H26">
            <v>0.83333333333333337</v>
          </cell>
        </row>
        <row r="27">
          <cell r="A27" t="str">
            <v>REFERENCIACIÓN ACUEDUCTO</v>
          </cell>
          <cell r="B27">
            <v>3</v>
          </cell>
          <cell r="C27">
            <v>2</v>
          </cell>
          <cell r="E27">
            <v>0</v>
          </cell>
          <cell r="F27" t="str">
            <v/>
          </cell>
          <cell r="G27" t="str">
            <v/>
          </cell>
          <cell r="H27">
            <v>0.4</v>
          </cell>
        </row>
        <row r="28">
          <cell r="A28" t="str">
            <v>REVISIÓN  POSTERIOR  FRAUDES</v>
          </cell>
          <cell r="B28">
            <v>1</v>
          </cell>
          <cell r="C28">
            <v>0</v>
          </cell>
          <cell r="E28">
            <v>0</v>
          </cell>
          <cell r="F28" t="str">
            <v/>
          </cell>
          <cell r="G28" t="str">
            <v/>
          </cell>
          <cell r="H28">
            <v>0</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2428</v>
          </cell>
          <cell r="C33">
            <v>675</v>
          </cell>
          <cell r="F33" t="str">
            <v/>
          </cell>
          <cell r="G33" t="str">
            <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 val="28oct"/>
      <sheetName val="Macro1"/>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D12">
            <v>1</v>
          </cell>
          <cell r="E12">
            <v>46</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A30" t="str">
            <v>TAPONADAS</v>
          </cell>
          <cell r="B30">
            <v>2</v>
          </cell>
          <cell r="C30">
            <v>20</v>
          </cell>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row r="12">
          <cell r="A12">
            <v>0</v>
          </cell>
        </row>
      </sheetData>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4. Norte 2005"/>
      <sheetName val="Inversión"/>
    </sheetNames>
    <sheetDataSet>
      <sheetData sheetId="0"/>
      <sheetData sheetId="1">
        <row r="1">
          <cell r="A1" t="str">
            <v>4030101</v>
          </cell>
          <cell r="B1">
            <v>88915</v>
          </cell>
        </row>
        <row r="2">
          <cell r="A2" t="str">
            <v>4030103</v>
          </cell>
          <cell r="B2">
            <v>105415</v>
          </cell>
        </row>
        <row r="3">
          <cell r="A3" t="str">
            <v>4030920</v>
          </cell>
          <cell r="B3">
            <v>26090</v>
          </cell>
        </row>
        <row r="4">
          <cell r="A4" t="str">
            <v>4015201</v>
          </cell>
          <cell r="B4">
            <v>45091</v>
          </cell>
        </row>
        <row r="5">
          <cell r="A5" t="str">
            <v>4015102</v>
          </cell>
          <cell r="B5">
            <v>7917</v>
          </cell>
        </row>
        <row r="6">
          <cell r="A6" t="str">
            <v>4015141</v>
          </cell>
          <cell r="B6">
            <v>5396</v>
          </cell>
        </row>
        <row r="7">
          <cell r="A7" t="str">
            <v>4015536</v>
          </cell>
          <cell r="B7">
            <v>92400</v>
          </cell>
        </row>
        <row r="8">
          <cell r="A8" t="str">
            <v>4015521</v>
          </cell>
          <cell r="B8">
            <v>35640</v>
          </cell>
        </row>
        <row r="9">
          <cell r="A9" t="str">
            <v>4015321</v>
          </cell>
          <cell r="B9">
            <v>91291</v>
          </cell>
        </row>
        <row r="10">
          <cell r="A10" t="str">
            <v>4015401</v>
          </cell>
          <cell r="B10">
            <v>46200</v>
          </cell>
        </row>
        <row r="11">
          <cell r="A11" t="str">
            <v>4021103</v>
          </cell>
          <cell r="B11">
            <v>12000</v>
          </cell>
        </row>
        <row r="12">
          <cell r="A12" t="str">
            <v>4021130</v>
          </cell>
          <cell r="B12">
            <v>30000</v>
          </cell>
        </row>
        <row r="13">
          <cell r="A13" t="str">
            <v>4021503</v>
          </cell>
          <cell r="B13">
            <v>26400</v>
          </cell>
        </row>
        <row r="14">
          <cell r="A14" t="str">
            <v>4025001</v>
          </cell>
          <cell r="B14">
            <v>26752</v>
          </cell>
        </row>
        <row r="15">
          <cell r="A15" t="str">
            <v>4024103</v>
          </cell>
          <cell r="B15">
            <v>9000</v>
          </cell>
        </row>
        <row r="16">
          <cell r="A16" t="str">
            <v>4024112</v>
          </cell>
          <cell r="B16">
            <v>30000</v>
          </cell>
        </row>
        <row r="17">
          <cell r="A17" t="str">
            <v>4030301</v>
          </cell>
          <cell r="B17">
            <v>53740</v>
          </cell>
        </row>
        <row r="18">
          <cell r="A18" t="str">
            <v>4040301</v>
          </cell>
          <cell r="B18">
            <v>52800</v>
          </cell>
        </row>
        <row r="19">
          <cell r="A19" t="str">
            <v>4040333</v>
          </cell>
          <cell r="B19">
            <v>79200</v>
          </cell>
        </row>
        <row r="20">
          <cell r="A20" t="str">
            <v>4040310</v>
          </cell>
          <cell r="B20">
            <v>79200</v>
          </cell>
        </row>
        <row r="21">
          <cell r="A21" t="str">
            <v>4040323</v>
          </cell>
          <cell r="B21">
            <v>74184</v>
          </cell>
        </row>
        <row r="22">
          <cell r="A22" t="str">
            <v>4040220</v>
          </cell>
          <cell r="B22">
            <v>429000</v>
          </cell>
        </row>
        <row r="23">
          <cell r="A23" t="str">
            <v>4040230</v>
          </cell>
          <cell r="B23">
            <v>15840</v>
          </cell>
        </row>
        <row r="24">
          <cell r="A24" t="str">
            <v>4040101</v>
          </cell>
          <cell r="B24">
            <v>429000</v>
          </cell>
        </row>
        <row r="25">
          <cell r="A25" t="str">
            <v>4040603</v>
          </cell>
          <cell r="B25">
            <v>6600</v>
          </cell>
        </row>
        <row r="26">
          <cell r="A26" t="str">
            <v>4040601</v>
          </cell>
          <cell r="B26">
            <v>3359</v>
          </cell>
        </row>
        <row r="27">
          <cell r="A27" t="str">
            <v>4051101</v>
          </cell>
          <cell r="B27">
            <v>373560</v>
          </cell>
        </row>
        <row r="28">
          <cell r="A28" t="str">
            <v>4051034</v>
          </cell>
          <cell r="B28">
            <v>310200</v>
          </cell>
        </row>
        <row r="29">
          <cell r="A29" t="str">
            <v>4030910</v>
          </cell>
          <cell r="B29">
            <v>72422</v>
          </cell>
        </row>
        <row r="30">
          <cell r="A30" t="str">
            <v>4030705</v>
          </cell>
          <cell r="B30">
            <v>330000</v>
          </cell>
        </row>
        <row r="31">
          <cell r="A31" t="str">
            <v>4030801</v>
          </cell>
          <cell r="B31">
            <v>382800</v>
          </cell>
        </row>
        <row r="32">
          <cell r="A32" t="str">
            <v>4060122</v>
          </cell>
          <cell r="B32">
            <v>2878</v>
          </cell>
        </row>
        <row r="33">
          <cell r="A33" t="str">
            <v>4060120</v>
          </cell>
          <cell r="B33">
            <v>2930</v>
          </cell>
        </row>
        <row r="34">
          <cell r="A34" t="str">
            <v>4060124</v>
          </cell>
          <cell r="B34">
            <v>4092</v>
          </cell>
        </row>
        <row r="35">
          <cell r="A35" t="str">
            <v>4140104</v>
          </cell>
          <cell r="B35">
            <v>13860</v>
          </cell>
        </row>
        <row r="36">
          <cell r="A36" t="str">
            <v>4140126</v>
          </cell>
          <cell r="B36">
            <v>69366</v>
          </cell>
        </row>
        <row r="37">
          <cell r="A37" t="str">
            <v>4140127</v>
          </cell>
          <cell r="B37">
            <v>96257</v>
          </cell>
        </row>
        <row r="38">
          <cell r="A38" t="str">
            <v>4140102</v>
          </cell>
          <cell r="B38">
            <v>13860</v>
          </cell>
        </row>
        <row r="39">
          <cell r="A39" t="str">
            <v>4180105</v>
          </cell>
          <cell r="B39">
            <v>13200</v>
          </cell>
        </row>
        <row r="40">
          <cell r="A40" t="str">
            <v>4040540</v>
          </cell>
          <cell r="B40">
            <v>5280</v>
          </cell>
        </row>
        <row r="41">
          <cell r="A41" t="str">
            <v>4040527</v>
          </cell>
          <cell r="B41">
            <v>47916</v>
          </cell>
        </row>
        <row r="42">
          <cell r="A42" t="str">
            <v>4073036</v>
          </cell>
          <cell r="B42">
            <v>2501</v>
          </cell>
        </row>
        <row r="43">
          <cell r="A43" t="str">
            <v>4073038</v>
          </cell>
          <cell r="B43">
            <v>3168</v>
          </cell>
        </row>
        <row r="44">
          <cell r="A44" t="str">
            <v>4073074</v>
          </cell>
          <cell r="B44">
            <v>4752</v>
          </cell>
        </row>
        <row r="45">
          <cell r="A45" t="str">
            <v>4073076</v>
          </cell>
          <cell r="B45">
            <v>6336</v>
          </cell>
        </row>
        <row r="46">
          <cell r="A46" t="str">
            <v>4073010</v>
          </cell>
          <cell r="B46">
            <v>2501</v>
          </cell>
        </row>
        <row r="47">
          <cell r="A47" t="str">
            <v>4073012</v>
          </cell>
          <cell r="B47">
            <v>3168</v>
          </cell>
        </row>
        <row r="48">
          <cell r="A48" t="str">
            <v>4083182</v>
          </cell>
          <cell r="B48">
            <v>45000</v>
          </cell>
        </row>
        <row r="49">
          <cell r="A49" t="str">
            <v>4071068</v>
          </cell>
          <cell r="B49">
            <v>26400</v>
          </cell>
        </row>
        <row r="50">
          <cell r="A50" t="str">
            <v>4071008</v>
          </cell>
          <cell r="B50">
            <v>92400</v>
          </cell>
        </row>
        <row r="51">
          <cell r="A51" t="str">
            <v>4071010</v>
          </cell>
          <cell r="B51">
            <v>105600</v>
          </cell>
        </row>
        <row r="52">
          <cell r="A52" t="str">
            <v>4071014</v>
          </cell>
          <cell r="B52">
            <v>171600</v>
          </cell>
        </row>
        <row r="53">
          <cell r="A53" t="str">
            <v>4071016</v>
          </cell>
          <cell r="B53">
            <v>237600</v>
          </cell>
        </row>
        <row r="54">
          <cell r="A54" t="str">
            <v>4072341</v>
          </cell>
          <cell r="B54">
            <v>106413</v>
          </cell>
        </row>
        <row r="55">
          <cell r="A55" t="str">
            <v>4073462</v>
          </cell>
          <cell r="B55">
            <v>105600</v>
          </cell>
        </row>
        <row r="56">
          <cell r="A56" t="str">
            <v>4073478</v>
          </cell>
          <cell r="B56">
            <v>104280</v>
          </cell>
        </row>
        <row r="57">
          <cell r="A57" t="str">
            <v>4073494</v>
          </cell>
          <cell r="B57">
            <v>92400</v>
          </cell>
        </row>
        <row r="58">
          <cell r="A58" t="str">
            <v>4073464</v>
          </cell>
          <cell r="B58">
            <v>118800</v>
          </cell>
        </row>
        <row r="59">
          <cell r="A59" t="str">
            <v>4073480</v>
          </cell>
          <cell r="B59">
            <v>139920</v>
          </cell>
        </row>
        <row r="60">
          <cell r="A60" t="str">
            <v>4073496</v>
          </cell>
          <cell r="B60">
            <v>118800</v>
          </cell>
        </row>
        <row r="61">
          <cell r="A61" t="str">
            <v>4072452</v>
          </cell>
          <cell r="B61">
            <v>38280</v>
          </cell>
        </row>
        <row r="62">
          <cell r="A62" t="str">
            <v>4072454</v>
          </cell>
          <cell r="B62">
            <v>72600</v>
          </cell>
        </row>
        <row r="63">
          <cell r="A63" t="str">
            <v>4078938</v>
          </cell>
          <cell r="B63">
            <v>33000</v>
          </cell>
        </row>
        <row r="64">
          <cell r="A64" t="str">
            <v>4078942</v>
          </cell>
          <cell r="B64">
            <v>46200</v>
          </cell>
        </row>
        <row r="65">
          <cell r="A65" t="str">
            <v>4078944</v>
          </cell>
          <cell r="B65">
            <v>79200</v>
          </cell>
        </row>
        <row r="66">
          <cell r="A66" t="str">
            <v>4079150</v>
          </cell>
          <cell r="B66">
            <v>85800</v>
          </cell>
        </row>
        <row r="67">
          <cell r="A67" t="str">
            <v>4079152</v>
          </cell>
          <cell r="B67">
            <v>112200</v>
          </cell>
        </row>
        <row r="68">
          <cell r="A68" t="str">
            <v>4079154</v>
          </cell>
          <cell r="B68">
            <v>138600</v>
          </cell>
        </row>
        <row r="69">
          <cell r="A69" t="str">
            <v>4079156</v>
          </cell>
          <cell r="B69">
            <v>171600</v>
          </cell>
        </row>
        <row r="70">
          <cell r="A70" t="str">
            <v>4079116</v>
          </cell>
          <cell r="B70">
            <v>200000</v>
          </cell>
        </row>
        <row r="71">
          <cell r="A71" t="str">
            <v>4079118</v>
          </cell>
          <cell r="B71">
            <v>230000</v>
          </cell>
        </row>
        <row r="72">
          <cell r="A72" t="str">
            <v>4079459</v>
          </cell>
          <cell r="B72">
            <v>16025</v>
          </cell>
        </row>
        <row r="73">
          <cell r="A73" t="str">
            <v>4079460</v>
          </cell>
          <cell r="B73">
            <v>16619</v>
          </cell>
        </row>
        <row r="74">
          <cell r="A74" t="str">
            <v>4075511</v>
          </cell>
          <cell r="B74">
            <v>13979</v>
          </cell>
        </row>
        <row r="75">
          <cell r="A75" t="str">
            <v>4079414</v>
          </cell>
          <cell r="B75">
            <v>7942</v>
          </cell>
        </row>
        <row r="76">
          <cell r="A76" t="str">
            <v>4079449</v>
          </cell>
          <cell r="B76">
            <v>7942</v>
          </cell>
        </row>
        <row r="77">
          <cell r="A77" t="str">
            <v>4079426</v>
          </cell>
          <cell r="B77">
            <v>7942</v>
          </cell>
        </row>
        <row r="78">
          <cell r="A78" t="str">
            <v>4079627</v>
          </cell>
          <cell r="B78">
            <v>13715</v>
          </cell>
        </row>
        <row r="79">
          <cell r="A79" t="str">
            <v>4079746</v>
          </cell>
          <cell r="B79">
            <v>9715</v>
          </cell>
        </row>
        <row r="80">
          <cell r="A80" t="str">
            <v>4079702</v>
          </cell>
          <cell r="B80">
            <v>103793</v>
          </cell>
        </row>
        <row r="81">
          <cell r="A81" t="str">
            <v>4086310</v>
          </cell>
          <cell r="B81">
            <v>303600</v>
          </cell>
        </row>
        <row r="82">
          <cell r="A82" t="str">
            <v>4079780</v>
          </cell>
          <cell r="B82">
            <v>33000</v>
          </cell>
        </row>
        <row r="83">
          <cell r="A83" t="str">
            <v>4079343</v>
          </cell>
          <cell r="B83">
            <v>34320</v>
          </cell>
        </row>
        <row r="84">
          <cell r="A84" t="str">
            <v>4079342</v>
          </cell>
          <cell r="B84">
            <v>238894</v>
          </cell>
        </row>
        <row r="85">
          <cell r="A85" t="str">
            <v>4180444</v>
          </cell>
          <cell r="B85">
            <v>4118</v>
          </cell>
        </row>
        <row r="86">
          <cell r="A86" t="str">
            <v>4130155</v>
          </cell>
          <cell r="B86">
            <v>38148</v>
          </cell>
        </row>
        <row r="87">
          <cell r="A87" t="str">
            <v>4085402</v>
          </cell>
          <cell r="B87">
            <v>211200</v>
          </cell>
        </row>
        <row r="88">
          <cell r="A88" t="str">
            <v>4079302</v>
          </cell>
          <cell r="B88">
            <v>136117</v>
          </cell>
        </row>
        <row r="89">
          <cell r="A89" t="str">
            <v>4079303</v>
          </cell>
          <cell r="B89">
            <v>128197</v>
          </cell>
        </row>
        <row r="90">
          <cell r="A90" t="str">
            <v>4079306</v>
          </cell>
          <cell r="B90">
            <v>61698</v>
          </cell>
        </row>
        <row r="91">
          <cell r="A91" t="str">
            <v>4079340</v>
          </cell>
          <cell r="B91">
            <v>53778</v>
          </cell>
        </row>
        <row r="92">
          <cell r="A92" t="str">
            <v>4079701</v>
          </cell>
          <cell r="B92">
            <v>44880</v>
          </cell>
        </row>
        <row r="93">
          <cell r="A93" t="str">
            <v>4079334</v>
          </cell>
          <cell r="B93">
            <v>196000</v>
          </cell>
        </row>
        <row r="94">
          <cell r="A94" t="str">
            <v>4079334</v>
          </cell>
          <cell r="B94">
            <v>196000</v>
          </cell>
        </row>
        <row r="95">
          <cell r="A95" t="str">
            <v>4079338</v>
          </cell>
          <cell r="B95">
            <v>166000</v>
          </cell>
        </row>
        <row r="96">
          <cell r="A96" t="str">
            <v>4079336</v>
          </cell>
          <cell r="B96">
            <v>166000</v>
          </cell>
        </row>
        <row r="97">
          <cell r="A97" t="str">
            <v>4077725</v>
          </cell>
          <cell r="B97">
            <v>66000</v>
          </cell>
        </row>
        <row r="98">
          <cell r="A98" t="str">
            <v>4077726</v>
          </cell>
          <cell r="B98">
            <v>92400</v>
          </cell>
        </row>
        <row r="99">
          <cell r="A99" t="str">
            <v>4079810</v>
          </cell>
          <cell r="B99">
            <v>28090</v>
          </cell>
        </row>
        <row r="100">
          <cell r="A100" t="str">
            <v>4079811</v>
          </cell>
          <cell r="B100">
            <v>39600</v>
          </cell>
        </row>
        <row r="101">
          <cell r="A101" t="str">
            <v>4078762</v>
          </cell>
          <cell r="B101">
            <v>66000</v>
          </cell>
        </row>
        <row r="102">
          <cell r="A102" t="str">
            <v>4078764</v>
          </cell>
          <cell r="B102">
            <v>92400</v>
          </cell>
        </row>
        <row r="103">
          <cell r="A103" t="str">
            <v>4078742</v>
          </cell>
          <cell r="B103">
            <v>46200</v>
          </cell>
        </row>
        <row r="104">
          <cell r="A104" t="str">
            <v>4078743</v>
          </cell>
          <cell r="B104">
            <v>46200</v>
          </cell>
        </row>
        <row r="105">
          <cell r="A105" t="str">
            <v>4078744</v>
          </cell>
          <cell r="B105">
            <v>68574</v>
          </cell>
        </row>
        <row r="106">
          <cell r="A106" t="str">
            <v>4078750</v>
          </cell>
          <cell r="B106">
            <v>112200</v>
          </cell>
        </row>
        <row r="107">
          <cell r="A107" t="str">
            <v>4041301</v>
          </cell>
          <cell r="B107">
            <v>800</v>
          </cell>
        </row>
        <row r="108">
          <cell r="A108" t="str">
            <v>4041101</v>
          </cell>
          <cell r="B108">
            <v>480</v>
          </cell>
        </row>
        <row r="109">
          <cell r="A109" t="str">
            <v>4041201</v>
          </cell>
          <cell r="B109">
            <v>380</v>
          </cell>
        </row>
        <row r="110">
          <cell r="A110" t="str">
            <v>4042130</v>
          </cell>
          <cell r="B110">
            <v>66000</v>
          </cell>
        </row>
        <row r="111">
          <cell r="A111" t="str">
            <v>4042132</v>
          </cell>
          <cell r="B111">
            <v>79200</v>
          </cell>
        </row>
        <row r="112">
          <cell r="A112" t="str">
            <v>4042201</v>
          </cell>
          <cell r="B112">
            <v>66000</v>
          </cell>
        </row>
        <row r="113">
          <cell r="A113" t="str">
            <v>4042152</v>
          </cell>
          <cell r="B113">
            <v>8663</v>
          </cell>
        </row>
        <row r="114">
          <cell r="A114" t="str">
            <v>4042150</v>
          </cell>
          <cell r="B114">
            <v>4620</v>
          </cell>
        </row>
      </sheetData>
      <sheetData sheetId="2"/>
      <sheetData sheetId="3"/>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Insumos"/>
      <sheetName val="materiales"/>
      <sheetName val="otros"/>
      <sheetName val="APU"/>
      <sheetName val="Res-Accide-10"/>
    </sheetNames>
    <sheetDataSet>
      <sheetData sheetId="0" refreshError="1"/>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General"/>
      <sheetName val="FECHAS DE CORTE"/>
      <sheetName val="PENDIENTES POR FACTURAR"/>
      <sheetName val="COSTOS X GRUPOS"/>
      <sheetName val="FTCO-043 P. COSTO IND-SISOMA"/>
      <sheetName val="SKJ452"/>
      <sheetName val="ITA878"/>
      <sheetName val="AEA-944"/>
      <sheetName val="DUB-823"/>
      <sheetName val="GPI 526"/>
      <sheetName val="XXJ617"/>
      <sheetName val="SNG_855"/>
      <sheetName val="VEA 374"/>
      <sheetName val="HFB024"/>
      <sheetName val="PAJ825"/>
    </sheetNames>
    <sheetDataSet>
      <sheetData sheetId="0">
        <row r="7">
          <cell r="B7">
            <v>39630</v>
          </cell>
        </row>
        <row r="23">
          <cell r="B23">
            <v>2</v>
          </cell>
        </row>
      </sheetData>
      <sheetData sheetId="1">
        <row r="4">
          <cell r="B4">
            <v>0</v>
          </cell>
        </row>
        <row r="5">
          <cell r="B5">
            <v>31</v>
          </cell>
        </row>
        <row r="6">
          <cell r="B6">
            <v>60</v>
          </cell>
        </row>
        <row r="7">
          <cell r="B7">
            <v>91</v>
          </cell>
        </row>
        <row r="8">
          <cell r="B8">
            <v>121</v>
          </cell>
        </row>
        <row r="9">
          <cell r="B9">
            <v>152</v>
          </cell>
        </row>
        <row r="10">
          <cell r="B10">
            <v>182</v>
          </cell>
        </row>
        <row r="11">
          <cell r="B11">
            <v>213</v>
          </cell>
        </row>
        <row r="12">
          <cell r="B12">
            <v>244</v>
          </cell>
        </row>
        <row r="13">
          <cell r="B13">
            <v>274</v>
          </cell>
        </row>
        <row r="14">
          <cell r="B14">
            <v>305</v>
          </cell>
        </row>
        <row r="15">
          <cell r="B15">
            <v>335</v>
          </cell>
        </row>
        <row r="16">
          <cell r="B16">
            <v>366</v>
          </cell>
        </row>
        <row r="17">
          <cell r="B17">
            <v>397</v>
          </cell>
        </row>
        <row r="18">
          <cell r="B18">
            <v>425</v>
          </cell>
        </row>
        <row r="19">
          <cell r="B19">
            <v>456</v>
          </cell>
        </row>
        <row r="20">
          <cell r="B20">
            <v>486</v>
          </cell>
        </row>
        <row r="21">
          <cell r="B21">
            <v>517</v>
          </cell>
        </row>
        <row r="22">
          <cell r="B22">
            <v>547</v>
          </cell>
        </row>
        <row r="23">
          <cell r="B23">
            <v>578</v>
          </cell>
        </row>
        <row r="24">
          <cell r="B24">
            <v>609</v>
          </cell>
        </row>
        <row r="25">
          <cell r="B25">
            <v>639</v>
          </cell>
        </row>
        <row r="26">
          <cell r="B26">
            <v>670</v>
          </cell>
        </row>
        <row r="27">
          <cell r="B27">
            <v>700</v>
          </cell>
        </row>
        <row r="28">
          <cell r="B28">
            <v>731</v>
          </cell>
        </row>
        <row r="29">
          <cell r="B29">
            <v>762</v>
          </cell>
        </row>
        <row r="30">
          <cell r="B30">
            <v>790</v>
          </cell>
        </row>
        <row r="31">
          <cell r="B31">
            <v>821</v>
          </cell>
        </row>
        <row r="32">
          <cell r="B32">
            <v>851</v>
          </cell>
        </row>
        <row r="33">
          <cell r="B33">
            <v>882</v>
          </cell>
        </row>
        <row r="34">
          <cell r="B34">
            <v>912</v>
          </cell>
        </row>
        <row r="35">
          <cell r="B35">
            <v>943</v>
          </cell>
        </row>
        <row r="36">
          <cell r="B36">
            <v>974</v>
          </cell>
        </row>
        <row r="37">
          <cell r="B37">
            <v>1004</v>
          </cell>
        </row>
        <row r="38">
          <cell r="B38">
            <v>1035</v>
          </cell>
        </row>
        <row r="39">
          <cell r="B39">
            <v>1065</v>
          </cell>
        </row>
        <row r="40">
          <cell r="B40">
            <v>1096</v>
          </cell>
        </row>
        <row r="41">
          <cell r="B41">
            <v>1127</v>
          </cell>
        </row>
        <row r="42">
          <cell r="B42">
            <v>1155</v>
          </cell>
        </row>
        <row r="43">
          <cell r="B43">
            <v>1186</v>
          </cell>
        </row>
        <row r="44">
          <cell r="B44">
            <v>1216</v>
          </cell>
        </row>
        <row r="45">
          <cell r="B45">
            <v>1247</v>
          </cell>
        </row>
        <row r="46">
          <cell r="B46">
            <v>1277</v>
          </cell>
        </row>
        <row r="47">
          <cell r="B47">
            <v>1308</v>
          </cell>
        </row>
        <row r="48">
          <cell r="B48">
            <v>1339</v>
          </cell>
        </row>
        <row r="49">
          <cell r="B49">
            <v>1369</v>
          </cell>
        </row>
        <row r="50">
          <cell r="B50">
            <v>1400</v>
          </cell>
        </row>
        <row r="51">
          <cell r="B51">
            <v>1430</v>
          </cell>
        </row>
        <row r="52">
          <cell r="B52">
            <v>1461</v>
          </cell>
        </row>
        <row r="53">
          <cell r="B53">
            <v>1492</v>
          </cell>
        </row>
        <row r="54">
          <cell r="B54">
            <v>1521</v>
          </cell>
        </row>
        <row r="55">
          <cell r="B55">
            <v>1552</v>
          </cell>
        </row>
        <row r="56">
          <cell r="B56">
            <v>1582</v>
          </cell>
        </row>
        <row r="57">
          <cell r="B57">
            <v>1613</v>
          </cell>
        </row>
        <row r="58">
          <cell r="B58">
            <v>1643</v>
          </cell>
        </row>
        <row r="59">
          <cell r="B59">
            <v>1674</v>
          </cell>
        </row>
        <row r="60">
          <cell r="B60">
            <v>1705</v>
          </cell>
        </row>
        <row r="61">
          <cell r="B61">
            <v>1735</v>
          </cell>
        </row>
        <row r="62">
          <cell r="B62">
            <v>1766</v>
          </cell>
        </row>
        <row r="63">
          <cell r="B63">
            <v>1796</v>
          </cell>
        </row>
        <row r="64">
          <cell r="B64">
            <v>1827</v>
          </cell>
        </row>
        <row r="65">
          <cell r="B65">
            <v>1858</v>
          </cell>
        </row>
        <row r="66">
          <cell r="B66">
            <v>1886</v>
          </cell>
        </row>
        <row r="67">
          <cell r="B67">
            <v>1917</v>
          </cell>
        </row>
        <row r="68">
          <cell r="B68">
            <v>1947</v>
          </cell>
        </row>
        <row r="69">
          <cell r="B69">
            <v>1978</v>
          </cell>
        </row>
        <row r="70">
          <cell r="B70">
            <v>2008</v>
          </cell>
        </row>
        <row r="71">
          <cell r="B71">
            <v>2039</v>
          </cell>
        </row>
        <row r="72">
          <cell r="B72">
            <v>2070</v>
          </cell>
        </row>
        <row r="73">
          <cell r="B73">
            <v>2100</v>
          </cell>
        </row>
        <row r="74">
          <cell r="B74">
            <v>2131</v>
          </cell>
        </row>
      </sheetData>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PlanCero"/>
    </sheetNames>
    <sheetDataSet>
      <sheetData sheetId="0" refreshError="1"/>
      <sheetData sheetId="1">
        <row r="8">
          <cell r="D8">
            <v>1</v>
          </cell>
        </row>
        <row r="9">
          <cell r="D9">
            <v>0.6</v>
          </cell>
        </row>
      </sheetData>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
          <cell r="C5">
            <v>0.06</v>
          </cell>
        </row>
      </sheetData>
      <sheetData sheetId="15" refreshError="1">
        <row r="5">
          <cell r="C5">
            <v>0.06</v>
          </cell>
        </row>
        <row r="63">
          <cell r="D63">
            <v>348000</v>
          </cell>
        </row>
      </sheetData>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ábana"/>
    </sheetNames>
    <sheetDataSet>
      <sheetData sheetId="0"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PLAN DE INVERSION ANTICIPO"/>
      <sheetName val="inv mensual"/>
      <sheetName val="borrador flujo inv"/>
      <sheetName val="social-ambiental"/>
      <sheetName val="AU"/>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ELECTRICO"/>
      <sheetName val="Vuelta"/>
      <sheetName val="RECURSOS"/>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Design"/>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Base de Diseño"/>
      <sheetName val="experiencia especifica"/>
      <sheetName val="experiencia general"/>
      <sheetName val="FORMULARIO N° 14"/>
      <sheetName val="FORMULARIO N°7"/>
      <sheetName val="contrato en ejecución"/>
      <sheetName val="Calculo capacidad residual"/>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ow r="1">
          <cell r="A1">
            <v>0</v>
          </cell>
        </row>
      </sheetData>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sheetData sheetId="83"/>
      <sheetData sheetId="84"/>
      <sheetData sheetId="85"/>
      <sheetData sheetId="86"/>
      <sheetData sheetId="87"/>
      <sheetData sheetId="88"/>
      <sheetData sheetId="89"/>
      <sheetData sheetId="90"/>
      <sheetData sheetId="91" refreshError="1"/>
      <sheetData sheetId="92" refreshError="1"/>
      <sheetData sheetId="93">
        <row r="2">
          <cell r="A2" t="str">
            <v>MUNICIPIO DE SONSON ANTIOQUIA</v>
          </cell>
        </row>
      </sheetData>
      <sheetData sheetId="94"/>
      <sheetData sheetId="95"/>
      <sheetData sheetId="96"/>
      <sheetData sheetId="97"/>
      <sheetData sheetId="98"/>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FORMULARIO"/>
      <sheetName val="APU "/>
      <sheetName val="SUB APU"/>
      <sheetName val="INSUMOS"/>
      <sheetName val="Cantidades de Obra"/>
    </sheetNames>
    <sheetDataSet>
      <sheetData sheetId="0" refreshError="1"/>
      <sheetData sheetId="1" refreshError="1"/>
      <sheetData sheetId="2" refreshError="1"/>
      <sheetData sheetId="3" refreshError="1"/>
      <sheetData sheetId="4">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v>
          </cell>
          <cell r="E3">
            <v>36486</v>
          </cell>
        </row>
        <row r="4">
          <cell r="A4" t="str">
            <v>M020</v>
          </cell>
          <cell r="B4" t="str">
            <v>AGUA</v>
          </cell>
          <cell r="C4" t="str">
            <v>M3</v>
          </cell>
          <cell r="D4">
            <v>742.56000000000006</v>
          </cell>
          <cell r="E4">
            <v>36486</v>
          </cell>
        </row>
        <row r="5">
          <cell r="A5" t="str">
            <v>M030</v>
          </cell>
          <cell r="B5" t="str">
            <v>ARENA CONCRETO</v>
          </cell>
          <cell r="C5" t="str">
            <v>M3</v>
          </cell>
          <cell r="D5">
            <v>24480</v>
          </cell>
          <cell r="E5">
            <v>36486</v>
          </cell>
        </row>
        <row r="6">
          <cell r="A6" t="str">
            <v>M040</v>
          </cell>
          <cell r="B6" t="str">
            <v>ARENA DE PEGA</v>
          </cell>
          <cell r="C6" t="str">
            <v>M3</v>
          </cell>
          <cell r="D6">
            <v>21939.791999999998</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24480</v>
          </cell>
          <cell r="E8">
            <v>36486</v>
          </cell>
        </row>
        <row r="9">
          <cell r="A9" t="str">
            <v>M070</v>
          </cell>
          <cell r="B9" t="str">
            <v>GRAVA D=2" PARA FILTRO</v>
          </cell>
          <cell r="C9" t="str">
            <v>M3</v>
          </cell>
          <cell r="D9">
            <v>22440</v>
          </cell>
          <cell r="E9">
            <v>36486</v>
          </cell>
        </row>
        <row r="10">
          <cell r="A10" t="str">
            <v>M080</v>
          </cell>
          <cell r="B10" t="str">
            <v>BASE GRANULAR</v>
          </cell>
          <cell r="C10" t="str">
            <v>M3</v>
          </cell>
          <cell r="D10">
            <v>24480</v>
          </cell>
          <cell r="E10">
            <v>36486</v>
          </cell>
        </row>
        <row r="11">
          <cell r="A11" t="str">
            <v>M090</v>
          </cell>
          <cell r="B11" t="str">
            <v xml:space="preserve">GRAVA 2 </v>
          </cell>
          <cell r="C11" t="str">
            <v>M3</v>
          </cell>
          <cell r="D11">
            <v>22440</v>
          </cell>
          <cell r="E11">
            <v>36486</v>
          </cell>
        </row>
        <row r="12">
          <cell r="A12" t="str">
            <v>M100</v>
          </cell>
          <cell r="B12" t="str">
            <v>ARENA FINA PARA FILTRO</v>
          </cell>
          <cell r="C12" t="str">
            <v>M3</v>
          </cell>
          <cell r="D12">
            <v>24480</v>
          </cell>
          <cell r="E12">
            <v>36486</v>
          </cell>
        </row>
        <row r="13">
          <cell r="A13" t="str">
            <v>M110</v>
          </cell>
          <cell r="B13" t="str">
            <v>ARENILLA</v>
          </cell>
          <cell r="C13" t="str">
            <v>M3</v>
          </cell>
          <cell r="D13">
            <v>18360</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1839.2640000000001</v>
          </cell>
          <cell r="E18">
            <v>36486</v>
          </cell>
        </row>
        <row r="19">
          <cell r="A19" t="str">
            <v>M170</v>
          </cell>
          <cell r="B19" t="str">
            <v>LARGUEROS</v>
          </cell>
          <cell r="C19" t="str">
            <v>M</v>
          </cell>
          <cell r="D19">
            <v>919.63200000000006</v>
          </cell>
          <cell r="E19">
            <v>36486</v>
          </cell>
        </row>
        <row r="20">
          <cell r="A20" t="str">
            <v>M180</v>
          </cell>
          <cell r="B20" t="str">
            <v>TACO DE MADERA</v>
          </cell>
          <cell r="C20" t="str">
            <v>M</v>
          </cell>
          <cell r="D20">
            <v>887.4</v>
          </cell>
          <cell r="E20">
            <v>36486</v>
          </cell>
        </row>
        <row r="21">
          <cell r="A21" t="str">
            <v>M190</v>
          </cell>
          <cell r="B21" t="str">
            <v>TABLAS</v>
          </cell>
          <cell r="C21" t="str">
            <v>M</v>
          </cell>
          <cell r="D21">
            <v>919.63200000000006</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7351.3440000000001</v>
          </cell>
          <cell r="E23">
            <v>36486</v>
          </cell>
        </row>
        <row r="24">
          <cell r="A24" t="str">
            <v>M220</v>
          </cell>
          <cell r="B24" t="str">
            <v>TUBERIA SANIT. DE D=4"</v>
          </cell>
          <cell r="C24" t="str">
            <v>M</v>
          </cell>
          <cell r="D24">
            <v>9913.1759999999995</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2513.2800000000002</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799.68000000000006</v>
          </cell>
          <cell r="E43">
            <v>36486</v>
          </cell>
        </row>
        <row r="44">
          <cell r="A44" t="str">
            <v>M420</v>
          </cell>
          <cell r="B44" t="str">
            <v>ALAMBRE DE AMARRAR</v>
          </cell>
          <cell r="C44" t="str">
            <v>KG</v>
          </cell>
          <cell r="D44">
            <v>1530</v>
          </cell>
          <cell r="E44">
            <v>36486</v>
          </cell>
        </row>
        <row r="45">
          <cell r="A45" t="str">
            <v>M430</v>
          </cell>
          <cell r="B45" t="str">
            <v>MADERA</v>
          </cell>
          <cell r="C45" t="str">
            <v>M2</v>
          </cell>
          <cell r="D45">
            <v>1836</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v>
          </cell>
          <cell r="E48">
            <v>36486</v>
          </cell>
        </row>
        <row r="49">
          <cell r="A49" t="str">
            <v>M470</v>
          </cell>
          <cell r="B49" t="str">
            <v>TUBERIA POLIETILENO D=3"</v>
          </cell>
          <cell r="C49" t="str">
            <v>M</v>
          </cell>
          <cell r="D49">
            <v>6509.6808000000001</v>
          </cell>
          <cell r="E49">
            <v>36486</v>
          </cell>
        </row>
        <row r="50">
          <cell r="A50" t="str">
            <v>M480</v>
          </cell>
          <cell r="B50" t="str">
            <v>CONCRETO DE Fc=210 Kg/cm2</v>
          </cell>
          <cell r="C50" t="str">
            <v>M3</v>
          </cell>
          <cell r="D50">
            <v>285600</v>
          </cell>
          <cell r="E50">
            <v>36486</v>
          </cell>
        </row>
        <row r="51">
          <cell r="B51">
            <v>0</v>
          </cell>
          <cell r="C51">
            <v>0</v>
          </cell>
          <cell r="D51">
            <v>0</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19706.400000000001</v>
          </cell>
          <cell r="E59">
            <v>36486</v>
          </cell>
        </row>
        <row r="60">
          <cell r="A60" t="str">
            <v>E040</v>
          </cell>
          <cell r="B60" t="str">
            <v>PLACA VIBRATORIA</v>
          </cell>
          <cell r="C60" t="str">
            <v>DIA</v>
          </cell>
          <cell r="D60">
            <v>19706.400000000001</v>
          </cell>
          <cell r="E60">
            <v>36486</v>
          </cell>
        </row>
        <row r="61">
          <cell r="A61" t="str">
            <v>E050</v>
          </cell>
          <cell r="B61" t="str">
            <v>MEZCLADORA 1 SACO ELECTRICA</v>
          </cell>
          <cell r="C61" t="str">
            <v>DIA</v>
          </cell>
          <cell r="D61">
            <v>12612.096</v>
          </cell>
          <cell r="E61">
            <v>36486</v>
          </cell>
        </row>
        <row r="62">
          <cell r="A62" t="str">
            <v>E060</v>
          </cell>
          <cell r="B62" t="str">
            <v>VIBRADOR ELECTRICO</v>
          </cell>
          <cell r="C62" t="str">
            <v>DIA</v>
          </cell>
          <cell r="D62">
            <v>17748</v>
          </cell>
          <cell r="E62">
            <v>36486</v>
          </cell>
        </row>
        <row r="63">
          <cell r="A63" t="str">
            <v>E070</v>
          </cell>
          <cell r="B63" t="str">
            <v>TRANSITO</v>
          </cell>
          <cell r="C63" t="str">
            <v>DIA</v>
          </cell>
          <cell r="D63">
            <v>26275.200000000001</v>
          </cell>
          <cell r="E63">
            <v>36486</v>
          </cell>
        </row>
        <row r="64">
          <cell r="A64" t="str">
            <v>E080</v>
          </cell>
          <cell r="B64" t="str">
            <v>NIVEL DE PRECISION</v>
          </cell>
          <cell r="C64" t="str">
            <v>DIA</v>
          </cell>
          <cell r="D64">
            <v>19706.400000000001</v>
          </cell>
          <cell r="E64">
            <v>36486</v>
          </cell>
        </row>
        <row r="65">
          <cell r="A65" t="str">
            <v>E090</v>
          </cell>
          <cell r="B65" t="str">
            <v>SOLDADOR ELECTRICO</v>
          </cell>
          <cell r="C65" t="str">
            <v>DIA</v>
          </cell>
          <cell r="D65">
            <v>10200</v>
          </cell>
          <cell r="E65">
            <v>36486</v>
          </cell>
        </row>
        <row r="66">
          <cell r="A66" t="str">
            <v>E100</v>
          </cell>
          <cell r="B66" t="str">
            <v>EQUIPO DE AUTOGENA PARA CORTES TUBERIA</v>
          </cell>
          <cell r="C66" t="str">
            <v>DIA</v>
          </cell>
          <cell r="D66">
            <v>6579</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45696</v>
          </cell>
          <cell r="E70">
            <v>36486</v>
          </cell>
        </row>
        <row r="71">
          <cell r="A71" t="str">
            <v>T020</v>
          </cell>
          <cell r="B71" t="str">
            <v>TRANSPORTE INTERNO</v>
          </cell>
          <cell r="C71" t="str">
            <v>HR</v>
          </cell>
          <cell r="D71">
            <v>22848</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190231.02</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5"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FECHAS DE CORTE"/>
      <sheetName val="Informacion General"/>
      <sheetName val="items"/>
      <sheetName val="2103mar "/>
      <sheetName val="A. P. U."/>
      <sheetName val="Insumos"/>
      <sheetName val="PR_1"/>
      <sheetName val="TRAYECTO 1"/>
      <sheetName val="Itemes Renovación"/>
      <sheetName val="INDICE"/>
      <sheetName val="EQUIPO"/>
      <sheetName val="MATERIALES"/>
      <sheetName val="DISTANCIA"/>
      <sheetName val="PERSONAL"/>
      <sheetName val="TARIFAS"/>
      <sheetName val="Personalizar"/>
      <sheetName val="otros"/>
      <sheetName val="Hoja1"/>
      <sheetName val="FIBRA ÓPTICA"/>
      <sheetName val="2103mar%20.xls"/>
      <sheetName val="Formulas"/>
      <sheetName val="ELECTRICO"/>
      <sheetName val="Vuelta"/>
      <sheetName val="320.1"/>
      <sheetName val="330.2"/>
      <sheetName val="700.1"/>
      <sheetName val="Análisis de precios"/>
      <sheetName val="BASE"/>
      <sheetName val="1_Preliminares"/>
      <sheetName val="M.Obra"/>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Mano de Obra"/>
      <sheetName val="ACTIVIDADES"/>
      <sheetName val="APU"/>
      <sheetName val="AIU"/>
      <sheetName val="Factor prestacional"/>
      <sheetName val="GASTOS DE LEGALIZACION"/>
      <sheetName val="INV. AMBIENTAL-PMT"/>
      <sheetName val="INTERVENTORÍA No 1"/>
      <sheetName val="FM INTERVENTORÍA No 1.2"/>
      <sheetName val="APU INVERS AMBIENTAL"/>
    </sheetNames>
    <sheetDataSet>
      <sheetData sheetId="0"/>
      <sheetData sheetId="1">
        <row r="2">
          <cell r="A2" t="str">
            <v>Ayudante</v>
          </cell>
        </row>
        <row r="3">
          <cell r="A3" t="str">
            <v>Oficial</v>
          </cell>
        </row>
        <row r="4">
          <cell r="A4" t="str">
            <v>Maestro</v>
          </cell>
        </row>
        <row r="5">
          <cell r="A5" t="str">
            <v>Coordinador SST</v>
          </cell>
        </row>
        <row r="6">
          <cell r="A6" t="str">
            <v>L</v>
          </cell>
        </row>
        <row r="7">
          <cell r="A7" t="str">
            <v>1 Oficial / 1 Ayudantes</v>
          </cell>
        </row>
        <row r="8">
          <cell r="A8" t="str">
            <v>1 Oficial / 2 Ayudantes</v>
          </cell>
        </row>
        <row r="9">
          <cell r="A9" t="str">
            <v>1 Oficial / 3 Ayudantes</v>
          </cell>
        </row>
        <row r="10">
          <cell r="A10" t="str">
            <v>1 Oficial / 4 Ayudantes</v>
          </cell>
        </row>
        <row r="11">
          <cell r="A11" t="str">
            <v>1 Oficial / 5 Ayudantes</v>
          </cell>
        </row>
        <row r="12">
          <cell r="A12" t="str">
            <v>1 Oficial / 6 Ayudantes</v>
          </cell>
        </row>
        <row r="13">
          <cell r="A13" t="str">
            <v>1 Oficial / 7 Ayudantes</v>
          </cell>
        </row>
        <row r="14">
          <cell r="A14" t="str">
            <v>2 Oficial / 2 Ayudantes</v>
          </cell>
        </row>
        <row r="15">
          <cell r="A15" t="str">
            <v>2 Oficial / 4 Ayudantes</v>
          </cell>
        </row>
        <row r="16">
          <cell r="A16" t="str">
            <v>2 Oficial / 6 Ayudantes</v>
          </cell>
        </row>
        <row r="17">
          <cell r="A17" t="str">
            <v>2 Oficial / 8 Ayudantes</v>
          </cell>
        </row>
        <row r="18">
          <cell r="A18" t="str">
            <v>3 Oficial / 3 Ayudantes</v>
          </cell>
        </row>
        <row r="19">
          <cell r="A19" t="str">
            <v>2 Ayudantes</v>
          </cell>
        </row>
        <row r="20">
          <cell r="A20" t="str">
            <v>3 Ayudantes</v>
          </cell>
        </row>
        <row r="21">
          <cell r="A21" t="str">
            <v>4 Ayudantes</v>
          </cell>
        </row>
      </sheetData>
      <sheetData sheetId="2"/>
      <sheetData sheetId="3"/>
      <sheetData sheetId="4"/>
      <sheetData sheetId="5"/>
      <sheetData sheetId="6"/>
      <sheetData sheetId="7"/>
      <sheetData sheetId="8"/>
      <sheetData sheetId="9"/>
      <sheetData sheetId="10"/>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t="str">
            <v/>
          </cell>
          <cell r="G36" t="str">
            <v/>
          </cell>
          <cell r="H36">
            <v>0</v>
          </cell>
        </row>
        <row r="37">
          <cell r="A37" t="str">
            <v>ESCOMBROS DAÑOS ACUEDUCTO</v>
          </cell>
          <cell r="B37">
            <v>10</v>
          </cell>
          <cell r="C37">
            <v>0</v>
          </cell>
          <cell r="E37">
            <v>40</v>
          </cell>
          <cell r="F37" t="str">
            <v/>
          </cell>
          <cell r="G37" t="str">
            <v/>
          </cell>
          <cell r="H37">
            <v>0</v>
          </cell>
        </row>
        <row r="38">
          <cell r="A38" t="str">
            <v>FRAUDES</v>
          </cell>
          <cell r="B38">
            <v>4</v>
          </cell>
          <cell r="C38">
            <v>3</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rales."/>
      <sheetName val="Concreto 1.2.3"/>
      <sheetName val="Concreto 1.2,5.4,5"/>
      <sheetName val="Concreto 1.3.5"/>
      <sheetName val="Mortero 1.4"/>
      <sheetName val="Mortero 1.5"/>
      <sheetName val="Mortero 1.7"/>
      <sheetName val="Equipo"/>
      <sheetName val="Materiales"/>
      <sheetName val="Transporte"/>
      <sheetName val="M. de O."/>
      <sheetName val="A.I.U."/>
      <sheetName val="Prestaciones"/>
    </sheetNames>
    <sheetDataSet>
      <sheetData sheetId="0"/>
      <sheetData sheetId="1"/>
      <sheetData sheetId="2"/>
      <sheetData sheetId="3"/>
      <sheetData sheetId="4"/>
      <sheetData sheetId="5"/>
      <sheetData sheetId="6"/>
      <sheetData sheetId="7">
        <row r="4">
          <cell r="C4" t="str">
            <v>Andamio tramo completo 1.5 x 1.5</v>
          </cell>
        </row>
        <row r="5">
          <cell r="C5" t="str">
            <v>Bomba de succión 2"</v>
          </cell>
        </row>
        <row r="6">
          <cell r="C6" t="str">
            <v>Bomba de lodos</v>
          </cell>
        </row>
        <row r="7">
          <cell r="C7" t="str">
            <v>Bulldozer</v>
          </cell>
        </row>
        <row r="8">
          <cell r="C8" t="str">
            <v>Carro tanque (para riego)</v>
          </cell>
        </row>
        <row r="9">
          <cell r="C9" t="str">
            <v>Cizalla</v>
          </cell>
        </row>
        <row r="10">
          <cell r="C10" t="str">
            <v>Chapeta tensora ⅜ cuña</v>
          </cell>
        </row>
        <row r="11">
          <cell r="C11" t="str">
            <v>Compresor Diesel con Operario</v>
          </cell>
        </row>
        <row r="12">
          <cell r="C12" t="str">
            <v>Corona, rima y zapata de diamante</v>
          </cell>
        </row>
        <row r="13">
          <cell r="C13" t="str">
            <v>Cuña en T form. Colum.</v>
          </cell>
        </row>
        <row r="14">
          <cell r="C14" t="str">
            <v>Finisher</v>
          </cell>
        </row>
        <row r="15">
          <cell r="C15" t="str">
            <v xml:space="preserve">Formaleta </v>
          </cell>
        </row>
        <row r="16">
          <cell r="C16" t="str">
            <v>Formaleta MH  para cono ø 1,20 m</v>
          </cell>
        </row>
        <row r="17">
          <cell r="C17" t="str">
            <v>Formaleta MH  para cono ø 1,50 m</v>
          </cell>
        </row>
        <row r="18">
          <cell r="C18" t="str">
            <v>Formaleta MH  para cuello ø 1,20 m</v>
          </cell>
        </row>
        <row r="19">
          <cell r="C19" t="str">
            <v>Formaleta MH  para cuello ø 1,50 m</v>
          </cell>
        </row>
        <row r="20">
          <cell r="C20" t="str">
            <v>Formaleta MH 1.20 h</v>
          </cell>
        </row>
        <row r="21">
          <cell r="C21" t="str">
            <v xml:space="preserve">Formaleta MH 1.50 </v>
          </cell>
        </row>
        <row r="22">
          <cell r="C22" t="str">
            <v>Formaleta para caja de empalme</v>
          </cell>
        </row>
        <row r="23">
          <cell r="C23" t="str">
            <v>Formaleta para sumidero Tipo B</v>
          </cell>
        </row>
        <row r="24">
          <cell r="C24" t="str">
            <v>Herramienta menor</v>
          </cell>
        </row>
        <row r="25">
          <cell r="C25" t="str">
            <v>Llaves RED WHITE</v>
          </cell>
        </row>
        <row r="26">
          <cell r="C26" t="str">
            <v>Malacate 2000 lb</v>
          </cell>
        </row>
        <row r="27">
          <cell r="C27" t="str">
            <v>Mezc.1 saco elect. (incluye transporte)</v>
          </cell>
        </row>
        <row r="28">
          <cell r="C28" t="str">
            <v>Molinete</v>
          </cell>
        </row>
        <row r="29">
          <cell r="C29" t="str">
            <v>Motoniveladora</v>
          </cell>
        </row>
        <row r="30">
          <cell r="C30" t="str">
            <v>Motosierra eléctrica</v>
          </cell>
        </row>
        <row r="31">
          <cell r="C31" t="str">
            <v>Prensa mordaza</v>
          </cell>
        </row>
        <row r="32">
          <cell r="C32" t="str">
            <v>Retr.s/ll C:76m3 JCB-214S</v>
          </cell>
        </row>
        <row r="33">
          <cell r="C33" t="str">
            <v>Taco metálico largo, 2.20 - 3.30 m</v>
          </cell>
        </row>
        <row r="34">
          <cell r="C34" t="str">
            <v>Taladro</v>
          </cell>
        </row>
        <row r="35">
          <cell r="C35" t="str">
            <v>Taladro AUGER</v>
          </cell>
        </row>
        <row r="36">
          <cell r="C36" t="str">
            <v>Taladro roto-percutor JOY (o similar)</v>
          </cell>
        </row>
        <row r="37">
          <cell r="C37" t="str">
            <v>Tapa colum. 2.4 x 0.25 metal</v>
          </cell>
        </row>
        <row r="38">
          <cell r="C38" t="str">
            <v>Tarraja</v>
          </cell>
        </row>
        <row r="39">
          <cell r="C39" t="str">
            <v>Tarraja dado entero</v>
          </cell>
        </row>
        <row r="40">
          <cell r="C40" t="str">
            <v>Telera en madera 0.90 x 1.35 m</v>
          </cell>
        </row>
        <row r="41">
          <cell r="C41" t="str">
            <v>Tensor ⅜</v>
          </cell>
        </row>
        <row r="42">
          <cell r="C42" t="str">
            <v>Tubería de perforación</v>
          </cell>
        </row>
        <row r="43">
          <cell r="C43" t="str">
            <v>Vibrador eléctrico</v>
          </cell>
        </row>
        <row r="44">
          <cell r="C44" t="str">
            <v>Vibrocomp.Saltar.canguro gasolina (incl. Transporte)</v>
          </cell>
        </row>
        <row r="45">
          <cell r="C45" t="str">
            <v>Vibrocompactador a gasolina de placa</v>
          </cell>
        </row>
        <row r="46">
          <cell r="C46" t="str">
            <v>Vibrocompactador 80-92hp ing.rand sd70d</v>
          </cell>
        </row>
        <row r="47">
          <cell r="C47" t="str">
            <v>Viga metálica de 3.0 m</v>
          </cell>
        </row>
      </sheetData>
      <sheetData sheetId="8">
        <row r="4">
          <cell r="C4" t="str">
            <v>Aceite quemado</v>
          </cell>
        </row>
        <row r="5">
          <cell r="C5" t="str">
            <v xml:space="preserve">Acero refuerzo 280 MPa </v>
          </cell>
        </row>
        <row r="6">
          <cell r="C6" t="str">
            <v xml:space="preserve">Acero refuerzo 420 MPa </v>
          </cell>
        </row>
        <row r="7">
          <cell r="C7" t="str">
            <v>Accesorios PVC - P</v>
          </cell>
        </row>
        <row r="8">
          <cell r="C8" t="str">
            <v>Acondicionador de superficie tub. PVC alcant.</v>
          </cell>
        </row>
        <row r="9">
          <cell r="C9" t="str">
            <v>Adaptador hembra PVC - P Ø = ½"</v>
          </cell>
        </row>
        <row r="10">
          <cell r="C10" t="str">
            <v>Adhesivo 500 gr tuberia PVC alcantarillado</v>
          </cell>
        </row>
        <row r="11">
          <cell r="C11" t="str">
            <v>Agua</v>
          </cell>
        </row>
        <row r="12">
          <cell r="C12" t="str">
            <v>Alambre negro #18 recocido</v>
          </cell>
        </row>
        <row r="13">
          <cell r="C13" t="str">
            <v>Arena de concreto</v>
          </cell>
        </row>
        <row r="14">
          <cell r="C14" t="str">
            <v>Arena de pega</v>
          </cell>
        </row>
        <row r="15">
          <cell r="C15" t="str">
            <v>Arenilla</v>
          </cell>
        </row>
        <row r="16">
          <cell r="C16" t="str">
            <v>Base asfáltica al 4%</v>
          </cell>
        </row>
        <row r="17">
          <cell r="C17" t="str">
            <v>Base granular</v>
          </cell>
        </row>
        <row r="18">
          <cell r="C18" t="str">
            <v>Bloque concreto 20 x 20 x 40</v>
          </cell>
        </row>
        <row r="19">
          <cell r="C19" t="str">
            <v xml:space="preserve">Buje acero 1x1/2" </v>
          </cell>
        </row>
        <row r="20">
          <cell r="C20" t="str">
            <v>Caja válvulas</v>
          </cell>
        </row>
        <row r="21">
          <cell r="C21" t="str">
            <v>Can 2x8pulg  mad.comun sin cep.(3m)</v>
          </cell>
        </row>
        <row r="22">
          <cell r="C22" t="str">
            <v>Can comun 0.035 x 0.20 x 3.0 m</v>
          </cell>
        </row>
        <row r="23">
          <cell r="C23" t="str">
            <v>Cemento gris tipo I (50 Kg)</v>
          </cell>
        </row>
        <row r="24">
          <cell r="C24" t="str">
            <v>Cinta para demarcar tuberias</v>
          </cell>
        </row>
        <row r="25">
          <cell r="C25" t="str">
            <v>Clavo corriente 1 pulg</v>
          </cell>
        </row>
        <row r="26">
          <cell r="C26" t="str">
            <v>Clavo corriente 2 pulg</v>
          </cell>
        </row>
        <row r="27">
          <cell r="C27" t="str">
            <v>Clavo corriente 3 pulg</v>
          </cell>
        </row>
        <row r="28">
          <cell r="C28" t="str">
            <v>Codo acero 1" sch 40</v>
          </cell>
        </row>
        <row r="29">
          <cell r="C29" t="str">
            <v>Codo PVC - P 90° Ø = ½"</v>
          </cell>
        </row>
        <row r="30">
          <cell r="C30" t="str">
            <v>Codo PVC - P 90° Ø = 2"</v>
          </cell>
        </row>
        <row r="31">
          <cell r="C31" t="str">
            <v>Codo PVC - S 90° - Ø = 4"</v>
          </cell>
        </row>
        <row r="32">
          <cell r="C32" t="str">
            <v>Combustible para taladro AUGER</v>
          </cell>
        </row>
        <row r="33">
          <cell r="C33" t="str">
            <v>Compra de lote y/o predio</v>
          </cell>
        </row>
        <row r="34">
          <cell r="C34" t="str">
            <v>Concreto f'c=14.0 MPa preparado en obra</v>
          </cell>
        </row>
        <row r="35">
          <cell r="C35" t="str">
            <v>Concreto f'c=17.5 MPa preparado en obra</v>
          </cell>
        </row>
        <row r="36">
          <cell r="C36" t="str">
            <v>Concreto f'c=21.0 MPa preparado en obra</v>
          </cell>
        </row>
        <row r="37">
          <cell r="C37" t="str">
            <v xml:space="preserve">Cordon prefabr. concreto 15 x 35 x 100cm </v>
          </cell>
        </row>
        <row r="38">
          <cell r="C38" t="str">
            <v>Cuadro 4x4pulg  mad.comun sin cep.(3m)</v>
          </cell>
        </row>
        <row r="39">
          <cell r="C39" t="str">
            <v>Defensa metálica para vía</v>
          </cell>
        </row>
        <row r="40">
          <cell r="C40" t="str">
            <v>Elementos metalicos</v>
          </cell>
        </row>
        <row r="41">
          <cell r="C41" t="str">
            <v>Empalme a red existente</v>
          </cell>
        </row>
        <row r="42">
          <cell r="C42" t="str">
            <v>Emulsión asfáltica sika</v>
          </cell>
        </row>
        <row r="43">
          <cell r="C43" t="str">
            <v>Esmalte sintetico pintulux</v>
          </cell>
        </row>
        <row r="44">
          <cell r="C44" t="str">
            <v>Estacon de madera</v>
          </cell>
        </row>
        <row r="45">
          <cell r="C45" t="str">
            <v>Gancho para escalas MH</v>
          </cell>
        </row>
        <row r="46">
          <cell r="C46" t="str">
            <v>Geotextil NT-1600</v>
          </cell>
        </row>
        <row r="47">
          <cell r="C47" t="str">
            <v>Geotextil T-2400</v>
          </cell>
        </row>
        <row r="48">
          <cell r="C48" t="str">
            <v>Grama tipo macana</v>
          </cell>
        </row>
        <row r="49">
          <cell r="C49" t="str">
            <v>Grapa galvanizada tubo 1/2</v>
          </cell>
        </row>
        <row r="50">
          <cell r="C50" t="str">
            <v>Herraje MH aro 4" y tapa</v>
          </cell>
        </row>
        <row r="51">
          <cell r="C51" t="str">
            <v>Herraje sumidero</v>
          </cell>
        </row>
        <row r="52">
          <cell r="C52" t="str">
            <v>Herraje tapa</v>
          </cell>
        </row>
        <row r="53">
          <cell r="C53" t="str">
            <v>Juego de seguridad</v>
          </cell>
        </row>
        <row r="54">
          <cell r="C54" t="str">
            <v>Juego señales de peligro</v>
          </cell>
        </row>
        <row r="55">
          <cell r="C55" t="str">
            <v>Juego señales de precaución</v>
          </cell>
        </row>
        <row r="56">
          <cell r="C56" t="str">
            <v>Larguero de madera comun 4 x 8 cm</v>
          </cell>
        </row>
        <row r="57">
          <cell r="C57" t="str">
            <v>Liga AC60-100</v>
          </cell>
        </row>
        <row r="58">
          <cell r="C58" t="str">
            <v>Liga (emulsión asfáltica)</v>
          </cell>
        </row>
        <row r="59">
          <cell r="C59" t="str">
            <v>Limpiador PVC (760 gr)</v>
          </cell>
        </row>
        <row r="60">
          <cell r="C60" t="str">
            <v>Lubricante</v>
          </cell>
        </row>
        <row r="61">
          <cell r="C61" t="str">
            <v>Malla tipo D 50</v>
          </cell>
        </row>
        <row r="62">
          <cell r="C62" t="str">
            <v>Material eléctrico</v>
          </cell>
        </row>
        <row r="63">
          <cell r="C63" t="str">
            <v>Material canalización y red telefono</v>
          </cell>
        </row>
        <row r="64">
          <cell r="C64" t="str">
            <v>MC-70 (Asfalto liquido)</v>
          </cell>
        </row>
        <row r="65">
          <cell r="C65" t="str">
            <v>Mezcla asf., tipo base, agreg. 1", asfalto al 3%, norma Área Metropolitana del Valle de Aburrá</v>
          </cell>
        </row>
        <row r="66">
          <cell r="C66" t="str">
            <v>Mezcla asf., tipo base, agreg. 1", asfalto al 4%, norma Área Metropolitana del Valle de Aburrá</v>
          </cell>
        </row>
        <row r="67">
          <cell r="C67" t="str">
            <v>Mezcla asf., tipo Rodadura, agreg. 3/4", asfalto al 6%, norma Área Metropolitana del Valle de Aburrá</v>
          </cell>
        </row>
        <row r="68">
          <cell r="C68" t="str">
            <v>Mezcla asf., tipo MDC-0 (base), agreg. 1", norma INVIAS</v>
          </cell>
        </row>
        <row r="69">
          <cell r="C69" t="str">
            <v>Mezcla asf., tipo MDC-1 (base/rodad.), agreg. 3/4", norma INVIAS</v>
          </cell>
        </row>
        <row r="70">
          <cell r="C70" t="str">
            <v>Mezcla asf., tipo MDC-2 (rodadura), agreg. 3/4", norma INVIAS</v>
          </cell>
        </row>
        <row r="71">
          <cell r="C71" t="str">
            <v>Mezcla asf., tipo MDC-3 (rodadura), agreg. 3/8", norma INVIAS</v>
          </cell>
        </row>
        <row r="72">
          <cell r="C72" t="str">
            <v>Moldura para chaflan 1" x 1"</v>
          </cell>
        </row>
        <row r="73">
          <cell r="C73" t="str">
            <v>Mortero 1:4</v>
          </cell>
        </row>
        <row r="74">
          <cell r="C74" t="str">
            <v>Mortero 1:5</v>
          </cell>
        </row>
        <row r="75">
          <cell r="C75" t="str">
            <v>Mortero 1:7</v>
          </cell>
        </row>
        <row r="76">
          <cell r="C76" t="str">
            <v>Piedra</v>
          </cell>
        </row>
        <row r="77">
          <cell r="C77" t="str">
            <v>Pintura no bituminosa de Aluminio Ref ECP-100</v>
          </cell>
        </row>
        <row r="78">
          <cell r="C78" t="str">
            <v>Pintura tipo trafico ref 659 (con microesferas)</v>
          </cell>
        </row>
        <row r="79">
          <cell r="C79" t="str">
            <v>Rodadura asf. 6%</v>
          </cell>
        </row>
        <row r="80">
          <cell r="C80" t="str">
            <v>Saco de arena</v>
          </cell>
        </row>
        <row r="81">
          <cell r="C81" t="str">
            <v>Sika 1 (2 kg)</v>
          </cell>
        </row>
        <row r="82">
          <cell r="C82" t="str">
            <v>Silla yee kit, Ø= 200 x 160 mm</v>
          </cell>
        </row>
        <row r="83">
          <cell r="C83" t="str">
            <v>Silla yee kit, Ø= 250 x 160 mm</v>
          </cell>
        </row>
        <row r="84">
          <cell r="C84" t="str">
            <v>Silla yee kit, Ø= 315 x 160 mm</v>
          </cell>
        </row>
        <row r="85">
          <cell r="C85" t="str">
            <v>Silla yee, Ø= 400 x 160 mm</v>
          </cell>
        </row>
        <row r="86">
          <cell r="C86" t="str">
            <v>Silla yee, Ø= 450 x 160 mm</v>
          </cell>
        </row>
        <row r="87">
          <cell r="C87" t="str">
            <v>Silla yee, Ø= 500 x 160 mm</v>
          </cell>
        </row>
        <row r="88">
          <cell r="C88" t="str">
            <v>Soldadura PVC</v>
          </cell>
        </row>
        <row r="89">
          <cell r="C89" t="str">
            <v>Subbase granular</v>
          </cell>
        </row>
        <row r="90">
          <cell r="C90" t="str">
            <v>Tabla 2cmx10pulg  mad.comun sin cep.(3m)</v>
          </cell>
        </row>
        <row r="91">
          <cell r="C91" t="str">
            <v>Tabla 2cmx10pulg  mad.comun cepillada (3m)</v>
          </cell>
        </row>
        <row r="92">
          <cell r="C92" t="str">
            <v>Tabla madera comun</v>
          </cell>
        </row>
        <row r="93">
          <cell r="C93" t="str">
            <v>Trabaquimica fuerza alta</v>
          </cell>
        </row>
        <row r="94">
          <cell r="C94" t="str">
            <v>Trabaquimica fuerza media</v>
          </cell>
        </row>
        <row r="95">
          <cell r="C95" t="str">
            <v xml:space="preserve">Tee acero 1" </v>
          </cell>
        </row>
        <row r="96">
          <cell r="C96" t="str">
            <v>Tee PVC - P Ø = ½"</v>
          </cell>
        </row>
        <row r="97">
          <cell r="C97" t="str">
            <v>Tee PVC - P Ø = 2"</v>
          </cell>
        </row>
        <row r="98">
          <cell r="C98" t="str">
            <v>Tee PVC - S Ø = 4"</v>
          </cell>
        </row>
        <row r="99">
          <cell r="C99" t="str">
            <v>Tela de embalaje verde</v>
          </cell>
        </row>
        <row r="100">
          <cell r="C100" t="str">
            <v>Tierra de capote</v>
          </cell>
        </row>
        <row r="101">
          <cell r="C101" t="str">
            <v>Triturado de 1.½ pulg</v>
          </cell>
        </row>
        <row r="102">
          <cell r="C102" t="str">
            <v>Tubería concreto E.C. Ø = 20" clase 1</v>
          </cell>
        </row>
        <row r="103">
          <cell r="C103" t="str">
            <v>Tubería concreto E.C. Ø = 24" clase 1</v>
          </cell>
        </row>
        <row r="104">
          <cell r="C104" t="str">
            <v>Tubería concreto reforzado E.C. Ø = 30" clase 1</v>
          </cell>
        </row>
        <row r="105">
          <cell r="C105" t="str">
            <v>Tubería concreto reforzado E.C. Ø = 36" clase 1</v>
          </cell>
        </row>
        <row r="106">
          <cell r="C106" t="str">
            <v>Tuberia lamina provisional</v>
          </cell>
        </row>
        <row r="107">
          <cell r="C107" t="str">
            <v>Tubo acero sch 40 de 1"</v>
          </cell>
        </row>
        <row r="108">
          <cell r="C108" t="str">
            <v>Tubería PVC flexible filtro, Ø = 4"</v>
          </cell>
        </row>
        <row r="109">
          <cell r="C109" t="str">
            <v>Tubería PVC - ALL - V Ø = 1½"</v>
          </cell>
        </row>
        <row r="110">
          <cell r="C110" t="str">
            <v>Tubería PVC - P  Ø = ½", RDE 13.5 (agua fria)</v>
          </cell>
        </row>
        <row r="111">
          <cell r="C111" t="str">
            <v>Tubería PVC - P  Ø = 2", RDE 21</v>
          </cell>
        </row>
        <row r="112">
          <cell r="C112" t="str">
            <v>Tubería PVC - P  Ø = 3", RDE 21</v>
          </cell>
        </row>
        <row r="113">
          <cell r="C113" t="str">
            <v>Tuberia PVC alcant. Ø = 160 mm (6") Novafort</v>
          </cell>
        </row>
        <row r="114">
          <cell r="C114" t="str">
            <v>Tuberia PVC alcant. Ø = 200 mm (8") Novafort</v>
          </cell>
        </row>
        <row r="115">
          <cell r="C115" t="str">
            <v>Tuberia PVC alcant. Ø = 24" Novafort</v>
          </cell>
        </row>
        <row r="116">
          <cell r="C116" t="str">
            <v>Tuberia PVC alcant. Ø = 250 mm (10") Novafort</v>
          </cell>
        </row>
        <row r="117">
          <cell r="C117" t="str">
            <v>Tuberia PVC alcant. Ø = 27" Novafort</v>
          </cell>
        </row>
        <row r="118">
          <cell r="C118" t="str">
            <v>Tuberia PVC alcant. Ø = 315 mm (12") Novafort</v>
          </cell>
        </row>
        <row r="119">
          <cell r="C119" t="str">
            <v>Tuberia PVC alcant. Ø = 33" Novafort</v>
          </cell>
        </row>
        <row r="120">
          <cell r="C120" t="str">
            <v>Tuberia PVC alcant. Ø = 400 mm (16") Novafort</v>
          </cell>
        </row>
        <row r="121">
          <cell r="C121" t="str">
            <v>Tuberia PVC alcant. Ø = 450 mm (18") Novafort</v>
          </cell>
        </row>
        <row r="122">
          <cell r="C122" t="str">
            <v>Tuberia PVC alcant. Ø = 500 mm (20") Novafort</v>
          </cell>
        </row>
        <row r="123">
          <cell r="C123" t="str">
            <v>Tubería PVC -S Ø = 4"</v>
          </cell>
        </row>
        <row r="124">
          <cell r="C124" t="str">
            <v>Union acero 1" sch 40</v>
          </cell>
        </row>
        <row r="125">
          <cell r="C125" t="str">
            <v>Unión PVC - P Ø = ½"</v>
          </cell>
        </row>
        <row r="126">
          <cell r="C126" t="str">
            <v>Unión PVC - P Ø = 2"</v>
          </cell>
        </row>
        <row r="127">
          <cell r="C127" t="str">
            <v>Unión PVC - S Ø =4"</v>
          </cell>
        </row>
        <row r="128">
          <cell r="C128" t="str">
            <v>Unión PVC alcant. Ø = 24" Novafort</v>
          </cell>
        </row>
        <row r="129">
          <cell r="C129" t="str">
            <v>Unión PVC alcant. Ø = 27" Novafort</v>
          </cell>
        </row>
        <row r="130">
          <cell r="C130" t="str">
            <v>Unión PVC alcant. Ø = 33" Novafort</v>
          </cell>
        </row>
        <row r="131">
          <cell r="C131" t="str">
            <v>Válvula compuertas elástica</v>
          </cell>
        </row>
        <row r="132">
          <cell r="C132" t="str">
            <v>Valvula rw 1"</v>
          </cell>
        </row>
        <row r="133">
          <cell r="C133" t="str">
            <v>Varilla corrugada roscada 6/8"</v>
          </cell>
        </row>
        <row r="134">
          <cell r="C134" t="str">
            <v>Voladura de piedra</v>
          </cell>
        </row>
        <row r="135">
          <cell r="C135" t="str">
            <v>x</v>
          </cell>
        </row>
      </sheetData>
      <sheetData sheetId="9">
        <row r="4">
          <cell r="C4" t="str">
            <v>Acarreo interno (x&lt; 100 m)</v>
          </cell>
        </row>
        <row r="5">
          <cell r="C5" t="str">
            <v>Acarreo interno (100 m &lt; x &lt; 300 m)</v>
          </cell>
        </row>
        <row r="6">
          <cell r="C6" t="str">
            <v>Botadero</v>
          </cell>
        </row>
        <row r="7">
          <cell r="C7" t="str">
            <v>Tpte agregados (10 km &lt; x &lt; 15 km)</v>
          </cell>
        </row>
        <row r="8">
          <cell r="C8" t="str">
            <v>Tpte agregados (15 km &lt; x &lt; 25 km)</v>
          </cell>
        </row>
        <row r="9">
          <cell r="C9" t="str">
            <v>Tpte agregados (25 km &lt; x &lt; 30 km)</v>
          </cell>
        </row>
        <row r="10">
          <cell r="C10" t="str">
            <v>Tpte agregados (x &gt; 30 km)</v>
          </cell>
        </row>
        <row r="11">
          <cell r="C11" t="str">
            <v>Tpte bloque concreto</v>
          </cell>
        </row>
        <row r="12">
          <cell r="C12" t="str">
            <v>Tpte cordon</v>
          </cell>
        </row>
        <row r="13">
          <cell r="C13" t="str">
            <v>Tpte equipo</v>
          </cell>
        </row>
        <row r="14">
          <cell r="C14" t="str">
            <v>Tpte mezcla asfáltica (x = 22 km)</v>
          </cell>
        </row>
        <row r="15">
          <cell r="C15" t="str">
            <v>Tpte saco cemento gris 50 Kg</v>
          </cell>
        </row>
        <row r="16">
          <cell r="C16" t="str">
            <v>Tpte tubo concreto (ø &gt; 20")</v>
          </cell>
        </row>
        <row r="17">
          <cell r="C17" t="str">
            <v>Tpte tubo PVC Novafort o similar</v>
          </cell>
        </row>
        <row r="18">
          <cell r="C18" t="str">
            <v>Volqueta</v>
          </cell>
        </row>
        <row r="19">
          <cell r="C19">
            <v>0</v>
          </cell>
        </row>
      </sheetData>
      <sheetData sheetId="10">
        <row r="4">
          <cell r="C4" t="str">
            <v>Ayudante raso</v>
          </cell>
        </row>
        <row r="5">
          <cell r="C5" t="str">
            <v>Palero</v>
          </cell>
        </row>
        <row r="6">
          <cell r="C6" t="str">
            <v>Ayudante entendido</v>
          </cell>
        </row>
        <row r="7">
          <cell r="C7" t="str">
            <v>Oficial</v>
          </cell>
        </row>
        <row r="8">
          <cell r="C8" t="str">
            <v>Comisión de topografía</v>
          </cell>
        </row>
        <row r="9">
          <cell r="C9">
            <v>0</v>
          </cell>
        </row>
      </sheetData>
      <sheetData sheetId="11"/>
      <sheetData sheetId="12"/>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PRESUPUESTO (2)"/>
      <sheetName val="PRESUPUESTO"/>
      <sheetName val="APU"/>
      <sheetName val="APA CONCRETOS"/>
      <sheetName val="RESUMEN"/>
      <sheetName val="PILAS"/>
      <sheetName val="V-F Y LOSA DE PISO"/>
      <sheetName val="COLUMNAS"/>
      <sheetName val="VIGAS Y LOSA N-2"/>
      <sheetName val="VIGAS Y LOSA N-3"/>
      <sheetName val="VIGAS Y LOSA N-4"/>
      <sheetName val="VIGAS Y LOSA N-5"/>
      <sheetName val="TECHO"/>
      <sheetName val="manposteria"/>
      <sheetName val="ESCALERAS"/>
      <sheetName val="HIDROSANITARIOS"/>
    </sheetNames>
    <sheetDataSet>
      <sheetData sheetId="0"/>
      <sheetData sheetId="1"/>
      <sheetData sheetId="2"/>
      <sheetData sheetId="3"/>
      <sheetData sheetId="4"/>
      <sheetData sheetId="5">
        <row r="5">
          <cell r="O5">
            <v>5930.2210893634665</v>
          </cell>
        </row>
      </sheetData>
      <sheetData sheetId="6">
        <row r="5">
          <cell r="M5">
            <v>0</v>
          </cell>
        </row>
      </sheetData>
      <sheetData sheetId="7"/>
      <sheetData sheetId="8"/>
      <sheetData sheetId="9"/>
      <sheetData sheetId="10"/>
      <sheetData sheetId="11"/>
      <sheetData sheetId="12"/>
      <sheetData sheetId="13"/>
      <sheetData sheetId="14">
        <row r="127">
          <cell r="T127" t="str">
            <v>PISO EN MADERA LAMINADA + ESPUMA DE 5 mm</v>
          </cell>
        </row>
      </sheetData>
      <sheetData sheetId="15"/>
      <sheetData sheetId="16"/>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CANTIDAD"/>
      <sheetName val="PRERESCAP.RPT"/>
      <sheetName val="A.P.U"/>
      <sheetName val="RESUMEN"/>
      <sheetName val="PILAS"/>
      <sheetName val="COLUMNAS"/>
      <sheetName val="V-F Y LOSA DE PISO "/>
      <sheetName val="VIGAS Y LOSA N-1"/>
      <sheetName val="VIGAS Y LOSAS N-2"/>
      <sheetName val="Vigas Ni-4"/>
      <sheetName val="Vigas Ni-5"/>
      <sheetName val="Vigas Ni-6"/>
      <sheetName val="Vigas cubierta"/>
      <sheetName val="VIGAS AMARRE"/>
      <sheetName val="manposteria"/>
      <sheetName val="URBANISMO"/>
      <sheetName val="HIDROSANITARIOS"/>
      <sheetName val="HIDROSANITARIOS 1"/>
      <sheetName val="ALCANTARILLADO"/>
      <sheetName val="POSTENCIONADO"/>
      <sheetName val="Hoja3"/>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PILAS"/>
      <sheetName val="V-F Y LOSA DE PISO"/>
      <sheetName val="COLUMNAS"/>
      <sheetName val="VIGAS Y LOSA N-1"/>
      <sheetName val="VIGAS Y LOSAS N-2"/>
      <sheetName val="VIGAS AMARRE"/>
      <sheetName val="manposteria"/>
      <sheetName val="PRERESCAP.RPT"/>
      <sheetName val="CANTIDAD"/>
      <sheetName val="RESUMEN"/>
      <sheetName val="HIDROSANITARIOS"/>
      <sheetName val="A.P.U"/>
      <sheetName val="Vigas Ni-4"/>
      <sheetName val="Vigas Ni-5"/>
      <sheetName val="Vigas Ni-6"/>
      <sheetName val="Vigas cubierta"/>
      <sheetName val="URBANISMO"/>
      <sheetName val="HIDROSANITARIOS 1"/>
      <sheetName val="ALCANTARILLADO"/>
      <sheetName val="POSTENCIONADO"/>
      <sheetName val="Hoja3"/>
      <sheetName val="Hoja2"/>
    </sheetNames>
    <sheetDataSet>
      <sheetData sheetId="0"/>
      <sheetData sheetId="1"/>
      <sheetData sheetId="2"/>
      <sheetData sheetId="3"/>
      <sheetData sheetId="4"/>
      <sheetData sheetId="5">
        <row r="35">
          <cell r="U35">
            <v>20.593499999999999</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YG (2)"/>
      <sheetName val="CAJA"/>
      <sheetName val="Adm-Ag04 a Feb05"/>
      <sheetName val="Prog. Meta"/>
      <sheetName val="Avance Capitulos"/>
      <sheetName val="Seguimiento"/>
      <sheetName val="Prog. Int."/>
      <sheetName val="CAP_S"/>
      <sheetName val="Gastos Jun a Jul-05"/>
      <sheetName val="Resumen general"/>
      <sheetName val="PYG"/>
      <sheetName val="Hoja10"/>
      <sheetName val="PROGRAMACION"/>
      <sheetName val="Base general"/>
      <sheetName val="Avance Activ_"/>
      <sheetName val="Atrasos"/>
      <sheetName val="Produccion"/>
      <sheetName val="BASE"/>
    </sheetNames>
    <sheetDataSet>
      <sheetData sheetId="0" refreshError="1"/>
      <sheetData sheetId="1">
        <row r="8">
          <cell r="AB8" t="str">
            <v>JULIO</v>
          </cell>
        </row>
      </sheetData>
      <sheetData sheetId="2"/>
      <sheetData sheetId="3"/>
      <sheetData sheetId="4" refreshError="1"/>
      <sheetData sheetId="5"/>
      <sheetData sheetId="6"/>
      <sheetData sheetId="7" refreshError="1"/>
      <sheetData sheetId="8" refreshError="1"/>
      <sheetData sheetId="9" refreshError="1"/>
      <sheetData sheetId="10" refreshError="1"/>
      <sheetData sheetId="11"/>
      <sheetData sheetId="12" refreshError="1"/>
      <sheetData sheetId="13" refreshError="1"/>
      <sheetData sheetId="14"/>
      <sheetData sheetId="15"/>
      <sheetData sheetId="16" refreshError="1"/>
      <sheetData sheetId="17"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Cálculo"/>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refreshError="1"/>
      <sheetData sheetId="8"/>
      <sheetData sheetId="9"/>
      <sheetData sheetId="10" refreshError="1"/>
      <sheetData sheetId="11" refreshError="1"/>
      <sheetData sheetId="12"/>
      <sheetData sheetId="13"/>
      <sheetData sheetId="14"/>
      <sheetData sheetId="15"/>
      <sheetData sheetId="16"/>
      <sheetData sheetId="17"/>
      <sheetData sheetId="18"/>
      <sheetData sheetId="19"/>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sheetData sheetId="1"/>
      <sheetData sheetId="2" refreshError="1">
        <row r="8">
          <cell r="D8">
            <v>0.65280000000000005</v>
          </cell>
        </row>
      </sheetData>
      <sheetData sheetId="3"/>
      <sheetData sheetId="4"/>
      <sheetData sheetId="5"/>
      <sheetData sheetId="6"/>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
          <cell r="B1">
            <v>39600</v>
          </cell>
        </row>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T-1,52x1,83"/>
      <sheetName val="RECT-1,52x1,83 CAP"/>
      <sheetName val="RECT-1,52x1,52"/>
      <sheetName val="RECT-1,52x1,52 CAP"/>
      <sheetName val="RECT-1,22x1,83"/>
      <sheetName val="RECT-1,22x1,83 CAP"/>
      <sheetName val="RECT-1,37x1,37"/>
      <sheetName val="RECT-1,50x1,05"/>
      <sheetName val="RECT-1,07-1,07"/>
      <sheetName val="RECT-1,07-1,07 CAP"/>
      <sheetName val="RECT-1,20x0,90"/>
      <sheetName val="RECT-1,20x0,60"/>
      <sheetName val="RECT-1,07x0,91"/>
      <sheetName val="RECT-1,05 x 0,75"/>
      <sheetName val="RECT-1,05x0,60"/>
      <sheetName val="RECT-0,75x0,90"/>
      <sheetName val="RECT-0,75x0,75"/>
      <sheetName val="RECT-0,60x0,60"/>
      <sheetName val="RECT-0,50x0,50"/>
      <sheetName val="RECT-0,45x0,45"/>
      <sheetName val="RECT-0,35x0,35"/>
      <sheetName val="RADIAL-3,15x3,15"/>
      <sheetName val="REJILLA METALICA"/>
      <sheetName val="PRECIOS"/>
      <sheetName val="SUMINISTRO COMPUERTA METALICA"/>
    </sheetNames>
    <sheetDataSet>
      <sheetData sheetId="0">
        <row r="41">
          <cell r="H41">
            <v>2948000</v>
          </cell>
        </row>
      </sheetData>
      <sheetData sheetId="1">
        <row r="41">
          <cell r="H41">
            <v>47353958.929185376</v>
          </cell>
        </row>
      </sheetData>
      <sheetData sheetId="2">
        <row r="41">
          <cell r="H41">
            <v>2860000</v>
          </cell>
        </row>
      </sheetData>
      <sheetData sheetId="3">
        <row r="41">
          <cell r="H41">
            <v>38373931.692422748</v>
          </cell>
        </row>
      </sheetData>
      <sheetData sheetId="4">
        <row r="41">
          <cell r="H41">
            <v>2189000</v>
          </cell>
        </row>
      </sheetData>
      <sheetData sheetId="5">
        <row r="41">
          <cell r="H41">
            <v>38079715.600743458</v>
          </cell>
        </row>
      </sheetData>
      <sheetData sheetId="6">
        <row r="41">
          <cell r="H41">
            <v>2310000</v>
          </cell>
        </row>
      </sheetData>
      <sheetData sheetId="7">
        <row r="41">
          <cell r="H41">
            <v>1320000</v>
          </cell>
        </row>
      </sheetData>
      <sheetData sheetId="8">
        <row r="41">
          <cell r="H41">
            <v>1595000</v>
          </cell>
        </row>
      </sheetData>
      <sheetData sheetId="9">
        <row r="41">
          <cell r="H41">
            <v>19640145.646785591</v>
          </cell>
        </row>
      </sheetData>
      <sheetData sheetId="10">
        <row r="41">
          <cell r="H41">
            <v>1155000</v>
          </cell>
        </row>
      </sheetData>
      <sheetData sheetId="11">
        <row r="41">
          <cell r="H41">
            <v>1210000</v>
          </cell>
        </row>
      </sheetData>
      <sheetData sheetId="12">
        <row r="41">
          <cell r="H41">
            <v>1413500</v>
          </cell>
        </row>
      </sheetData>
      <sheetData sheetId="13">
        <row r="3">
          <cell r="B3" t="str">
            <v>ANALISIS DE PRECIOS UNITARIOS</v>
          </cell>
        </row>
        <row r="5">
          <cell r="B5" t="str">
            <v>PROYECTO DE ADECUACION DE TIERRAS TESALIA-PAICOL</v>
          </cell>
        </row>
        <row r="6">
          <cell r="B6" t="str">
            <v>ITEM:</v>
          </cell>
          <cell r="C6" t="str">
            <v>SUMINISTRO COMPUERTA METÁLICA DESLIZANTE RECTANGULAR DE 1,05 m X 0,75m</v>
          </cell>
        </row>
        <row r="7">
          <cell r="B7" t="str">
            <v>ARTICULO:</v>
          </cell>
          <cell r="C7" t="str">
            <v>S  11,1,10</v>
          </cell>
        </row>
        <row r="8">
          <cell r="B8" t="str">
            <v>UNIDAD:</v>
          </cell>
          <cell r="C8" t="str">
            <v>UN</v>
          </cell>
        </row>
        <row r="9">
          <cell r="G9" t="str">
            <v>FECHA:</v>
          </cell>
          <cell r="H9" t="str">
            <v>AGO 06</v>
          </cell>
        </row>
        <row r="10">
          <cell r="A10" t="str">
            <v>1.</v>
          </cell>
          <cell r="B10" t="str">
            <v>EQUIPO</v>
          </cell>
        </row>
        <row r="11">
          <cell r="B11" t="str">
            <v>CODIGO</v>
          </cell>
          <cell r="C11" t="str">
            <v>DESCRIPCION</v>
          </cell>
          <cell r="E11" t="str">
            <v>UNID</v>
          </cell>
          <cell r="F11" t="str">
            <v>TARIFA</v>
          </cell>
          <cell r="G11" t="str">
            <v>RENDIMIENTO</v>
          </cell>
          <cell r="H11" t="str">
            <v>VR.TOTAL</v>
          </cell>
        </row>
        <row r="19">
          <cell r="G19" t="str">
            <v>SUBTOTAL:</v>
          </cell>
          <cell r="H19">
            <v>0</v>
          </cell>
        </row>
        <row r="20">
          <cell r="A20" t="str">
            <v>2.</v>
          </cell>
          <cell r="B20" t="str">
            <v>MATERIALES EN OBRA</v>
          </cell>
        </row>
        <row r="21">
          <cell r="B21" t="str">
            <v>CODIGO</v>
          </cell>
          <cell r="C21" t="str">
            <v>DESCRIPCION</v>
          </cell>
          <cell r="D21" t="str">
            <v>UNID</v>
          </cell>
          <cell r="E21" t="str">
            <v>P.UNIT</v>
          </cell>
          <cell r="F21" t="str">
            <v>CANT</v>
          </cell>
          <cell r="G21" t="str">
            <v>DESPERDICIO %</v>
          </cell>
          <cell r="H21" t="str">
            <v>VR.TOTAL</v>
          </cell>
        </row>
        <row r="22">
          <cell r="B22" t="str">
            <v>MAT436</v>
          </cell>
          <cell r="C22" t="str">
            <v>COMPUERTA METÁLICA DESLIZANTE 1,05 m x 0,75 m</v>
          </cell>
          <cell r="D22" t="str">
            <v>UNID</v>
          </cell>
          <cell r="E22">
            <v>1100000</v>
          </cell>
          <cell r="F22">
            <v>1</v>
          </cell>
          <cell r="H22">
            <v>1100000</v>
          </cell>
        </row>
        <row r="23">
          <cell r="C23" t="str">
            <v>ANCLAJE Y REPARACIONES ESTRUCTURA</v>
          </cell>
          <cell r="D23" t="str">
            <v>% MAT436</v>
          </cell>
          <cell r="E23">
            <v>55000</v>
          </cell>
          <cell r="F23">
            <v>0.05</v>
          </cell>
          <cell r="H23">
            <v>55000</v>
          </cell>
        </row>
        <row r="25">
          <cell r="G25" t="str">
            <v>SUBTOTAL:</v>
          </cell>
          <cell r="H25">
            <v>1155000</v>
          </cell>
        </row>
        <row r="26">
          <cell r="A26" t="str">
            <v>3.</v>
          </cell>
          <cell r="B26" t="str">
            <v>TRANSPORTE</v>
          </cell>
        </row>
        <row r="27">
          <cell r="B27" t="str">
            <v>CODIGO</v>
          </cell>
          <cell r="C27" t="str">
            <v>DESCRIPCION</v>
          </cell>
          <cell r="E27" t="str">
            <v>UNID</v>
          </cell>
          <cell r="F27" t="str">
            <v>TARIFA</v>
          </cell>
          <cell r="G27" t="str">
            <v>CANT.</v>
          </cell>
          <cell r="H27" t="str">
            <v>VR.TOTAL</v>
          </cell>
        </row>
        <row r="28">
          <cell r="C28" t="str">
            <v>TRANSPORTE AL SITIO</v>
          </cell>
          <cell r="E28">
            <v>1100000</v>
          </cell>
          <cell r="F28" t="str">
            <v>% MAT419</v>
          </cell>
          <cell r="G28">
            <v>0.05</v>
          </cell>
          <cell r="H28">
            <v>55000</v>
          </cell>
        </row>
        <row r="30">
          <cell r="G30" t="str">
            <v>SUBTOTAL:</v>
          </cell>
          <cell r="H30">
            <v>55000</v>
          </cell>
        </row>
        <row r="31">
          <cell r="A31" t="str">
            <v>4.</v>
          </cell>
          <cell r="B31" t="str">
            <v>MANO DE OBRA</v>
          </cell>
        </row>
        <row r="32">
          <cell r="B32" t="str">
            <v>CODIGO</v>
          </cell>
          <cell r="C32" t="str">
            <v>DESCRIPCION</v>
          </cell>
          <cell r="E32" t="str">
            <v>CANT.</v>
          </cell>
          <cell r="F32" t="str">
            <v>P.UNIT</v>
          </cell>
          <cell r="G32" t="str">
            <v>RENDIMIENTO</v>
          </cell>
          <cell r="H32" t="str">
            <v>VR.TOTAL</v>
          </cell>
        </row>
        <row r="40">
          <cell r="G40" t="str">
            <v>SUBTOTAL:</v>
          </cell>
          <cell r="H40">
            <v>0</v>
          </cell>
        </row>
        <row r="41">
          <cell r="E41" t="str">
            <v>TOTAL COSTO DIRECTO:</v>
          </cell>
          <cell r="H41">
            <v>1210000</v>
          </cell>
        </row>
        <row r="42">
          <cell r="A42" t="str">
            <v>5.</v>
          </cell>
          <cell r="B42" t="str">
            <v>COSTOS INDIRECTOS</v>
          </cell>
        </row>
        <row r="43">
          <cell r="B43" t="str">
            <v>CODIGO</v>
          </cell>
          <cell r="C43" t="str">
            <v>DESCRIPCION</v>
          </cell>
          <cell r="G43" t="str">
            <v>PORCENTAJE</v>
          </cell>
          <cell r="H43" t="str">
            <v>VR.TOTAL</v>
          </cell>
        </row>
        <row r="46">
          <cell r="E46" t="str">
            <v>TOTAL COSTO INDIRECTO:</v>
          </cell>
          <cell r="H46">
            <v>0</v>
          </cell>
        </row>
        <row r="48">
          <cell r="E48" t="str">
            <v>PRECIO UNITARIO TOTAL:</v>
          </cell>
          <cell r="H48">
            <v>1210000</v>
          </cell>
          <cell r="I48" t="str">
            <v>UN</v>
          </cell>
        </row>
      </sheetData>
      <sheetData sheetId="14">
        <row r="41">
          <cell r="H41">
            <v>1100000</v>
          </cell>
        </row>
      </sheetData>
      <sheetData sheetId="15">
        <row r="41">
          <cell r="H41">
            <v>990000</v>
          </cell>
        </row>
      </sheetData>
      <sheetData sheetId="16">
        <row r="41">
          <cell r="H41">
            <v>935000</v>
          </cell>
        </row>
      </sheetData>
      <sheetData sheetId="17">
        <row r="41">
          <cell r="H41">
            <v>880000</v>
          </cell>
        </row>
      </sheetData>
      <sheetData sheetId="18">
        <row r="41">
          <cell r="H41">
            <v>825000</v>
          </cell>
        </row>
      </sheetData>
      <sheetData sheetId="19">
        <row r="41">
          <cell r="H41">
            <v>605000</v>
          </cell>
        </row>
      </sheetData>
      <sheetData sheetId="20">
        <row r="41">
          <cell r="H41">
            <v>528000</v>
          </cell>
        </row>
      </sheetData>
      <sheetData sheetId="21">
        <row r="42">
          <cell r="H42">
            <v>58750000</v>
          </cell>
        </row>
      </sheetData>
      <sheetData sheetId="22">
        <row r="39">
          <cell r="H39">
            <v>802500</v>
          </cell>
        </row>
      </sheetData>
      <sheetData sheetId="23" refreshError="1"/>
      <sheetData sheetId="24"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UADRO PLANO V1"/>
      <sheetName val="Cantidades-alcantarillas"/>
      <sheetName val="Esquemas-Cantidades"/>
      <sheetName val="Alturas- Alcant"/>
      <sheetName val="Canales Descole"/>
      <sheetName val="ESCALONDAS-ENCOLE"/>
      <sheetName val="CUADRO RESUMEN ALCANT"/>
      <sheetName val="Cantidades-Canales"/>
      <sheetName val="CANT CUNETAS"/>
      <sheetName val="RESUMEN GENERAL"/>
      <sheetName val="Hoja1"/>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NEFICIARIOS"/>
      <sheetName val="PRESUPUESTO"/>
      <sheetName val="MATRIZ COFINANCIACION"/>
      <sheetName val="INSUMOS"/>
      <sheetName val="1. PRELIMINARES"/>
      <sheetName val="2. EXCAVACIONES"/>
      <sheetName val="3. ACABADOS"/>
      <sheetName val="4. PISOS"/>
      <sheetName val="5. INST. MUEBLES COCINA"/>
      <sheetName val="6. INST. HIDROSANITARIAS"/>
      <sheetName val="7. INST. ELÉCTRICAS"/>
      <sheetName val="8. APAR. SANITARIOS"/>
      <sheetName val="9. TRANSPORTE"/>
      <sheetName val="AU"/>
      <sheetName val="MEMORIAS  CANTIDADES"/>
      <sheetName val="CRONOGRAMA "/>
      <sheetName val="PERSONAL"/>
      <sheetName val="FACTOR PRESTACIONAL (2)"/>
      <sheetName val="ANEX. 1. Habitación"/>
      <sheetName val="Mat. Habitación"/>
      <sheetName val="ANEX. 2. U. Sanitaria"/>
      <sheetName val="Mat. U. Sanitaria"/>
      <sheetName val="ANEX. 3. Cocina"/>
      <sheetName val="Mat. Cocina"/>
      <sheetName val="ANEX. 4. Piso"/>
      <sheetName val="Mat. Piso"/>
      <sheetName val="ANEX. 5. Cubierta"/>
      <sheetName val="Mat. Cubierta"/>
    </sheetNames>
    <sheetDataSet>
      <sheetData sheetId="0"/>
      <sheetData sheetId="1"/>
      <sheetData sheetId="2"/>
      <sheetData sheetId="3">
        <row r="154">
          <cell r="A154">
            <v>0</v>
          </cell>
        </row>
        <row r="155">
          <cell r="A155">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RESUMEN GENERAL"/>
      <sheetName val="BENEFICIARIOS"/>
      <sheetName val="8-Costos Administracion"/>
      <sheetName val="9-Inversion Ambiental"/>
      <sheetName val="10-Presupuesto"/>
      <sheetName val="11-Costos Supervisión"/>
      <sheetName val="12-Gastos Varios Supervision"/>
      <sheetName val="13-Interventoria"/>
      <sheetName val="14-Base Calculo FM"/>
      <sheetName val="Apu"/>
      <sheetName val="Aux"/>
      <sheetName val="Ins"/>
      <sheetName val="Precios Mpios"/>
      <sheetName val="CO_0"/>
      <sheetName val=""/>
      <sheetName val="Prst Soc"/>
      <sheetName val="Salarios"/>
    </sheetNames>
    <sheetDataSet>
      <sheetData sheetId="0">
        <row r="1">
          <cell r="B1" t="str">
            <v>MEJORAMIENTO DE VIVIENDA EN ZONA RURAL - MUNICIPIOS DE ANGOSTURA Y CAROLINA DEL PRÍNCIPE - ANTIOQUIA</v>
          </cell>
        </row>
      </sheetData>
      <sheetData sheetId="1"/>
      <sheetData sheetId="2"/>
      <sheetData sheetId="3"/>
      <sheetData sheetId="4"/>
      <sheetData sheetId="5">
        <row r="1">
          <cell r="H1" t="str">
            <v>MODULO BAÑO</v>
          </cell>
          <cell r="J1" t="str">
            <v>ANGOSTURA</v>
          </cell>
          <cell r="K1">
            <v>1</v>
          </cell>
          <cell r="M1">
            <v>2</v>
          </cell>
          <cell r="O1">
            <v>3</v>
          </cell>
          <cell r="Q1">
            <v>4</v>
          </cell>
          <cell r="S1">
            <v>5</v>
          </cell>
          <cell r="U1">
            <v>6</v>
          </cell>
          <cell r="W1">
            <v>7</v>
          </cell>
          <cell r="Y1">
            <v>8</v>
          </cell>
          <cell r="AA1">
            <v>9</v>
          </cell>
          <cell r="AC1">
            <v>10</v>
          </cell>
          <cell r="AE1">
            <v>11</v>
          </cell>
          <cell r="AG1">
            <v>12</v>
          </cell>
          <cell r="AI1">
            <v>13</v>
          </cell>
          <cell r="AK1">
            <v>14</v>
          </cell>
          <cell r="AM1">
            <v>15</v>
          </cell>
          <cell r="AO1">
            <v>16</v>
          </cell>
          <cell r="AQ1">
            <v>17</v>
          </cell>
          <cell r="AS1">
            <v>18</v>
          </cell>
          <cell r="AU1">
            <v>19</v>
          </cell>
          <cell r="AW1">
            <v>20</v>
          </cell>
          <cell r="AY1">
            <v>21</v>
          </cell>
          <cell r="BA1">
            <v>22</v>
          </cell>
          <cell r="BC1">
            <v>23</v>
          </cell>
          <cell r="BD1" t="str">
            <v>ANGOSTURA</v>
          </cell>
          <cell r="BE1">
            <v>24</v>
          </cell>
          <cell r="BG1">
            <v>25</v>
          </cell>
          <cell r="BI1">
            <v>26</v>
          </cell>
          <cell r="BK1">
            <v>27</v>
          </cell>
          <cell r="BM1">
            <v>28</v>
          </cell>
          <cell r="BO1">
            <v>29</v>
          </cell>
          <cell r="BQ1">
            <v>30</v>
          </cell>
          <cell r="BS1">
            <v>31</v>
          </cell>
          <cell r="BU1">
            <v>32</v>
          </cell>
          <cell r="BV1" t="str">
            <v>CAROLINA DEL PRÍNCIPE</v>
          </cell>
          <cell r="BW1">
            <v>33</v>
          </cell>
          <cell r="BY1">
            <v>34</v>
          </cell>
          <cell r="CA1">
            <v>35</v>
          </cell>
          <cell r="CB1" t="str">
            <v>CAROLINA DEL PÍNCIPE</v>
          </cell>
          <cell r="CC1">
            <v>36</v>
          </cell>
          <cell r="CE1">
            <v>37</v>
          </cell>
          <cell r="CG1">
            <v>38</v>
          </cell>
          <cell r="CI1">
            <v>39</v>
          </cell>
        </row>
        <row r="2">
          <cell r="E2" t="str">
            <v>FORMULARIO DE PRESUPUESTO</v>
          </cell>
          <cell r="H2" t="str">
            <v>UNISAFA</v>
          </cell>
          <cell r="J2" t="str">
            <v>(1) HEIDE ROSA</v>
          </cell>
          <cell r="L2" t="str">
            <v>(2) ADRIANA MARIA</v>
          </cell>
          <cell r="N2" t="str">
            <v>(3) LUZ DARY</v>
          </cell>
          <cell r="P2" t="str">
            <v>(4) SERGIO HUMBERTO</v>
          </cell>
          <cell r="R2" t="str">
            <v>(5) MARIA SOFIA</v>
          </cell>
          <cell r="T2" t="str">
            <v>(6) CARLOS ALBERTO</v>
          </cell>
          <cell r="V2" t="str">
            <v>(7) LUZ EDILMA</v>
          </cell>
          <cell r="X2" t="str">
            <v>(8) PEDRO ANTONIO</v>
          </cell>
          <cell r="Z2" t="str">
            <v>(9) ELVIA DEL SOCORRO</v>
          </cell>
          <cell r="AB2" t="str">
            <v>(10) ORFA</v>
          </cell>
          <cell r="AD2" t="str">
            <v>(11) GUSTAVO ALBERTO</v>
          </cell>
          <cell r="AF2" t="str">
            <v>(12) RUBEN</v>
          </cell>
          <cell r="AH2" t="str">
            <v>(13) ARNOLDO</v>
          </cell>
          <cell r="AJ2" t="str">
            <v>(15) LUZ DARY DE JESÚS</v>
          </cell>
          <cell r="AL2" t="str">
            <v>(16) LUZ ESTELA DE FÁTIMA</v>
          </cell>
          <cell r="AN2" t="str">
            <v>(17) FRAY LEONY</v>
          </cell>
          <cell r="AP2" t="str">
            <v>(18) RUBIELA DE JESÚS</v>
          </cell>
          <cell r="AR2" t="str">
            <v>(19) JUAN DIEGO</v>
          </cell>
          <cell r="AT2" t="str">
            <v>(22) NINFA LUCIA</v>
          </cell>
          <cell r="AV2" t="str">
            <v>(23) MARIA ALEJANDRA</v>
          </cell>
          <cell r="AX2" t="str">
            <v>(24) JULIO CÉSAR</v>
          </cell>
          <cell r="AZ2" t="str">
            <v>(25) PAULA ANDREA</v>
          </cell>
          <cell r="BB2" t="str">
            <v>(27) RIGOBERTO DE JESÚS</v>
          </cell>
          <cell r="BD2" t="str">
            <v>(28) WILLIAM DE JESÚS</v>
          </cell>
          <cell r="BF2" t="str">
            <v>(29) INES ELENA</v>
          </cell>
          <cell r="BH2" t="str">
            <v>(30) MONICA IRELA</v>
          </cell>
          <cell r="BJ2" t="str">
            <v>(31) JOHN ALFONSO</v>
          </cell>
          <cell r="BL2" t="str">
            <v>(32) LUIS GONZALO</v>
          </cell>
          <cell r="BN2" t="str">
            <v>(33) LETICIA</v>
          </cell>
          <cell r="BP2" t="str">
            <v>(34) DANNY LILIANA</v>
          </cell>
          <cell r="BR2" t="str">
            <v>(35) ALBERTO</v>
          </cell>
          <cell r="BT2" t="str">
            <v>(36) DORIS MARIA</v>
          </cell>
          <cell r="BV2" t="str">
            <v>(37) LUZ ANGELA</v>
          </cell>
          <cell r="BX2" t="str">
            <v>(38) DANIEL DE JESUS</v>
          </cell>
          <cell r="BZ2" t="str">
            <v>(39) ANA LUISA</v>
          </cell>
          <cell r="CB2" t="str">
            <v>(40) MARIA RESFA</v>
          </cell>
          <cell r="CD2" t="str">
            <v>(41) LUZ ENID</v>
          </cell>
          <cell r="CF2" t="str">
            <v>(42) LUZ AMPARO</v>
          </cell>
          <cell r="CH2" t="str">
            <v>(43) JORGE IVAN</v>
          </cell>
        </row>
        <row r="3">
          <cell r="E3" t="str">
            <v>MEJORAMIENTO DE VIVIENDA EN ZONA RURAL - MUNICIPIOS DE ANGOSTURA Y CAROLINA DEL PRÍNCIPE - ANTIOQUIA</v>
          </cell>
          <cell r="H3">
            <v>4</v>
          </cell>
          <cell r="J3" t="str">
            <v>MORA CONTRERAS</v>
          </cell>
          <cell r="L3" t="str">
            <v>SANCHEZ SOTO</v>
          </cell>
          <cell r="N3" t="str">
            <v>LOAIZA GARCIA</v>
          </cell>
          <cell r="P3" t="str">
            <v>LOAIZA VALENCIA</v>
          </cell>
          <cell r="R3" t="str">
            <v>SOSA</v>
          </cell>
          <cell r="T3" t="str">
            <v>ZAPATA</v>
          </cell>
          <cell r="V3" t="str">
            <v>ATEHORTUA</v>
          </cell>
          <cell r="X3" t="str">
            <v>SOTO ZAPATA</v>
          </cell>
          <cell r="Z3" t="str">
            <v>ACEVEDO DE PIEDRAHITA</v>
          </cell>
          <cell r="AB3" t="str">
            <v>JIMENEZ GARCIA</v>
          </cell>
          <cell r="AD3" t="str">
            <v>PÉREZ MESA</v>
          </cell>
          <cell r="AF3" t="str">
            <v>LONDOÑO</v>
          </cell>
          <cell r="AH3" t="str">
            <v>VILLEGAS</v>
          </cell>
          <cell r="AJ3" t="str">
            <v/>
          </cell>
          <cell r="AL3" t="str">
            <v>EUSSE SOTO</v>
          </cell>
          <cell r="AN3" t="str">
            <v>ORREGO GIRALDO</v>
          </cell>
          <cell r="AP3" t="str">
            <v>GIRALDO DE ORREGO</v>
          </cell>
          <cell r="AR3" t="str">
            <v>AGUDELO AGUDELO</v>
          </cell>
          <cell r="AT3" t="str">
            <v>BETANCUR HINCAPIE</v>
          </cell>
          <cell r="AV3" t="str">
            <v>POSADA PORRAS</v>
          </cell>
          <cell r="AX3" t="str">
            <v>SOTO RODRIGUEZ</v>
          </cell>
          <cell r="AZ3" t="str">
            <v>ARANGO</v>
          </cell>
          <cell r="BB3" t="str">
            <v>RESTREPO PARRA</v>
          </cell>
          <cell r="BD3" t="str">
            <v>VELEZ ATEHORTUA</v>
          </cell>
          <cell r="BF3" t="str">
            <v>GAVIRIA DE HINCAPIE</v>
          </cell>
          <cell r="BH3" t="str">
            <v>PAREJA</v>
          </cell>
          <cell r="BJ3" t="str">
            <v>PEREZ</v>
          </cell>
          <cell r="BL3" t="str">
            <v>ECHAVARRIA</v>
          </cell>
          <cell r="BN3" t="str">
            <v>SOTO</v>
          </cell>
          <cell r="BP3" t="str">
            <v>AGUDELO</v>
          </cell>
          <cell r="BR3" t="str">
            <v>ATEHORTUA</v>
          </cell>
          <cell r="BT3" t="str">
            <v>PEREZ LONDOÑO</v>
          </cell>
          <cell r="BV3" t="str">
            <v>ARROYAVE ARANGO</v>
          </cell>
          <cell r="BX3" t="str">
            <v>CORTES SEPULVEDA</v>
          </cell>
          <cell r="BZ3" t="str">
            <v>MESA PATIÑO</v>
          </cell>
          <cell r="CB3" t="str">
            <v>PEREZ PEREZ</v>
          </cell>
          <cell r="CD3" t="str">
            <v>GARCIA SANCHEZ</v>
          </cell>
          <cell r="CF3" t="str">
            <v>CALLE MONTOYA</v>
          </cell>
          <cell r="CH3" t="str">
            <v>ARANGO ARBELAEZ</v>
          </cell>
        </row>
        <row r="4">
          <cell r="H4">
            <v>0</v>
          </cell>
          <cell r="J4">
            <v>1</v>
          </cell>
          <cell r="L4">
            <v>2</v>
          </cell>
          <cell r="N4">
            <v>3</v>
          </cell>
          <cell r="P4">
            <v>4</v>
          </cell>
          <cell r="R4">
            <v>5</v>
          </cell>
          <cell r="T4">
            <v>6</v>
          </cell>
          <cell r="V4">
            <v>7</v>
          </cell>
          <cell r="X4">
            <v>8</v>
          </cell>
          <cell r="Z4">
            <v>9</v>
          </cell>
          <cell r="AB4">
            <v>10</v>
          </cell>
          <cell r="AD4">
            <v>11</v>
          </cell>
          <cell r="AF4">
            <v>12</v>
          </cell>
          <cell r="AH4">
            <v>13</v>
          </cell>
          <cell r="AJ4">
            <v>14</v>
          </cell>
          <cell r="AL4">
            <v>15</v>
          </cell>
          <cell r="AN4">
            <v>16</v>
          </cell>
          <cell r="AP4">
            <v>17</v>
          </cell>
          <cell r="AR4">
            <v>18</v>
          </cell>
          <cell r="AT4">
            <v>19</v>
          </cell>
          <cell r="AV4">
            <v>20</v>
          </cell>
          <cell r="AX4">
            <v>21</v>
          </cell>
          <cell r="AZ4">
            <v>22</v>
          </cell>
          <cell r="BB4">
            <v>23</v>
          </cell>
          <cell r="BD4">
            <v>24</v>
          </cell>
          <cell r="BF4">
            <v>25</v>
          </cell>
          <cell r="BH4">
            <v>26</v>
          </cell>
          <cell r="BJ4">
            <v>27</v>
          </cell>
          <cell r="BL4">
            <v>28</v>
          </cell>
          <cell r="BN4">
            <v>29</v>
          </cell>
          <cell r="BP4">
            <v>30</v>
          </cell>
          <cell r="BR4">
            <v>31</v>
          </cell>
          <cell r="BT4">
            <v>32</v>
          </cell>
          <cell r="BV4">
            <v>33</v>
          </cell>
          <cell r="BX4">
            <v>34</v>
          </cell>
          <cell r="BZ4">
            <v>35</v>
          </cell>
          <cell r="CB4">
            <v>36</v>
          </cell>
          <cell r="CD4">
            <v>37</v>
          </cell>
          <cell r="CF4">
            <v>38</v>
          </cell>
          <cell r="CH4">
            <v>39</v>
          </cell>
        </row>
        <row r="5">
          <cell r="D5" t="str">
            <v>Item</v>
          </cell>
          <cell r="E5" t="str">
            <v>Descripcion</v>
          </cell>
          <cell r="F5" t="str">
            <v>Unidad</v>
          </cell>
          <cell r="G5" t="str">
            <v>Vr Unitario</v>
          </cell>
          <cell r="H5" t="str">
            <v>Cant</v>
          </cell>
          <cell r="I5" t="str">
            <v>Vr Parcial</v>
          </cell>
          <cell r="J5" t="str">
            <v>Cant</v>
          </cell>
          <cell r="K5" t="str">
            <v>Vr Parcial</v>
          </cell>
          <cell r="L5" t="str">
            <v>Cant</v>
          </cell>
          <cell r="M5" t="str">
            <v>Vr Parcial</v>
          </cell>
          <cell r="N5" t="str">
            <v>Cant</v>
          </cell>
          <cell r="O5" t="str">
            <v>Vr Parcial</v>
          </cell>
          <cell r="P5" t="str">
            <v>Cant</v>
          </cell>
          <cell r="Q5" t="str">
            <v>Vr Parcial</v>
          </cell>
          <cell r="R5" t="str">
            <v>Cant</v>
          </cell>
          <cell r="S5" t="str">
            <v>Vr Parcial</v>
          </cell>
          <cell r="T5" t="str">
            <v>Cant</v>
          </cell>
          <cell r="U5" t="str">
            <v>Vr Parcial</v>
          </cell>
          <cell r="V5" t="str">
            <v>Cant</v>
          </cell>
          <cell r="W5" t="str">
            <v>Vr Parcial</v>
          </cell>
          <cell r="X5" t="str">
            <v>Cant</v>
          </cell>
          <cell r="Y5" t="str">
            <v>Vr Parcial</v>
          </cell>
          <cell r="Z5" t="str">
            <v>Cant</v>
          </cell>
          <cell r="AA5" t="str">
            <v>Vr Parcial</v>
          </cell>
          <cell r="AB5" t="str">
            <v>Cant</v>
          </cell>
          <cell r="AC5" t="str">
            <v>Vr Parcial</v>
          </cell>
          <cell r="AD5" t="str">
            <v>Cant</v>
          </cell>
          <cell r="AE5" t="str">
            <v>Vr Parcial</v>
          </cell>
          <cell r="AF5" t="str">
            <v>Cant</v>
          </cell>
          <cell r="AG5" t="str">
            <v>Vr Parcial</v>
          </cell>
          <cell r="AH5" t="str">
            <v>Cant</v>
          </cell>
          <cell r="AI5" t="str">
            <v>Vr Parcial</v>
          </cell>
          <cell r="AJ5" t="str">
            <v>Cant</v>
          </cell>
          <cell r="AK5" t="str">
            <v>Vr Parcial</v>
          </cell>
          <cell r="AL5" t="str">
            <v>Cant</v>
          </cell>
          <cell r="AM5" t="str">
            <v>Vr Parcial</v>
          </cell>
          <cell r="AN5" t="str">
            <v>Cant</v>
          </cell>
          <cell r="AO5" t="str">
            <v>Vr Parcial</v>
          </cell>
          <cell r="AP5" t="str">
            <v>Cant</v>
          </cell>
          <cell r="AQ5" t="str">
            <v>Vr Parcial</v>
          </cell>
          <cell r="AR5" t="str">
            <v>Cant</v>
          </cell>
          <cell r="AS5" t="str">
            <v>Vr Parcial</v>
          </cell>
          <cell r="AT5" t="str">
            <v>Cant</v>
          </cell>
          <cell r="AU5" t="str">
            <v>Vr Parcial</v>
          </cell>
          <cell r="AV5" t="str">
            <v>Cant</v>
          </cell>
          <cell r="AW5" t="str">
            <v>Vr Parcial</v>
          </cell>
          <cell r="AX5" t="str">
            <v>Cant</v>
          </cell>
          <cell r="AY5" t="str">
            <v>Vr Parcial</v>
          </cell>
          <cell r="AZ5" t="str">
            <v>Cant</v>
          </cell>
          <cell r="BA5" t="str">
            <v>Vr Parcial</v>
          </cell>
          <cell r="BB5" t="str">
            <v>Cant</v>
          </cell>
          <cell r="BC5" t="str">
            <v>Vr Parcial</v>
          </cell>
          <cell r="BD5" t="str">
            <v>Cant</v>
          </cell>
          <cell r="BE5" t="str">
            <v>Vr Parcial</v>
          </cell>
          <cell r="BF5" t="str">
            <v>Cant</v>
          </cell>
          <cell r="BG5" t="str">
            <v>Vr Parcial</v>
          </cell>
          <cell r="BH5" t="str">
            <v>Cant</v>
          </cell>
          <cell r="BI5" t="str">
            <v>Vr Parcial</v>
          </cell>
          <cell r="BJ5" t="str">
            <v>Cant</v>
          </cell>
          <cell r="BK5" t="str">
            <v>Vr Parcial</v>
          </cell>
          <cell r="BL5" t="str">
            <v>Cant</v>
          </cell>
          <cell r="BM5" t="str">
            <v>Vr Parcial</v>
          </cell>
          <cell r="BN5" t="str">
            <v>Cant</v>
          </cell>
          <cell r="BO5" t="str">
            <v>Vr Parcial</v>
          </cell>
          <cell r="BP5" t="str">
            <v>Cant</v>
          </cell>
          <cell r="BQ5" t="str">
            <v>Vr Parcial</v>
          </cell>
          <cell r="BR5" t="str">
            <v>Cant</v>
          </cell>
          <cell r="BS5" t="str">
            <v>Vr Parcial</v>
          </cell>
          <cell r="BT5" t="str">
            <v>Cant</v>
          </cell>
          <cell r="BU5" t="str">
            <v>Vr Parcial</v>
          </cell>
          <cell r="BV5" t="str">
            <v>Cant</v>
          </cell>
          <cell r="BW5" t="str">
            <v>Vr Parcial</v>
          </cell>
          <cell r="BX5" t="str">
            <v>Cant</v>
          </cell>
          <cell r="BY5" t="str">
            <v>Vr Parcial</v>
          </cell>
          <cell r="BZ5" t="str">
            <v>Cant</v>
          </cell>
          <cell r="CA5" t="str">
            <v>Vr Parcial</v>
          </cell>
          <cell r="CB5" t="str">
            <v>Cant</v>
          </cell>
          <cell r="CC5" t="str">
            <v>Vr Parcial</v>
          </cell>
          <cell r="CD5" t="str">
            <v>Cant</v>
          </cell>
          <cell r="CE5" t="str">
            <v>Vr Parcial</v>
          </cell>
          <cell r="CF5" t="str">
            <v>Cant</v>
          </cell>
          <cell r="CG5" t="str">
            <v>Vr Parcial</v>
          </cell>
          <cell r="CH5" t="str">
            <v>Cant</v>
          </cell>
          <cell r="CI5" t="str">
            <v>Vr Parcial</v>
          </cell>
          <cell r="CJ5" t="str">
            <v>Cantidad Total</v>
          </cell>
          <cell r="CK5" t="str">
            <v>Subtotal</v>
          </cell>
          <cell r="CL5" t="str">
            <v>Vr Capitulo</v>
          </cell>
        </row>
        <row r="6">
          <cell r="D6" t="str">
            <v>01</v>
          </cell>
          <cell r="E6" t="str">
            <v>PRELIMINARES</v>
          </cell>
          <cell r="G6">
            <v>0</v>
          </cell>
          <cell r="H6" t="str">
            <v/>
          </cell>
          <cell r="I6" t="str">
            <v/>
          </cell>
          <cell r="J6" t="str">
            <v/>
          </cell>
          <cell r="K6" t="str">
            <v/>
          </cell>
          <cell r="L6" t="str">
            <v/>
          </cell>
          <cell r="M6" t="str">
            <v/>
          </cell>
          <cell r="N6" t="str">
            <v/>
          </cell>
          <cell r="O6" t="str">
            <v/>
          </cell>
          <cell r="P6" t="str">
            <v/>
          </cell>
          <cell r="Q6" t="str">
            <v/>
          </cell>
          <cell r="R6" t="str">
            <v/>
          </cell>
          <cell r="S6" t="str">
            <v/>
          </cell>
          <cell r="T6" t="str">
            <v/>
          </cell>
          <cell r="U6" t="str">
            <v/>
          </cell>
          <cell r="V6" t="str">
            <v/>
          </cell>
          <cell r="W6" t="str">
            <v/>
          </cell>
          <cell r="X6" t="str">
            <v/>
          </cell>
          <cell r="Y6" t="str">
            <v/>
          </cell>
          <cell r="Z6" t="str">
            <v/>
          </cell>
          <cell r="AA6" t="str">
            <v/>
          </cell>
          <cell r="AB6" t="str">
            <v/>
          </cell>
          <cell r="AC6" t="str">
            <v/>
          </cell>
          <cell r="AD6" t="str">
            <v/>
          </cell>
          <cell r="AE6" t="str">
            <v/>
          </cell>
          <cell r="AF6" t="str">
            <v/>
          </cell>
          <cell r="AG6" t="str">
            <v/>
          </cell>
          <cell r="AH6" t="str">
            <v/>
          </cell>
          <cell r="AI6" t="str">
            <v/>
          </cell>
          <cell r="AJ6" t="str">
            <v/>
          </cell>
          <cell r="AK6" t="str">
            <v/>
          </cell>
          <cell r="AL6" t="str">
            <v/>
          </cell>
          <cell r="AM6" t="str">
            <v/>
          </cell>
          <cell r="AN6" t="str">
            <v/>
          </cell>
          <cell r="AO6" t="str">
            <v/>
          </cell>
          <cell r="AP6" t="str">
            <v/>
          </cell>
          <cell r="AQ6" t="str">
            <v/>
          </cell>
          <cell r="AR6" t="str">
            <v/>
          </cell>
          <cell r="AS6" t="str">
            <v/>
          </cell>
          <cell r="AT6" t="str">
            <v/>
          </cell>
          <cell r="AU6" t="str">
            <v/>
          </cell>
          <cell r="AV6" t="str">
            <v/>
          </cell>
          <cell r="AW6" t="str">
            <v/>
          </cell>
          <cell r="AX6" t="str">
            <v/>
          </cell>
          <cell r="AY6" t="str">
            <v/>
          </cell>
          <cell r="AZ6" t="str">
            <v/>
          </cell>
          <cell r="BA6" t="str">
            <v/>
          </cell>
          <cell r="BB6" t="str">
            <v/>
          </cell>
          <cell r="BC6" t="str">
            <v/>
          </cell>
          <cell r="BD6" t="str">
            <v/>
          </cell>
          <cell r="BE6" t="str">
            <v/>
          </cell>
          <cell r="BF6" t="str">
            <v/>
          </cell>
          <cell r="BG6" t="str">
            <v/>
          </cell>
          <cell r="BH6" t="str">
            <v/>
          </cell>
          <cell r="BI6" t="str">
            <v/>
          </cell>
          <cell r="BJ6" t="str">
            <v/>
          </cell>
          <cell r="BK6" t="str">
            <v/>
          </cell>
          <cell r="BL6" t="str">
            <v/>
          </cell>
          <cell r="BM6" t="str">
            <v/>
          </cell>
          <cell r="BN6" t="str">
            <v/>
          </cell>
          <cell r="BO6" t="str">
            <v/>
          </cell>
          <cell r="BP6" t="str">
            <v/>
          </cell>
          <cell r="BQ6" t="str">
            <v/>
          </cell>
          <cell r="BR6" t="str">
            <v/>
          </cell>
          <cell r="BS6" t="str">
            <v/>
          </cell>
          <cell r="BT6" t="str">
            <v/>
          </cell>
          <cell r="BU6" t="str">
            <v/>
          </cell>
          <cell r="BV6" t="str">
            <v/>
          </cell>
          <cell r="BW6" t="str">
            <v/>
          </cell>
          <cell r="BX6" t="str">
            <v/>
          </cell>
          <cell r="BY6" t="str">
            <v/>
          </cell>
          <cell r="BZ6" t="str">
            <v/>
          </cell>
          <cell r="CA6" t="str">
            <v/>
          </cell>
          <cell r="CB6" t="str">
            <v/>
          </cell>
          <cell r="CC6" t="str">
            <v/>
          </cell>
          <cell r="CD6" t="str">
            <v/>
          </cell>
          <cell r="CE6" t="str">
            <v/>
          </cell>
          <cell r="CF6" t="str">
            <v/>
          </cell>
          <cell r="CG6" t="str">
            <v/>
          </cell>
          <cell r="CH6" t="str">
            <v/>
          </cell>
          <cell r="CI6" t="str">
            <v/>
          </cell>
          <cell r="CJ6">
            <v>0</v>
          </cell>
          <cell r="CK6" t="str">
            <v/>
          </cell>
          <cell r="CL6">
            <v>12013729.310799997</v>
          </cell>
        </row>
        <row r="7">
          <cell r="D7" t="str">
            <v>01-05</v>
          </cell>
          <cell r="E7" t="str">
            <v>LOCALIZACION Y REPLANTEO</v>
          </cell>
          <cell r="G7">
            <v>0</v>
          </cell>
          <cell r="H7" t="str">
            <v/>
          </cell>
          <cell r="I7">
            <v>152193.88800000001</v>
          </cell>
          <cell r="J7" t="str">
            <v/>
          </cell>
          <cell r="K7">
            <v>0</v>
          </cell>
          <cell r="L7" t="str">
            <v/>
          </cell>
          <cell r="M7">
            <v>0</v>
          </cell>
          <cell r="N7" t="str">
            <v/>
          </cell>
          <cell r="O7">
            <v>0</v>
          </cell>
          <cell r="P7" t="str">
            <v/>
          </cell>
          <cell r="Q7">
            <v>0</v>
          </cell>
          <cell r="R7" t="str">
            <v/>
          </cell>
          <cell r="S7">
            <v>0</v>
          </cell>
          <cell r="T7" t="str">
            <v/>
          </cell>
          <cell r="U7">
            <v>0</v>
          </cell>
          <cell r="V7" t="str">
            <v/>
          </cell>
          <cell r="W7">
            <v>0</v>
          </cell>
          <cell r="X7" t="str">
            <v/>
          </cell>
          <cell r="Y7">
            <v>0</v>
          </cell>
          <cell r="Z7" t="str">
            <v/>
          </cell>
          <cell r="AA7">
            <v>0</v>
          </cell>
          <cell r="AB7" t="str">
            <v/>
          </cell>
          <cell r="AC7">
            <v>0</v>
          </cell>
          <cell r="AD7" t="str">
            <v/>
          </cell>
          <cell r="AE7">
            <v>0</v>
          </cell>
          <cell r="AF7" t="str">
            <v/>
          </cell>
          <cell r="AG7">
            <v>0</v>
          </cell>
          <cell r="AH7" t="str">
            <v/>
          </cell>
          <cell r="AI7">
            <v>0</v>
          </cell>
          <cell r="AJ7" t="str">
            <v/>
          </cell>
          <cell r="AK7">
            <v>0</v>
          </cell>
          <cell r="AL7" t="str">
            <v/>
          </cell>
          <cell r="AM7">
            <v>0</v>
          </cell>
          <cell r="AN7" t="str">
            <v/>
          </cell>
          <cell r="AO7">
            <v>0</v>
          </cell>
          <cell r="AP7" t="str">
            <v/>
          </cell>
          <cell r="AQ7">
            <v>0</v>
          </cell>
          <cell r="AR7" t="str">
            <v/>
          </cell>
          <cell r="AS7">
            <v>0</v>
          </cell>
          <cell r="AT7" t="str">
            <v/>
          </cell>
          <cell r="AU7">
            <v>0</v>
          </cell>
          <cell r="AV7" t="str">
            <v/>
          </cell>
          <cell r="AW7">
            <v>0</v>
          </cell>
          <cell r="AX7" t="str">
            <v/>
          </cell>
          <cell r="AY7">
            <v>0</v>
          </cell>
          <cell r="AZ7" t="str">
            <v/>
          </cell>
          <cell r="BA7">
            <v>0</v>
          </cell>
          <cell r="BB7" t="str">
            <v/>
          </cell>
          <cell r="BC7">
            <v>0</v>
          </cell>
          <cell r="BD7" t="str">
            <v/>
          </cell>
          <cell r="BE7">
            <v>0</v>
          </cell>
          <cell r="BF7" t="str">
            <v/>
          </cell>
          <cell r="BG7">
            <v>0</v>
          </cell>
          <cell r="BH7" t="str">
            <v/>
          </cell>
          <cell r="BI7">
            <v>0</v>
          </cell>
          <cell r="BJ7" t="str">
            <v/>
          </cell>
          <cell r="BK7">
            <v>0</v>
          </cell>
          <cell r="BL7" t="str">
            <v/>
          </cell>
          <cell r="BM7">
            <v>0</v>
          </cell>
          <cell r="BN7" t="str">
            <v/>
          </cell>
          <cell r="BO7">
            <v>0</v>
          </cell>
          <cell r="BP7" t="str">
            <v/>
          </cell>
          <cell r="BQ7">
            <v>0</v>
          </cell>
          <cell r="BR7" t="str">
            <v/>
          </cell>
          <cell r="BS7">
            <v>0</v>
          </cell>
          <cell r="BT7" t="str">
            <v/>
          </cell>
          <cell r="BU7">
            <v>0</v>
          </cell>
          <cell r="BV7" t="str">
            <v/>
          </cell>
          <cell r="BW7">
            <v>0</v>
          </cell>
          <cell r="BX7" t="str">
            <v/>
          </cell>
          <cell r="BY7">
            <v>0</v>
          </cell>
          <cell r="BZ7" t="str">
            <v/>
          </cell>
          <cell r="CA7">
            <v>0</v>
          </cell>
          <cell r="CB7" t="str">
            <v/>
          </cell>
          <cell r="CC7">
            <v>0</v>
          </cell>
          <cell r="CD7" t="str">
            <v/>
          </cell>
          <cell r="CE7">
            <v>0</v>
          </cell>
          <cell r="CF7" t="str">
            <v/>
          </cell>
          <cell r="CG7">
            <v>0</v>
          </cell>
          <cell r="CH7" t="str">
            <v/>
          </cell>
          <cell r="CI7">
            <v>0</v>
          </cell>
          <cell r="CJ7">
            <v>0</v>
          </cell>
          <cell r="CK7">
            <v>152193.88800000001</v>
          </cell>
          <cell r="CL7" t="str">
            <v/>
          </cell>
        </row>
        <row r="8">
          <cell r="D8" t="str">
            <v>01-05-010</v>
          </cell>
          <cell r="E8" t="str">
            <v>LOCALIZACION Y REPLANTEO METODO MANUAL. INCLUYE LARGUEROS, NYLON, TRANSPORTE INTERNO Y TODO LO NECESARIO PARA SU CORRECTA EJECUCION.</v>
          </cell>
          <cell r="F8" t="str">
            <v>M2</v>
          </cell>
          <cell r="G8">
            <v>6863</v>
          </cell>
          <cell r="H8">
            <v>22.176000000000002</v>
          </cell>
          <cell r="I8">
            <v>152193.88800000001</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22.176000000000002</v>
          </cell>
          <cell r="CK8">
            <v>152193.88800000001</v>
          </cell>
          <cell r="CL8" t="str">
            <v/>
          </cell>
        </row>
        <row r="9">
          <cell r="D9" t="str">
            <v>01-10</v>
          </cell>
          <cell r="E9" t="str">
            <v>DEMOLICIONES, DESMONTES Y ADECUACIONES</v>
          </cell>
          <cell r="G9">
            <v>0</v>
          </cell>
          <cell r="H9" t="str">
            <v/>
          </cell>
          <cell r="I9">
            <v>0</v>
          </cell>
          <cell r="J9" t="str">
            <v/>
          </cell>
          <cell r="K9">
            <v>310217.18400000001</v>
          </cell>
          <cell r="L9" t="str">
            <v/>
          </cell>
          <cell r="M9">
            <v>307267.60000000003</v>
          </cell>
          <cell r="N9" t="str">
            <v/>
          </cell>
          <cell r="O9">
            <v>317767.32000000007</v>
          </cell>
          <cell r="P9" t="str">
            <v/>
          </cell>
          <cell r="Q9">
            <v>0</v>
          </cell>
          <cell r="R9" t="str">
            <v/>
          </cell>
          <cell r="S9">
            <v>305646.728</v>
          </cell>
          <cell r="T9" t="str">
            <v/>
          </cell>
          <cell r="U9">
            <v>275816.84000000003</v>
          </cell>
          <cell r="V9" t="str">
            <v/>
          </cell>
          <cell r="W9">
            <v>323958.56</v>
          </cell>
          <cell r="X9" t="str">
            <v/>
          </cell>
          <cell r="Y9">
            <v>216944.64000000001</v>
          </cell>
          <cell r="Z9" t="str">
            <v/>
          </cell>
          <cell r="AA9">
            <v>306591.76</v>
          </cell>
          <cell r="AB9" t="str">
            <v/>
          </cell>
          <cell r="AC9">
            <v>351438.76</v>
          </cell>
          <cell r="AD9" t="str">
            <v/>
          </cell>
          <cell r="AE9">
            <v>333200.71600000001</v>
          </cell>
          <cell r="AF9" t="str">
            <v/>
          </cell>
          <cell r="AG9">
            <v>347169.13199999998</v>
          </cell>
          <cell r="AH9" t="str">
            <v/>
          </cell>
          <cell r="AI9">
            <v>344323.34400000004</v>
          </cell>
          <cell r="AJ9" t="str">
            <v/>
          </cell>
          <cell r="AK9">
            <v>325351.424</v>
          </cell>
          <cell r="AL9" t="str">
            <v/>
          </cell>
          <cell r="AM9">
            <v>282888.96000000002</v>
          </cell>
          <cell r="AN9" t="str">
            <v/>
          </cell>
          <cell r="AO9">
            <v>275338.82400000002</v>
          </cell>
          <cell r="AP9" t="str">
            <v/>
          </cell>
          <cell r="AQ9">
            <v>343171.82</v>
          </cell>
          <cell r="AR9" t="str">
            <v/>
          </cell>
          <cell r="AS9">
            <v>541882</v>
          </cell>
          <cell r="AT9" t="str">
            <v/>
          </cell>
          <cell r="AU9">
            <v>385472.32</v>
          </cell>
          <cell r="AV9" t="str">
            <v/>
          </cell>
          <cell r="AW9">
            <v>292038.18800000002</v>
          </cell>
          <cell r="AX9" t="str">
            <v/>
          </cell>
          <cell r="AY9">
            <v>311741.462</v>
          </cell>
          <cell r="AZ9" t="str">
            <v/>
          </cell>
          <cell r="BA9">
            <v>332643.06000000006</v>
          </cell>
          <cell r="BB9" t="str">
            <v/>
          </cell>
          <cell r="BC9">
            <v>403890.13920000003</v>
          </cell>
          <cell r="BD9" t="str">
            <v/>
          </cell>
          <cell r="BE9">
            <v>498697.30800000002</v>
          </cell>
          <cell r="BF9" t="str">
            <v/>
          </cell>
          <cell r="BG9">
            <v>225681.85200000001</v>
          </cell>
          <cell r="BH9" t="str">
            <v/>
          </cell>
          <cell r="BI9">
            <v>685301.76000000001</v>
          </cell>
          <cell r="BJ9" t="str">
            <v/>
          </cell>
          <cell r="BK9">
            <v>245574.03200000001</v>
          </cell>
          <cell r="BL9" t="str">
            <v/>
          </cell>
          <cell r="BM9">
            <v>177592.76920000004</v>
          </cell>
          <cell r="BN9" t="str">
            <v/>
          </cell>
          <cell r="BO9">
            <v>0</v>
          </cell>
          <cell r="BP9" t="str">
            <v/>
          </cell>
          <cell r="BQ9">
            <v>203475.49200000003</v>
          </cell>
          <cell r="BR9" t="str">
            <v/>
          </cell>
          <cell r="BS9">
            <v>393342.12720000005</v>
          </cell>
          <cell r="BT9" t="str">
            <v/>
          </cell>
          <cell r="BU9">
            <v>260300.6912</v>
          </cell>
          <cell r="BV9" t="str">
            <v/>
          </cell>
          <cell r="BW9">
            <v>254501.85200000001</v>
          </cell>
          <cell r="BX9" t="str">
            <v/>
          </cell>
          <cell r="BY9">
            <v>133042.228</v>
          </cell>
          <cell r="BZ9" t="str">
            <v/>
          </cell>
          <cell r="CA9">
            <v>171390.00999999998</v>
          </cell>
          <cell r="CB9" t="str">
            <v/>
          </cell>
          <cell r="CC9">
            <v>444322.56</v>
          </cell>
          <cell r="CD9" t="str">
            <v/>
          </cell>
          <cell r="CE9">
            <v>159345.64800000002</v>
          </cell>
          <cell r="CF9" t="str">
            <v/>
          </cell>
          <cell r="CG9">
            <v>435832.31999999995</v>
          </cell>
          <cell r="CH9" t="str">
            <v/>
          </cell>
          <cell r="CI9">
            <v>338373.99199999997</v>
          </cell>
          <cell r="CJ9">
            <v>0</v>
          </cell>
          <cell r="CK9">
            <v>11861535.422799999</v>
          </cell>
          <cell r="CL9" t="str">
            <v/>
          </cell>
        </row>
        <row r="10">
          <cell r="D10" t="str">
            <v>01-10-010</v>
          </cell>
          <cell r="E10" t="str">
            <v>DEMOLICION DE MURO EN LADRILLO DE E=10CM O 15CM; INCLUYE BOTADA</v>
          </cell>
          <cell r="F10" t="str">
            <v>M2</v>
          </cell>
          <cell r="G10">
            <v>10862</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cell r="CL10" t="str">
            <v/>
          </cell>
        </row>
        <row r="11">
          <cell r="D11" t="str">
            <v>01-10-020</v>
          </cell>
          <cell r="E11" t="str">
            <v>DEMOLICION DE PISO MORTERO; INCLUYE BOTADA.</v>
          </cell>
          <cell r="F11" t="str">
            <v>M2</v>
          </cell>
          <cell r="G11">
            <v>8448</v>
          </cell>
          <cell r="H11">
            <v>0</v>
          </cell>
          <cell r="I11">
            <v>0</v>
          </cell>
          <cell r="J11">
            <v>2.48</v>
          </cell>
          <cell r="K11">
            <v>20951.04</v>
          </cell>
          <cell r="L11">
            <v>2.4</v>
          </cell>
          <cell r="M11">
            <v>20275.2</v>
          </cell>
          <cell r="N11">
            <v>2.52</v>
          </cell>
          <cell r="O11">
            <v>21288.959999999999</v>
          </cell>
          <cell r="P11">
            <v>0</v>
          </cell>
          <cell r="Q11">
            <v>0</v>
          </cell>
          <cell r="R11">
            <v>2.2109999999999999</v>
          </cell>
          <cell r="S11">
            <v>18678.527999999998</v>
          </cell>
          <cell r="T11">
            <v>2.2000000000000002</v>
          </cell>
          <cell r="U11">
            <v>18585.600000000002</v>
          </cell>
          <cell r="V11">
            <v>2.5299999999999998</v>
          </cell>
          <cell r="W11">
            <v>21373.439999999999</v>
          </cell>
          <cell r="X11">
            <v>1.8</v>
          </cell>
          <cell r="Y11">
            <v>15206.4</v>
          </cell>
          <cell r="Z11">
            <v>2.72</v>
          </cell>
          <cell r="AA11">
            <v>22978.560000000001</v>
          </cell>
          <cell r="AB11">
            <v>3.06</v>
          </cell>
          <cell r="AC11">
            <v>25850.880000000001</v>
          </cell>
          <cell r="AD11">
            <v>2.8380000000000001</v>
          </cell>
          <cell r="AE11">
            <v>23975.423999999999</v>
          </cell>
          <cell r="AF11">
            <v>0</v>
          </cell>
          <cell r="AG11">
            <v>0</v>
          </cell>
          <cell r="AH11">
            <v>0</v>
          </cell>
          <cell r="AI11">
            <v>0</v>
          </cell>
          <cell r="AJ11">
            <v>0</v>
          </cell>
          <cell r="AK11">
            <v>0</v>
          </cell>
          <cell r="AL11">
            <v>2.16</v>
          </cell>
          <cell r="AM11">
            <v>18247.68</v>
          </cell>
          <cell r="AN11">
            <v>1.94</v>
          </cell>
          <cell r="AO11">
            <v>16389.12</v>
          </cell>
          <cell r="AP11">
            <v>3.12</v>
          </cell>
          <cell r="AQ11">
            <v>26357.760000000002</v>
          </cell>
          <cell r="AR11">
            <v>4</v>
          </cell>
          <cell r="AS11">
            <v>33792</v>
          </cell>
          <cell r="AT11">
            <v>3.72</v>
          </cell>
          <cell r="AU11">
            <v>31426.560000000001</v>
          </cell>
          <cell r="AV11">
            <v>2.3770000000000002</v>
          </cell>
          <cell r="AW11">
            <v>20080.896000000001</v>
          </cell>
          <cell r="AX11">
            <v>2.56</v>
          </cell>
          <cell r="AY11">
            <v>21626.880000000001</v>
          </cell>
          <cell r="AZ11">
            <v>2.7439999999999998</v>
          </cell>
          <cell r="BA11">
            <v>23181.311999999998</v>
          </cell>
          <cell r="BB11">
            <v>3.6823999999999999</v>
          </cell>
          <cell r="BC11">
            <v>31108.915199999999</v>
          </cell>
          <cell r="BD11">
            <v>14.322000000000001</v>
          </cell>
          <cell r="BE11">
            <v>120992.25600000001</v>
          </cell>
          <cell r="BF11">
            <v>2.9440000000000004</v>
          </cell>
          <cell r="BG11">
            <v>24870.912000000004</v>
          </cell>
          <cell r="BH11">
            <v>81.12</v>
          </cell>
          <cell r="BI11">
            <v>685301.76000000001</v>
          </cell>
          <cell r="BJ11">
            <v>3.4915000000000003</v>
          </cell>
          <cell r="BK11">
            <v>29496.192000000003</v>
          </cell>
          <cell r="BL11">
            <v>1.9863999999999997</v>
          </cell>
          <cell r="BM11">
            <v>16781.107199999999</v>
          </cell>
          <cell r="BN11">
            <v>0</v>
          </cell>
          <cell r="BO11">
            <v>0</v>
          </cell>
          <cell r="BP11">
            <v>2.484</v>
          </cell>
          <cell r="BQ11">
            <v>20984.831999999999</v>
          </cell>
          <cell r="BR11">
            <v>3.9621</v>
          </cell>
          <cell r="BS11">
            <v>33471.820800000001</v>
          </cell>
          <cell r="BT11">
            <v>2.6324000000000005</v>
          </cell>
          <cell r="BU11">
            <v>22238.515200000005</v>
          </cell>
          <cell r="BV11">
            <v>3.4640000000000004</v>
          </cell>
          <cell r="BW11">
            <v>29263.872000000003</v>
          </cell>
          <cell r="BX11">
            <v>2.7370000000000001</v>
          </cell>
          <cell r="BY11">
            <v>23122.175999999999</v>
          </cell>
          <cell r="BZ11">
            <v>2.472</v>
          </cell>
          <cell r="CA11">
            <v>20883.455999999998</v>
          </cell>
          <cell r="CB11">
            <v>52.594999999999999</v>
          </cell>
          <cell r="CC11">
            <v>444322.56</v>
          </cell>
          <cell r="CD11">
            <v>2.7319999999999998</v>
          </cell>
          <cell r="CE11">
            <v>23079.935999999998</v>
          </cell>
          <cell r="CF11">
            <v>51.589999999999996</v>
          </cell>
          <cell r="CG11">
            <v>435832.31999999995</v>
          </cell>
          <cell r="CH11">
            <v>4.4774999999999991</v>
          </cell>
          <cell r="CI11">
            <v>37825.919999999991</v>
          </cell>
          <cell r="CJ11">
            <v>284.07229999999998</v>
          </cell>
          <cell r="CK11">
            <v>2399842.7903999998</v>
          </cell>
          <cell r="CL11" t="str">
            <v/>
          </cell>
        </row>
        <row r="12">
          <cell r="D12" t="str">
            <v>01-10-030</v>
          </cell>
          <cell r="E12" t="str">
            <v>DEMOLICION DE ENCHAPES; INCLUYE BOTADA.</v>
          </cell>
          <cell r="F12" t="str">
            <v>M2</v>
          </cell>
          <cell r="G12">
            <v>8448</v>
          </cell>
          <cell r="H12">
            <v>0</v>
          </cell>
          <cell r="I12">
            <v>0</v>
          </cell>
          <cell r="J12">
            <v>11.58</v>
          </cell>
          <cell r="K12">
            <v>97827.839999999997</v>
          </cell>
          <cell r="L12">
            <v>11.6</v>
          </cell>
          <cell r="M12">
            <v>97996.800000000003</v>
          </cell>
          <cell r="N12">
            <v>12.000000000000002</v>
          </cell>
          <cell r="O12">
            <v>101376.00000000001</v>
          </cell>
          <cell r="P12">
            <v>0</v>
          </cell>
          <cell r="Q12">
            <v>0</v>
          </cell>
          <cell r="R12">
            <v>12.32</v>
          </cell>
          <cell r="S12">
            <v>104079.36</v>
          </cell>
          <cell r="T12">
            <v>10.8</v>
          </cell>
          <cell r="U12">
            <v>91238.400000000009</v>
          </cell>
          <cell r="V12">
            <v>11.999999999999998</v>
          </cell>
          <cell r="W12">
            <v>101375.99999999999</v>
          </cell>
          <cell r="X12">
            <v>10.799999999999999</v>
          </cell>
          <cell r="Y12">
            <v>91238.399999999994</v>
          </cell>
          <cell r="Z12">
            <v>11.2</v>
          </cell>
          <cell r="AA12">
            <v>94617.599999999991</v>
          </cell>
          <cell r="AB12">
            <v>14</v>
          </cell>
          <cell r="AC12">
            <v>118272</v>
          </cell>
          <cell r="AD12">
            <v>12.28</v>
          </cell>
          <cell r="AE12">
            <v>103741.43999999999</v>
          </cell>
          <cell r="AF12">
            <v>13.879999999999999</v>
          </cell>
          <cell r="AG12">
            <v>117258.23999999999</v>
          </cell>
          <cell r="AH12">
            <v>13.760000000000002</v>
          </cell>
          <cell r="AI12">
            <v>116244.48000000001</v>
          </cell>
          <cell r="AJ12">
            <v>12.959999999999999</v>
          </cell>
          <cell r="AK12">
            <v>109486.07999999999</v>
          </cell>
          <cell r="AL12">
            <v>10.4</v>
          </cell>
          <cell r="AM12">
            <v>87859.199999999997</v>
          </cell>
          <cell r="AN12">
            <v>10.16</v>
          </cell>
          <cell r="AO12">
            <v>85831.680000000008</v>
          </cell>
          <cell r="AP12">
            <v>12.6</v>
          </cell>
          <cell r="AQ12">
            <v>106444.8</v>
          </cell>
          <cell r="AR12">
            <v>22</v>
          </cell>
          <cell r="AS12">
            <v>185856</v>
          </cell>
          <cell r="AT12">
            <v>15.2</v>
          </cell>
          <cell r="AU12">
            <v>128409.59999999999</v>
          </cell>
          <cell r="AV12">
            <v>10.76</v>
          </cell>
          <cell r="AW12">
            <v>90900.479999999996</v>
          </cell>
          <cell r="AX12">
            <v>11.479999999999999</v>
          </cell>
          <cell r="AY12">
            <v>96983.039999999994</v>
          </cell>
          <cell r="AZ12">
            <v>13.32</v>
          </cell>
          <cell r="BA12">
            <v>112527.36</v>
          </cell>
          <cell r="BB12">
            <v>14.959999999999999</v>
          </cell>
          <cell r="BC12">
            <v>126382.07999999999</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8.4188000000000009</v>
          </cell>
          <cell r="BS12">
            <v>71122.022400000002</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11.787499999999998</v>
          </cell>
          <cell r="CI12">
            <v>99580.799999999988</v>
          </cell>
          <cell r="CJ12">
            <v>300.26629999999994</v>
          </cell>
          <cell r="CK12">
            <v>2536649.7023999994</v>
          </cell>
          <cell r="CL12" t="str">
            <v/>
          </cell>
        </row>
        <row r="13">
          <cell r="D13" t="str">
            <v>01-10-040</v>
          </cell>
          <cell r="E13" t="str">
            <v>RETIRO DE APARATOS SANITARIOS; DESMONTE DE CABINAS, PUERTAS, VENTANAS Y LVD PREFABRICADO O SIMILAR; INCLUYE BOTADA.</v>
          </cell>
          <cell r="F13" t="str">
            <v>U</v>
          </cell>
          <cell r="G13">
            <v>8448</v>
          </cell>
          <cell r="H13">
            <v>0</v>
          </cell>
          <cell r="I13">
            <v>0</v>
          </cell>
          <cell r="J13">
            <v>2</v>
          </cell>
          <cell r="K13">
            <v>16896</v>
          </cell>
          <cell r="L13">
            <v>2</v>
          </cell>
          <cell r="M13">
            <v>16896</v>
          </cell>
          <cell r="N13">
            <v>2</v>
          </cell>
          <cell r="O13">
            <v>16896</v>
          </cell>
          <cell r="P13">
            <v>0</v>
          </cell>
          <cell r="Q13">
            <v>0</v>
          </cell>
          <cell r="R13">
            <v>2</v>
          </cell>
          <cell r="S13">
            <v>16896</v>
          </cell>
          <cell r="T13">
            <v>0</v>
          </cell>
          <cell r="U13">
            <v>0</v>
          </cell>
          <cell r="V13">
            <v>2</v>
          </cell>
          <cell r="W13">
            <v>16896</v>
          </cell>
          <cell r="X13">
            <v>2</v>
          </cell>
          <cell r="Y13">
            <v>16896</v>
          </cell>
          <cell r="Z13">
            <v>2</v>
          </cell>
          <cell r="AA13">
            <v>16896</v>
          </cell>
          <cell r="AB13">
            <v>2</v>
          </cell>
          <cell r="AC13">
            <v>16896</v>
          </cell>
          <cell r="AD13">
            <v>2</v>
          </cell>
          <cell r="AE13">
            <v>16896</v>
          </cell>
          <cell r="AF13">
            <v>2</v>
          </cell>
          <cell r="AG13">
            <v>16896</v>
          </cell>
          <cell r="AH13">
            <v>2</v>
          </cell>
          <cell r="AI13">
            <v>16896</v>
          </cell>
          <cell r="AJ13">
            <v>2</v>
          </cell>
          <cell r="AK13">
            <v>16896</v>
          </cell>
          <cell r="AL13">
            <v>2</v>
          </cell>
          <cell r="AM13">
            <v>16896</v>
          </cell>
          <cell r="AN13">
            <v>2</v>
          </cell>
          <cell r="AO13">
            <v>16896</v>
          </cell>
          <cell r="AP13">
            <v>2</v>
          </cell>
          <cell r="AQ13">
            <v>16896</v>
          </cell>
          <cell r="AR13">
            <v>2</v>
          </cell>
          <cell r="AS13">
            <v>16896</v>
          </cell>
          <cell r="AT13">
            <v>2</v>
          </cell>
          <cell r="AU13">
            <v>16896</v>
          </cell>
          <cell r="AV13">
            <v>2</v>
          </cell>
          <cell r="AW13">
            <v>16896</v>
          </cell>
          <cell r="AX13">
            <v>2</v>
          </cell>
          <cell r="AY13">
            <v>16896</v>
          </cell>
          <cell r="AZ13">
            <v>2</v>
          </cell>
          <cell r="BA13">
            <v>16896</v>
          </cell>
          <cell r="BB13">
            <v>2</v>
          </cell>
          <cell r="BC13">
            <v>16896</v>
          </cell>
          <cell r="BD13">
            <v>0</v>
          </cell>
          <cell r="BE13">
            <v>0</v>
          </cell>
          <cell r="BF13">
            <v>1</v>
          </cell>
          <cell r="BG13">
            <v>8448</v>
          </cell>
          <cell r="BH13">
            <v>0</v>
          </cell>
          <cell r="BI13">
            <v>0</v>
          </cell>
          <cell r="BJ13">
            <v>1</v>
          </cell>
          <cell r="BK13">
            <v>8448</v>
          </cell>
          <cell r="BL13">
            <v>1</v>
          </cell>
          <cell r="BM13">
            <v>8448</v>
          </cell>
          <cell r="BN13">
            <v>0</v>
          </cell>
          <cell r="BO13">
            <v>0</v>
          </cell>
          <cell r="BP13">
            <v>1</v>
          </cell>
          <cell r="BQ13">
            <v>8448</v>
          </cell>
          <cell r="BR13">
            <v>1</v>
          </cell>
          <cell r="BS13">
            <v>8448</v>
          </cell>
          <cell r="BT13">
            <v>1</v>
          </cell>
          <cell r="BU13">
            <v>8448</v>
          </cell>
          <cell r="BV13">
            <v>1</v>
          </cell>
          <cell r="BW13">
            <v>8448</v>
          </cell>
          <cell r="BX13">
            <v>1</v>
          </cell>
          <cell r="BY13">
            <v>8448</v>
          </cell>
          <cell r="BZ13">
            <v>1</v>
          </cell>
          <cell r="CA13">
            <v>8448</v>
          </cell>
          <cell r="CB13">
            <v>0</v>
          </cell>
          <cell r="CC13">
            <v>0</v>
          </cell>
          <cell r="CD13">
            <v>1</v>
          </cell>
          <cell r="CE13">
            <v>8448</v>
          </cell>
          <cell r="CF13">
            <v>0</v>
          </cell>
          <cell r="CG13">
            <v>0</v>
          </cell>
          <cell r="CH13">
            <v>1</v>
          </cell>
          <cell r="CI13">
            <v>8448</v>
          </cell>
          <cell r="CJ13">
            <v>53</v>
          </cell>
          <cell r="CK13">
            <v>447744</v>
          </cell>
          <cell r="CL13" t="str">
            <v/>
          </cell>
        </row>
        <row r="14">
          <cell r="D14" t="str">
            <v>01-10-050</v>
          </cell>
          <cell r="E14" t="str">
            <v>DEMOLICION DE REVOQUES; INCLUYE BOTADA.</v>
          </cell>
          <cell r="F14" t="str">
            <v>M2</v>
          </cell>
          <cell r="G14">
            <v>8448</v>
          </cell>
          <cell r="H14">
            <v>0</v>
          </cell>
          <cell r="I14">
            <v>0</v>
          </cell>
          <cell r="J14">
            <v>12.576000000000001</v>
          </cell>
          <cell r="K14">
            <v>106242.04800000001</v>
          </cell>
          <cell r="L14">
            <v>12.4</v>
          </cell>
          <cell r="M14">
            <v>104755.2</v>
          </cell>
          <cell r="N14">
            <v>12.840000000000003</v>
          </cell>
          <cell r="O14">
            <v>108472.32000000004</v>
          </cell>
          <cell r="P14">
            <v>0</v>
          </cell>
          <cell r="Q14">
            <v>0</v>
          </cell>
          <cell r="R14">
            <v>11.96</v>
          </cell>
          <cell r="S14">
            <v>101038.08</v>
          </cell>
          <cell r="T14">
            <v>11.96</v>
          </cell>
          <cell r="U14">
            <v>101038.08</v>
          </cell>
          <cell r="V14">
            <v>13.28</v>
          </cell>
          <cell r="W14">
            <v>112189.43999999999</v>
          </cell>
          <cell r="X14">
            <v>11.080000000000002</v>
          </cell>
          <cell r="Y14">
            <v>93603.840000000011</v>
          </cell>
          <cell r="Z14">
            <v>12.400000000000002</v>
          </cell>
          <cell r="AA14">
            <v>104755.20000000001</v>
          </cell>
          <cell r="AB14">
            <v>13.72</v>
          </cell>
          <cell r="AC14">
            <v>115906.56000000001</v>
          </cell>
          <cell r="AD14">
            <v>13.588000000000001</v>
          </cell>
          <cell r="AE14">
            <v>114791.42400000001</v>
          </cell>
          <cell r="AF14">
            <v>15.347999999999999</v>
          </cell>
          <cell r="AG14">
            <v>129659.90399999999</v>
          </cell>
          <cell r="AH14">
            <v>15.216000000000005</v>
          </cell>
          <cell r="AI14">
            <v>128544.76800000004</v>
          </cell>
          <cell r="AJ14">
            <v>14.336</v>
          </cell>
          <cell r="AK14">
            <v>121110.52800000001</v>
          </cell>
          <cell r="AL14">
            <v>11.520000000000001</v>
          </cell>
          <cell r="AM14">
            <v>97320.960000000006</v>
          </cell>
          <cell r="AN14">
            <v>11.256</v>
          </cell>
          <cell r="AO14">
            <v>95090.687999999995</v>
          </cell>
          <cell r="AP14">
            <v>13.940000000000001</v>
          </cell>
          <cell r="AQ14">
            <v>117765.12000000001</v>
          </cell>
          <cell r="AR14">
            <v>22</v>
          </cell>
          <cell r="AS14">
            <v>185856</v>
          </cell>
          <cell r="AT14">
            <v>15.040000000000001</v>
          </cell>
          <cell r="AU14">
            <v>127057.92000000001</v>
          </cell>
          <cell r="AV14">
            <v>11.828000000000003</v>
          </cell>
          <cell r="AW14">
            <v>99922.944000000018</v>
          </cell>
          <cell r="AX14">
            <v>12.698</v>
          </cell>
          <cell r="AY14">
            <v>107272.704</v>
          </cell>
          <cell r="AZ14">
            <v>12.972000000000001</v>
          </cell>
          <cell r="BA14">
            <v>109587.45600000001</v>
          </cell>
          <cell r="BB14">
            <v>16.536000000000001</v>
          </cell>
          <cell r="BC14">
            <v>139696.12800000003</v>
          </cell>
          <cell r="BD14">
            <v>25.388000000000002</v>
          </cell>
          <cell r="BE14">
            <v>214477.82400000002</v>
          </cell>
          <cell r="BF14">
            <v>13.860000000000001</v>
          </cell>
          <cell r="BG14">
            <v>117089.28000000001</v>
          </cell>
          <cell r="BH14">
            <v>0</v>
          </cell>
          <cell r="BI14">
            <v>0</v>
          </cell>
          <cell r="BJ14">
            <v>14.96</v>
          </cell>
          <cell r="BK14">
            <v>126382.08</v>
          </cell>
          <cell r="BL14">
            <v>10.978000000000002</v>
          </cell>
          <cell r="BM14">
            <v>92742.144000000015</v>
          </cell>
          <cell r="BN14">
            <v>0</v>
          </cell>
          <cell r="BO14">
            <v>0</v>
          </cell>
          <cell r="BP14">
            <v>12.540000000000001</v>
          </cell>
          <cell r="BQ14">
            <v>105937.92000000001</v>
          </cell>
          <cell r="BR14">
            <v>20.196000000000002</v>
          </cell>
          <cell r="BS14">
            <v>170615.80800000002</v>
          </cell>
          <cell r="BT14">
            <v>16.544</v>
          </cell>
          <cell r="BU14">
            <v>139763.712</v>
          </cell>
          <cell r="BV14">
            <v>15.620000000000001</v>
          </cell>
          <cell r="BW14">
            <v>131957.76000000001</v>
          </cell>
          <cell r="BX14">
            <v>3.3840000000000003</v>
          </cell>
          <cell r="BY14">
            <v>28588.032000000003</v>
          </cell>
          <cell r="BZ14">
            <v>8.6549999999999994</v>
          </cell>
          <cell r="CA14">
            <v>73117.439999999988</v>
          </cell>
          <cell r="CB14">
            <v>0</v>
          </cell>
          <cell r="CC14">
            <v>0</v>
          </cell>
          <cell r="CD14">
            <v>6.644000000000001</v>
          </cell>
          <cell r="CE14">
            <v>56128.51200000001</v>
          </cell>
          <cell r="CF14">
            <v>0</v>
          </cell>
          <cell r="CG14">
            <v>0</v>
          </cell>
          <cell r="CH14">
            <v>10.965</v>
          </cell>
          <cell r="CI14">
            <v>92632.319999999992</v>
          </cell>
          <cell r="CJ14">
            <v>458.22799999999995</v>
          </cell>
          <cell r="CK14">
            <v>3871110.1439999994</v>
          </cell>
          <cell r="CL14" t="str">
            <v/>
          </cell>
        </row>
        <row r="15">
          <cell r="D15" t="str">
            <v>01-10-060</v>
          </cell>
          <cell r="E15" t="str">
            <v>DEMOLICION DE LAVADERO EN CONCRETO CON TANQUE Y MESON EN CONCRETO O SIMILAR; INCLUYE BOTADA.</v>
          </cell>
          <cell r="F15" t="str">
            <v>U</v>
          </cell>
          <cell r="G15">
            <v>25345</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1</v>
          </cell>
          <cell r="BE15">
            <v>25345</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1</v>
          </cell>
          <cell r="CK15">
            <v>25345</v>
          </cell>
          <cell r="CL15" t="str">
            <v/>
          </cell>
        </row>
        <row r="16">
          <cell r="D16" t="str">
            <v>01-10-070</v>
          </cell>
          <cell r="E16" t="str">
            <v>DESMONTE DE CUBIERTA EN FIBROCEMENTO, ZINC O SIMILAR</v>
          </cell>
          <cell r="F16" t="str">
            <v>M2</v>
          </cell>
          <cell r="G16">
            <v>10290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cell r="CL16" t="str">
            <v/>
          </cell>
        </row>
        <row r="17">
          <cell r="D17" t="str">
            <v>01-10-080</v>
          </cell>
          <cell r="E17" t="str">
            <v>DESMONTE DE CUBIERTA EN TEJA DE BARRO</v>
          </cell>
          <cell r="F17" t="str">
            <v>M2</v>
          </cell>
          <cell r="G17">
            <v>15359</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cell r="CL17" t="str">
            <v/>
          </cell>
        </row>
        <row r="18">
          <cell r="D18" t="str">
            <v>01-10-090</v>
          </cell>
          <cell r="E18" t="str">
            <v>ADECUACION DE SUPERFICIE PARA REVOQUE.</v>
          </cell>
          <cell r="F18" t="str">
            <v>M2</v>
          </cell>
          <cell r="G18">
            <v>5431</v>
          </cell>
          <cell r="H18">
            <v>0</v>
          </cell>
          <cell r="I18">
            <v>0</v>
          </cell>
          <cell r="J18">
            <v>12.576000000000001</v>
          </cell>
          <cell r="K18">
            <v>68300.256000000008</v>
          </cell>
          <cell r="L18">
            <v>12.4</v>
          </cell>
          <cell r="M18">
            <v>67344.400000000009</v>
          </cell>
          <cell r="N18">
            <v>12.840000000000003</v>
          </cell>
          <cell r="O18">
            <v>69734.040000000023</v>
          </cell>
          <cell r="P18">
            <v>0</v>
          </cell>
          <cell r="Q18">
            <v>0</v>
          </cell>
          <cell r="R18">
            <v>11.96</v>
          </cell>
          <cell r="S18">
            <v>64954.76</v>
          </cell>
          <cell r="T18">
            <v>11.96</v>
          </cell>
          <cell r="U18">
            <v>64954.76</v>
          </cell>
          <cell r="V18">
            <v>13.28</v>
          </cell>
          <cell r="W18">
            <v>72123.679999999993</v>
          </cell>
          <cell r="X18">
            <v>0</v>
          </cell>
          <cell r="Y18">
            <v>0</v>
          </cell>
          <cell r="Z18">
            <v>12.400000000000002</v>
          </cell>
          <cell r="AA18">
            <v>67344.400000000009</v>
          </cell>
          <cell r="AB18">
            <v>13.72</v>
          </cell>
          <cell r="AC18">
            <v>74513.320000000007</v>
          </cell>
          <cell r="AD18">
            <v>13.588000000000001</v>
          </cell>
          <cell r="AE18">
            <v>73796.428</v>
          </cell>
          <cell r="AF18">
            <v>15.347999999999999</v>
          </cell>
          <cell r="AG18">
            <v>83354.987999999998</v>
          </cell>
          <cell r="AH18">
            <v>15.216000000000005</v>
          </cell>
          <cell r="AI18">
            <v>82638.09600000002</v>
          </cell>
          <cell r="AJ18">
            <v>14.336</v>
          </cell>
          <cell r="AK18">
            <v>77858.816000000006</v>
          </cell>
          <cell r="AL18">
            <v>11.520000000000001</v>
          </cell>
          <cell r="AM18">
            <v>62565.12000000001</v>
          </cell>
          <cell r="AN18">
            <v>11.256</v>
          </cell>
          <cell r="AO18">
            <v>61131.336000000003</v>
          </cell>
          <cell r="AP18">
            <v>13.940000000000001</v>
          </cell>
          <cell r="AQ18">
            <v>75708.140000000014</v>
          </cell>
          <cell r="AR18">
            <v>22</v>
          </cell>
          <cell r="AS18">
            <v>119482</v>
          </cell>
          <cell r="AT18">
            <v>15.040000000000001</v>
          </cell>
          <cell r="AU18">
            <v>81682.240000000005</v>
          </cell>
          <cell r="AV18">
            <v>11.828000000000003</v>
          </cell>
          <cell r="AW18">
            <v>64237.868000000017</v>
          </cell>
          <cell r="AX18">
            <v>12.698</v>
          </cell>
          <cell r="AY18">
            <v>68962.838000000003</v>
          </cell>
          <cell r="AZ18">
            <v>12.972000000000001</v>
          </cell>
          <cell r="BA18">
            <v>70450.932000000001</v>
          </cell>
          <cell r="BB18">
            <v>16.536000000000001</v>
          </cell>
          <cell r="BC18">
            <v>89807.016000000003</v>
          </cell>
          <cell r="BD18">
            <v>25.388000000000002</v>
          </cell>
          <cell r="BE18">
            <v>137882.228</v>
          </cell>
          <cell r="BF18">
            <v>13.860000000000001</v>
          </cell>
          <cell r="BG18">
            <v>75273.66</v>
          </cell>
          <cell r="BH18">
            <v>0</v>
          </cell>
          <cell r="BI18">
            <v>0</v>
          </cell>
          <cell r="BJ18">
            <v>14.96</v>
          </cell>
          <cell r="BK18">
            <v>81247.760000000009</v>
          </cell>
          <cell r="BL18">
            <v>10.978000000000002</v>
          </cell>
          <cell r="BM18">
            <v>59621.518000000011</v>
          </cell>
          <cell r="BN18">
            <v>0</v>
          </cell>
          <cell r="BO18">
            <v>0</v>
          </cell>
          <cell r="BP18">
            <v>12.540000000000001</v>
          </cell>
          <cell r="BQ18">
            <v>68104.740000000005</v>
          </cell>
          <cell r="BR18">
            <v>20.196000000000002</v>
          </cell>
          <cell r="BS18">
            <v>109684.47600000001</v>
          </cell>
          <cell r="BT18">
            <v>16.544</v>
          </cell>
          <cell r="BU18">
            <v>89850.464000000007</v>
          </cell>
          <cell r="BV18">
            <v>15.620000000000001</v>
          </cell>
          <cell r="BW18">
            <v>84832.22</v>
          </cell>
          <cell r="BX18">
            <v>13.42</v>
          </cell>
          <cell r="BY18">
            <v>72884.02</v>
          </cell>
          <cell r="BZ18">
            <v>12.694000000000001</v>
          </cell>
          <cell r="CA18">
            <v>68941.114000000001</v>
          </cell>
          <cell r="CB18">
            <v>0</v>
          </cell>
          <cell r="CC18">
            <v>0</v>
          </cell>
          <cell r="CD18">
            <v>13.200000000000001</v>
          </cell>
          <cell r="CE18">
            <v>71689.200000000012</v>
          </cell>
          <cell r="CF18">
            <v>0</v>
          </cell>
          <cell r="CG18">
            <v>0</v>
          </cell>
          <cell r="CH18">
            <v>18.391999999999999</v>
          </cell>
          <cell r="CI18">
            <v>99886.95199999999</v>
          </cell>
          <cell r="CJ18">
            <v>475.20600000000002</v>
          </cell>
          <cell r="CK18">
            <v>2580843.7860000003</v>
          </cell>
          <cell r="CL18" t="str">
            <v/>
          </cell>
        </row>
        <row r="19">
          <cell r="D19" t="str">
            <v>03</v>
          </cell>
          <cell r="E19" t="str">
            <v>MOVIMIENTOS DE TIERRA</v>
          </cell>
          <cell r="G19">
            <v>0</v>
          </cell>
          <cell r="H19" t="str">
            <v/>
          </cell>
          <cell r="I19" t="str">
            <v/>
          </cell>
          <cell r="J19" t="str">
            <v/>
          </cell>
          <cell r="K19" t="str">
            <v/>
          </cell>
          <cell r="L19" t="str">
            <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Z19" t="str">
            <v/>
          </cell>
          <cell r="AA19" t="str">
            <v/>
          </cell>
          <cell r="AB19" t="str">
            <v/>
          </cell>
          <cell r="AC19" t="str">
            <v/>
          </cell>
          <cell r="AD19" t="str">
            <v/>
          </cell>
          <cell r="AE19" t="str">
            <v/>
          </cell>
          <cell r="AF19" t="str">
            <v/>
          </cell>
          <cell r="AG19" t="str">
            <v/>
          </cell>
          <cell r="AH19" t="str">
            <v/>
          </cell>
          <cell r="AI19" t="str">
            <v/>
          </cell>
          <cell r="AJ19" t="str">
            <v/>
          </cell>
          <cell r="AK19" t="str">
            <v/>
          </cell>
          <cell r="AL19" t="str">
            <v/>
          </cell>
          <cell r="AM19" t="str">
            <v/>
          </cell>
          <cell r="AN19" t="str">
            <v/>
          </cell>
          <cell r="AO19" t="str">
            <v/>
          </cell>
          <cell r="AP19" t="str">
            <v/>
          </cell>
          <cell r="AQ19" t="str">
            <v/>
          </cell>
          <cell r="AR19" t="str">
            <v/>
          </cell>
          <cell r="AS19" t="str">
            <v/>
          </cell>
          <cell r="AT19" t="str">
            <v/>
          </cell>
          <cell r="AU19" t="str">
            <v/>
          </cell>
          <cell r="AV19" t="str">
            <v/>
          </cell>
          <cell r="AW19" t="str">
            <v/>
          </cell>
          <cell r="AX19" t="str">
            <v/>
          </cell>
          <cell r="AY19" t="str">
            <v/>
          </cell>
          <cell r="AZ19" t="str">
            <v/>
          </cell>
          <cell r="BA19" t="str">
            <v/>
          </cell>
          <cell r="BB19" t="str">
            <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
          </cell>
          <cell r="BU19" t="str">
            <v/>
          </cell>
          <cell r="BV19" t="str">
            <v/>
          </cell>
          <cell r="BW19" t="str">
            <v/>
          </cell>
          <cell r="BX19" t="str">
            <v/>
          </cell>
          <cell r="BY19" t="str">
            <v/>
          </cell>
          <cell r="BZ19" t="str">
            <v/>
          </cell>
          <cell r="CA19" t="str">
            <v/>
          </cell>
          <cell r="CB19" t="str">
            <v/>
          </cell>
          <cell r="CC19" t="str">
            <v/>
          </cell>
          <cell r="CD19" t="str">
            <v/>
          </cell>
          <cell r="CE19" t="str">
            <v/>
          </cell>
          <cell r="CF19" t="str">
            <v/>
          </cell>
          <cell r="CG19" t="str">
            <v/>
          </cell>
          <cell r="CH19" t="str">
            <v/>
          </cell>
          <cell r="CI19" t="str">
            <v/>
          </cell>
          <cell r="CJ19">
            <v>0</v>
          </cell>
          <cell r="CK19" t="str">
            <v/>
          </cell>
          <cell r="CL19">
            <v>196234.70106240004</v>
          </cell>
        </row>
        <row r="20">
          <cell r="D20" t="str">
            <v>03-01</v>
          </cell>
          <cell r="E20" t="str">
            <v>EXCAVACIONES</v>
          </cell>
          <cell r="G20">
            <v>0</v>
          </cell>
          <cell r="H20" t="str">
            <v/>
          </cell>
          <cell r="I20">
            <v>71815.711968000018</v>
          </cell>
          <cell r="J20" t="str">
            <v/>
          </cell>
          <cell r="K20">
            <v>0</v>
          </cell>
          <cell r="L20" t="str">
            <v/>
          </cell>
          <cell r="M20">
            <v>0</v>
          </cell>
          <cell r="N20" t="str">
            <v/>
          </cell>
          <cell r="O20">
            <v>0</v>
          </cell>
          <cell r="P20" t="str">
            <v/>
          </cell>
          <cell r="Q20">
            <v>0</v>
          </cell>
          <cell r="R20" t="str">
            <v/>
          </cell>
          <cell r="S20">
            <v>0</v>
          </cell>
          <cell r="T20" t="str">
            <v/>
          </cell>
          <cell r="U20">
            <v>0</v>
          </cell>
          <cell r="V20" t="str">
            <v/>
          </cell>
          <cell r="W20">
            <v>0</v>
          </cell>
          <cell r="X20" t="str">
            <v/>
          </cell>
          <cell r="Y20">
            <v>0</v>
          </cell>
          <cell r="Z20" t="str">
            <v/>
          </cell>
          <cell r="AA20">
            <v>0</v>
          </cell>
          <cell r="AB20" t="str">
            <v/>
          </cell>
          <cell r="AC20">
            <v>0</v>
          </cell>
          <cell r="AD20" t="str">
            <v/>
          </cell>
          <cell r="AE20">
            <v>0</v>
          </cell>
          <cell r="AF20" t="str">
            <v/>
          </cell>
          <cell r="AG20">
            <v>0</v>
          </cell>
          <cell r="AH20" t="str">
            <v/>
          </cell>
          <cell r="AI20">
            <v>0</v>
          </cell>
          <cell r="AJ20" t="str">
            <v/>
          </cell>
          <cell r="AK20">
            <v>0</v>
          </cell>
          <cell r="AL20" t="str">
            <v/>
          </cell>
          <cell r="AM20">
            <v>0</v>
          </cell>
          <cell r="AN20" t="str">
            <v/>
          </cell>
          <cell r="AO20">
            <v>0</v>
          </cell>
          <cell r="AP20" t="str">
            <v/>
          </cell>
          <cell r="AQ20">
            <v>0</v>
          </cell>
          <cell r="AR20" t="str">
            <v/>
          </cell>
          <cell r="AS20">
            <v>0</v>
          </cell>
          <cell r="AT20" t="str">
            <v/>
          </cell>
          <cell r="AU20">
            <v>0</v>
          </cell>
          <cell r="AV20" t="str">
            <v/>
          </cell>
          <cell r="AW20">
            <v>0</v>
          </cell>
          <cell r="AX20" t="str">
            <v/>
          </cell>
          <cell r="AY20">
            <v>0</v>
          </cell>
          <cell r="AZ20" t="str">
            <v/>
          </cell>
          <cell r="BA20">
            <v>0</v>
          </cell>
          <cell r="BB20" t="str">
            <v/>
          </cell>
          <cell r="BC20">
            <v>0</v>
          </cell>
          <cell r="BD20" t="str">
            <v/>
          </cell>
          <cell r="BE20">
            <v>0</v>
          </cell>
          <cell r="BF20" t="str">
            <v/>
          </cell>
          <cell r="BG20">
            <v>0</v>
          </cell>
          <cell r="BH20" t="str">
            <v/>
          </cell>
          <cell r="BI20">
            <v>0</v>
          </cell>
          <cell r="BJ20" t="str">
            <v/>
          </cell>
          <cell r="BK20">
            <v>0</v>
          </cell>
          <cell r="BL20" t="str">
            <v/>
          </cell>
          <cell r="BM20">
            <v>0</v>
          </cell>
          <cell r="BN20" t="str">
            <v/>
          </cell>
          <cell r="BO20">
            <v>0</v>
          </cell>
          <cell r="BP20" t="str">
            <v/>
          </cell>
          <cell r="BQ20">
            <v>0</v>
          </cell>
          <cell r="BR20" t="str">
            <v/>
          </cell>
          <cell r="BS20">
            <v>0</v>
          </cell>
          <cell r="BT20" t="str">
            <v/>
          </cell>
          <cell r="BU20">
            <v>0</v>
          </cell>
          <cell r="BV20" t="str">
            <v/>
          </cell>
          <cell r="BW20">
            <v>0</v>
          </cell>
          <cell r="BX20" t="str">
            <v/>
          </cell>
          <cell r="BY20">
            <v>0</v>
          </cell>
          <cell r="BZ20" t="str">
            <v/>
          </cell>
          <cell r="CA20">
            <v>0</v>
          </cell>
          <cell r="CB20" t="str">
            <v/>
          </cell>
          <cell r="CC20">
            <v>0</v>
          </cell>
          <cell r="CD20" t="str">
            <v/>
          </cell>
          <cell r="CE20">
            <v>0</v>
          </cell>
          <cell r="CF20" t="str">
            <v/>
          </cell>
          <cell r="CG20">
            <v>0</v>
          </cell>
          <cell r="CH20" t="str">
            <v/>
          </cell>
          <cell r="CI20">
            <v>0</v>
          </cell>
          <cell r="CJ20">
            <v>0</v>
          </cell>
          <cell r="CK20">
            <v>71815.711968000018</v>
          </cell>
          <cell r="CL20" t="str">
            <v/>
          </cell>
        </row>
        <row r="21">
          <cell r="D21" t="str">
            <v>03-01-020</v>
          </cell>
          <cell r="E21" t="str">
            <v>EXCAVACION MANUAL DE MATERIAL HETEROGENEO DE 0-2 M, BAJO CUALQUIER GRADO DE HUMEDAD. INCLUYE DESCAPOTE, MATERIAL COMUN, ROCA DESCOMPUESTA, BOLAS DE ROCA DE VOLUMEN INFERIOR A 0.35 M3; INCLUYE CARGUE Y TRANSPORTE INTERNO Y SU MEDIDA SERA EN EL SITIO; NO INCLUYE BOTADERO; NO INCLUYE ENTIBADO.</v>
          </cell>
          <cell r="F21" t="str">
            <v>M3</v>
          </cell>
          <cell r="G21">
            <v>12129</v>
          </cell>
          <cell r="H21">
            <v>5.9209920000000009</v>
          </cell>
          <cell r="I21">
            <v>71815.711968000018</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5.9209920000000009</v>
          </cell>
          <cell r="CK21">
            <v>71815.711968000018</v>
          </cell>
          <cell r="CL21" t="str">
            <v/>
          </cell>
        </row>
        <row r="22">
          <cell r="D22" t="str">
            <v>03-02</v>
          </cell>
          <cell r="E22" t="str">
            <v>BOTADA</v>
          </cell>
          <cell r="G22">
            <v>0</v>
          </cell>
          <cell r="H22" t="str">
            <v/>
          </cell>
          <cell r="I22">
            <v>124418.98909440002</v>
          </cell>
          <cell r="J22" t="str">
            <v/>
          </cell>
          <cell r="K22">
            <v>0</v>
          </cell>
          <cell r="L22" t="str">
            <v/>
          </cell>
          <cell r="M22">
            <v>0</v>
          </cell>
          <cell r="N22" t="str">
            <v/>
          </cell>
          <cell r="O22">
            <v>0</v>
          </cell>
          <cell r="P22" t="str">
            <v/>
          </cell>
          <cell r="Q22">
            <v>0</v>
          </cell>
          <cell r="R22" t="str">
            <v/>
          </cell>
          <cell r="S22">
            <v>0</v>
          </cell>
          <cell r="T22" t="str">
            <v/>
          </cell>
          <cell r="U22">
            <v>0</v>
          </cell>
          <cell r="V22" t="str">
            <v/>
          </cell>
          <cell r="W22">
            <v>0</v>
          </cell>
          <cell r="X22" t="str">
            <v/>
          </cell>
          <cell r="Y22">
            <v>0</v>
          </cell>
          <cell r="Z22" t="str">
            <v/>
          </cell>
          <cell r="AA22">
            <v>0</v>
          </cell>
          <cell r="AB22" t="str">
            <v/>
          </cell>
          <cell r="AC22">
            <v>0</v>
          </cell>
          <cell r="AD22" t="str">
            <v/>
          </cell>
          <cell r="AE22">
            <v>0</v>
          </cell>
          <cell r="AF22" t="str">
            <v/>
          </cell>
          <cell r="AG22">
            <v>0</v>
          </cell>
          <cell r="AH22" t="str">
            <v/>
          </cell>
          <cell r="AI22">
            <v>0</v>
          </cell>
          <cell r="AJ22" t="str">
            <v/>
          </cell>
          <cell r="AK22">
            <v>0</v>
          </cell>
          <cell r="AL22" t="str">
            <v/>
          </cell>
          <cell r="AM22">
            <v>0</v>
          </cell>
          <cell r="AN22" t="str">
            <v/>
          </cell>
          <cell r="AO22">
            <v>0</v>
          </cell>
          <cell r="AP22" t="str">
            <v/>
          </cell>
          <cell r="AQ22">
            <v>0</v>
          </cell>
          <cell r="AR22" t="str">
            <v/>
          </cell>
          <cell r="AS22">
            <v>0</v>
          </cell>
          <cell r="AT22" t="str">
            <v/>
          </cell>
          <cell r="AU22">
            <v>0</v>
          </cell>
          <cell r="AV22" t="str">
            <v/>
          </cell>
          <cell r="AW22">
            <v>0</v>
          </cell>
          <cell r="AX22" t="str">
            <v/>
          </cell>
          <cell r="AY22">
            <v>0</v>
          </cell>
          <cell r="AZ22" t="str">
            <v/>
          </cell>
          <cell r="BA22">
            <v>0</v>
          </cell>
          <cell r="BB22" t="str">
            <v/>
          </cell>
          <cell r="BC22">
            <v>0</v>
          </cell>
          <cell r="BD22" t="str">
            <v/>
          </cell>
          <cell r="BE22">
            <v>0</v>
          </cell>
          <cell r="BF22" t="str">
            <v/>
          </cell>
          <cell r="BG22">
            <v>0</v>
          </cell>
          <cell r="BH22" t="str">
            <v/>
          </cell>
          <cell r="BI22">
            <v>0</v>
          </cell>
          <cell r="BJ22" t="str">
            <v/>
          </cell>
          <cell r="BK22">
            <v>0</v>
          </cell>
          <cell r="BL22" t="str">
            <v/>
          </cell>
          <cell r="BM22">
            <v>0</v>
          </cell>
          <cell r="BN22" t="str">
            <v/>
          </cell>
          <cell r="BO22">
            <v>0</v>
          </cell>
          <cell r="BP22" t="str">
            <v/>
          </cell>
          <cell r="BQ22">
            <v>0</v>
          </cell>
          <cell r="BR22" t="str">
            <v/>
          </cell>
          <cell r="BS22">
            <v>0</v>
          </cell>
          <cell r="BT22" t="str">
            <v/>
          </cell>
          <cell r="BU22">
            <v>0</v>
          </cell>
          <cell r="BV22" t="str">
            <v/>
          </cell>
          <cell r="BW22">
            <v>0</v>
          </cell>
          <cell r="BX22" t="str">
            <v/>
          </cell>
          <cell r="BY22">
            <v>0</v>
          </cell>
          <cell r="BZ22" t="str">
            <v/>
          </cell>
          <cell r="CA22">
            <v>0</v>
          </cell>
          <cell r="CB22" t="str">
            <v/>
          </cell>
          <cell r="CC22">
            <v>0</v>
          </cell>
          <cell r="CD22" t="str">
            <v/>
          </cell>
          <cell r="CE22">
            <v>0</v>
          </cell>
          <cell r="CF22" t="str">
            <v/>
          </cell>
          <cell r="CG22">
            <v>0</v>
          </cell>
          <cell r="CH22" t="str">
            <v/>
          </cell>
          <cell r="CI22">
            <v>0</v>
          </cell>
          <cell r="CJ22">
            <v>0</v>
          </cell>
          <cell r="CK22">
            <v>124418.98909440002</v>
          </cell>
          <cell r="CL22" t="str">
            <v/>
          </cell>
        </row>
        <row r="23">
          <cell r="D23" t="str">
            <v>03-02-010</v>
          </cell>
          <cell r="E23" t="str">
            <v>BOTADA DE MATERIALES RESULTANTES DE EXCAVACIONES, DEMOLICIONES, RETIRO Y DEMAS ACTIVIDADES QUE ASI LO REQUIERAN, ESTE SERA LLEVADO EN VOLQUETA U OTRO MEDIO DE TRANSPORTE AL SITIO DESTINADO.</v>
          </cell>
          <cell r="F23" t="str">
            <v>M3</v>
          </cell>
          <cell r="G23">
            <v>16164</v>
          </cell>
          <cell r="H23">
            <v>7.6972896000000013</v>
          </cell>
          <cell r="I23">
            <v>124418.98909440002</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7.6972896000000013</v>
          </cell>
          <cell r="CK23">
            <v>124418.98909440002</v>
          </cell>
          <cell r="CL23" t="str">
            <v/>
          </cell>
        </row>
        <row r="24">
          <cell r="D24" t="str">
            <v>04</v>
          </cell>
          <cell r="E24" t="str">
            <v>CONCRETOS ESTRUCTURALES</v>
          </cell>
          <cell r="G24">
            <v>0</v>
          </cell>
          <cell r="H24" t="str">
            <v/>
          </cell>
          <cell r="I24" t="str">
            <v/>
          </cell>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Z24" t="str">
            <v/>
          </cell>
          <cell r="AA24" t="str">
            <v/>
          </cell>
          <cell r="AB24" t="str">
            <v/>
          </cell>
          <cell r="AC24" t="str">
            <v/>
          </cell>
          <cell r="AD24" t="str">
            <v/>
          </cell>
          <cell r="AE24" t="str">
            <v/>
          </cell>
          <cell r="AF24" t="str">
            <v/>
          </cell>
          <cell r="AG24" t="str">
            <v/>
          </cell>
          <cell r="AH24" t="str">
            <v/>
          </cell>
          <cell r="AI24" t="str">
            <v/>
          </cell>
          <cell r="AJ24" t="str">
            <v/>
          </cell>
          <cell r="AK24" t="str">
            <v/>
          </cell>
          <cell r="AL24" t="str">
            <v/>
          </cell>
          <cell r="AM24" t="str">
            <v/>
          </cell>
          <cell r="AN24" t="str">
            <v/>
          </cell>
          <cell r="AO24" t="str">
            <v/>
          </cell>
          <cell r="AP24" t="str">
            <v/>
          </cell>
          <cell r="AQ24" t="str">
            <v/>
          </cell>
          <cell r="AR24" t="str">
            <v/>
          </cell>
          <cell r="AS24" t="str">
            <v/>
          </cell>
          <cell r="AT24" t="str">
            <v/>
          </cell>
          <cell r="AU24" t="str">
            <v/>
          </cell>
          <cell r="AV24" t="str">
            <v/>
          </cell>
          <cell r="AW24" t="str">
            <v/>
          </cell>
          <cell r="AX24" t="str">
            <v/>
          </cell>
          <cell r="AY24" t="str">
            <v/>
          </cell>
          <cell r="AZ24" t="str">
            <v/>
          </cell>
          <cell r="BA24" t="str">
            <v/>
          </cell>
          <cell r="BB24" t="str">
            <v/>
          </cell>
          <cell r="BC24" t="str">
            <v/>
          </cell>
          <cell r="BD24" t="str">
            <v/>
          </cell>
          <cell r="BE24" t="str">
            <v/>
          </cell>
          <cell r="BF24" t="str">
            <v/>
          </cell>
          <cell r="BG24" t="str">
            <v/>
          </cell>
          <cell r="BH24" t="str">
            <v/>
          </cell>
          <cell r="BI24" t="str">
            <v/>
          </cell>
          <cell r="BJ24" t="str">
            <v/>
          </cell>
          <cell r="BK24" t="str">
            <v/>
          </cell>
          <cell r="BL24" t="str">
            <v/>
          </cell>
          <cell r="BM24" t="str">
            <v/>
          </cell>
          <cell r="BN24" t="str">
            <v/>
          </cell>
          <cell r="BO24" t="str">
            <v/>
          </cell>
          <cell r="BP24" t="str">
            <v/>
          </cell>
          <cell r="BQ24" t="str">
            <v/>
          </cell>
          <cell r="BR24" t="str">
            <v/>
          </cell>
          <cell r="BS24" t="str">
            <v/>
          </cell>
          <cell r="BT24" t="str">
            <v/>
          </cell>
          <cell r="BU24" t="str">
            <v/>
          </cell>
          <cell r="BV24" t="str">
            <v/>
          </cell>
          <cell r="BW24" t="str">
            <v/>
          </cell>
          <cell r="BX24" t="str">
            <v/>
          </cell>
          <cell r="BY24" t="str">
            <v/>
          </cell>
          <cell r="BZ24" t="str">
            <v/>
          </cell>
          <cell r="CA24" t="str">
            <v/>
          </cell>
          <cell r="CB24" t="str">
            <v/>
          </cell>
          <cell r="CC24" t="str">
            <v/>
          </cell>
          <cell r="CD24" t="str">
            <v/>
          </cell>
          <cell r="CE24" t="str">
            <v/>
          </cell>
          <cell r="CF24" t="str">
            <v/>
          </cell>
          <cell r="CG24" t="str">
            <v/>
          </cell>
          <cell r="CH24" t="str">
            <v/>
          </cell>
          <cell r="CI24" t="str">
            <v/>
          </cell>
          <cell r="CJ24">
            <v>0</v>
          </cell>
          <cell r="CK24" t="str">
            <v/>
          </cell>
          <cell r="CL24">
            <v>1981632.2399999998</v>
          </cell>
        </row>
        <row r="25">
          <cell r="D25" t="str">
            <v>04-10</v>
          </cell>
          <cell r="E25" t="str">
            <v>CONCRETOS PARA CIMENTACION</v>
          </cell>
          <cell r="G25">
            <v>0</v>
          </cell>
          <cell r="H25" t="str">
            <v/>
          </cell>
          <cell r="I25">
            <v>0</v>
          </cell>
          <cell r="J25" t="str">
            <v/>
          </cell>
          <cell r="K25">
            <v>0</v>
          </cell>
          <cell r="L25" t="str">
            <v/>
          </cell>
          <cell r="M25">
            <v>0</v>
          </cell>
          <cell r="N25" t="str">
            <v/>
          </cell>
          <cell r="O25">
            <v>0</v>
          </cell>
          <cell r="P25" t="str">
            <v/>
          </cell>
          <cell r="Q25">
            <v>0</v>
          </cell>
          <cell r="R25" t="str">
            <v/>
          </cell>
          <cell r="S25">
            <v>0</v>
          </cell>
          <cell r="T25" t="str">
            <v/>
          </cell>
          <cell r="U25">
            <v>0</v>
          </cell>
          <cell r="V25" t="str">
            <v/>
          </cell>
          <cell r="W25">
            <v>0</v>
          </cell>
          <cell r="X25" t="str">
            <v/>
          </cell>
          <cell r="Y25">
            <v>0</v>
          </cell>
          <cell r="Z25" t="str">
            <v/>
          </cell>
          <cell r="AA25">
            <v>0</v>
          </cell>
          <cell r="AB25" t="str">
            <v/>
          </cell>
          <cell r="AC25">
            <v>0</v>
          </cell>
          <cell r="AD25" t="str">
            <v/>
          </cell>
          <cell r="AE25">
            <v>0</v>
          </cell>
          <cell r="AF25" t="str">
            <v/>
          </cell>
          <cell r="AG25">
            <v>0</v>
          </cell>
          <cell r="AH25" t="str">
            <v/>
          </cell>
          <cell r="AI25">
            <v>0</v>
          </cell>
          <cell r="AJ25" t="str">
            <v/>
          </cell>
          <cell r="AK25">
            <v>0</v>
          </cell>
          <cell r="AL25" t="str">
            <v/>
          </cell>
          <cell r="AM25">
            <v>0</v>
          </cell>
          <cell r="AN25" t="str">
            <v/>
          </cell>
          <cell r="AO25">
            <v>0</v>
          </cell>
          <cell r="AP25" t="str">
            <v/>
          </cell>
          <cell r="AQ25">
            <v>0</v>
          </cell>
          <cell r="AR25" t="str">
            <v/>
          </cell>
          <cell r="AS25">
            <v>0</v>
          </cell>
          <cell r="AT25" t="str">
            <v/>
          </cell>
          <cell r="AU25">
            <v>0</v>
          </cell>
          <cell r="AV25" t="str">
            <v/>
          </cell>
          <cell r="AW25">
            <v>0</v>
          </cell>
          <cell r="AX25" t="str">
            <v/>
          </cell>
          <cell r="AY25">
            <v>0</v>
          </cell>
          <cell r="AZ25" t="str">
            <v/>
          </cell>
          <cell r="BA25">
            <v>0</v>
          </cell>
          <cell r="BB25" t="str">
            <v/>
          </cell>
          <cell r="BC25">
            <v>0</v>
          </cell>
          <cell r="BD25" t="str">
            <v/>
          </cell>
          <cell r="BE25">
            <v>0</v>
          </cell>
          <cell r="BF25" t="str">
            <v/>
          </cell>
          <cell r="BG25">
            <v>0</v>
          </cell>
          <cell r="BH25" t="str">
            <v/>
          </cell>
          <cell r="BI25">
            <v>0</v>
          </cell>
          <cell r="BJ25" t="str">
            <v/>
          </cell>
          <cell r="BK25">
            <v>0</v>
          </cell>
          <cell r="BL25" t="str">
            <v/>
          </cell>
          <cell r="BM25">
            <v>0</v>
          </cell>
          <cell r="BN25" t="str">
            <v/>
          </cell>
          <cell r="BO25">
            <v>0</v>
          </cell>
          <cell r="BP25" t="str">
            <v/>
          </cell>
          <cell r="BQ25">
            <v>0</v>
          </cell>
          <cell r="BR25" t="str">
            <v/>
          </cell>
          <cell r="BS25">
            <v>0</v>
          </cell>
          <cell r="BT25" t="str">
            <v/>
          </cell>
          <cell r="BU25">
            <v>0</v>
          </cell>
          <cell r="BV25" t="str">
            <v/>
          </cell>
          <cell r="BW25">
            <v>0</v>
          </cell>
          <cell r="BX25" t="str">
            <v/>
          </cell>
          <cell r="BY25">
            <v>0</v>
          </cell>
          <cell r="BZ25" t="str">
            <v/>
          </cell>
          <cell r="CA25">
            <v>0</v>
          </cell>
          <cell r="CB25" t="str">
            <v/>
          </cell>
          <cell r="CC25">
            <v>0</v>
          </cell>
          <cell r="CD25" t="str">
            <v/>
          </cell>
          <cell r="CE25">
            <v>0</v>
          </cell>
          <cell r="CF25" t="str">
            <v/>
          </cell>
          <cell r="CG25">
            <v>0</v>
          </cell>
          <cell r="CH25" t="str">
            <v/>
          </cell>
          <cell r="CI25">
            <v>0</v>
          </cell>
          <cell r="CJ25">
            <v>0</v>
          </cell>
          <cell r="CK25">
            <v>0</v>
          </cell>
          <cell r="CL25" t="str">
            <v/>
          </cell>
        </row>
        <row r="26">
          <cell r="D26" t="str">
            <v>04-10-060</v>
          </cell>
          <cell r="E26" t="str">
            <v>VIGA DE CIMENTACION EN CONCRETO DE 21 MPa, DE SECCION 0.10X0.15 M. INCLUYE FORMALETA, EQUIPO Y TODO LO NECESARIO PARA SU CORRECTA COLOCACION Y FUNCIONAMIENTO.</v>
          </cell>
          <cell r="F26" t="str">
            <v>M</v>
          </cell>
          <cell r="G26">
            <v>42494</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cell r="CL26" t="str">
            <v/>
          </cell>
        </row>
        <row r="27">
          <cell r="D27" t="str">
            <v>04-25</v>
          </cell>
          <cell r="E27" t="str">
            <v>VIGAS SOBRE MAMPOSTERIA</v>
          </cell>
          <cell r="G27">
            <v>0</v>
          </cell>
          <cell r="H27" t="str">
            <v/>
          </cell>
          <cell r="I27">
            <v>1069897.92</v>
          </cell>
          <cell r="J27" t="str">
            <v/>
          </cell>
          <cell r="K27">
            <v>0</v>
          </cell>
          <cell r="L27" t="str">
            <v/>
          </cell>
          <cell r="M27">
            <v>0</v>
          </cell>
          <cell r="N27" t="str">
            <v/>
          </cell>
          <cell r="O27">
            <v>0</v>
          </cell>
          <cell r="P27" t="str">
            <v/>
          </cell>
          <cell r="Q27">
            <v>0</v>
          </cell>
          <cell r="R27" t="str">
            <v/>
          </cell>
          <cell r="S27">
            <v>0</v>
          </cell>
          <cell r="T27" t="str">
            <v/>
          </cell>
          <cell r="U27">
            <v>0</v>
          </cell>
          <cell r="V27" t="str">
            <v/>
          </cell>
          <cell r="W27">
            <v>0</v>
          </cell>
          <cell r="X27" t="str">
            <v/>
          </cell>
          <cell r="Y27">
            <v>0</v>
          </cell>
          <cell r="Z27" t="str">
            <v/>
          </cell>
          <cell r="AA27">
            <v>0</v>
          </cell>
          <cell r="AB27" t="str">
            <v/>
          </cell>
          <cell r="AC27">
            <v>0</v>
          </cell>
          <cell r="AD27" t="str">
            <v/>
          </cell>
          <cell r="AE27">
            <v>0</v>
          </cell>
          <cell r="AF27" t="str">
            <v/>
          </cell>
          <cell r="AG27">
            <v>0</v>
          </cell>
          <cell r="AH27" t="str">
            <v/>
          </cell>
          <cell r="AI27">
            <v>0</v>
          </cell>
          <cell r="AJ27" t="str">
            <v/>
          </cell>
          <cell r="AK27">
            <v>0</v>
          </cell>
          <cell r="AL27" t="str">
            <v/>
          </cell>
          <cell r="AM27">
            <v>0</v>
          </cell>
          <cell r="AN27" t="str">
            <v/>
          </cell>
          <cell r="AO27">
            <v>0</v>
          </cell>
          <cell r="AP27" t="str">
            <v/>
          </cell>
          <cell r="AQ27">
            <v>0</v>
          </cell>
          <cell r="AR27" t="str">
            <v/>
          </cell>
          <cell r="AS27">
            <v>0</v>
          </cell>
          <cell r="AT27" t="str">
            <v/>
          </cell>
          <cell r="AU27">
            <v>0</v>
          </cell>
          <cell r="AV27" t="str">
            <v/>
          </cell>
          <cell r="AW27">
            <v>0</v>
          </cell>
          <cell r="AX27" t="str">
            <v/>
          </cell>
          <cell r="AY27">
            <v>0</v>
          </cell>
          <cell r="AZ27" t="str">
            <v/>
          </cell>
          <cell r="BA27">
            <v>0</v>
          </cell>
          <cell r="BB27" t="str">
            <v/>
          </cell>
          <cell r="BC27">
            <v>0</v>
          </cell>
          <cell r="BD27" t="str">
            <v/>
          </cell>
          <cell r="BE27">
            <v>0</v>
          </cell>
          <cell r="BF27" t="str">
            <v/>
          </cell>
          <cell r="BG27">
            <v>0</v>
          </cell>
          <cell r="BH27" t="str">
            <v/>
          </cell>
          <cell r="BI27">
            <v>0</v>
          </cell>
          <cell r="BJ27" t="str">
            <v/>
          </cell>
          <cell r="BK27">
            <v>0</v>
          </cell>
          <cell r="BL27" t="str">
            <v/>
          </cell>
          <cell r="BM27">
            <v>0</v>
          </cell>
          <cell r="BN27" t="str">
            <v/>
          </cell>
          <cell r="BO27">
            <v>0</v>
          </cell>
          <cell r="BP27" t="str">
            <v/>
          </cell>
          <cell r="BQ27">
            <v>0</v>
          </cell>
          <cell r="BR27" t="str">
            <v/>
          </cell>
          <cell r="BS27">
            <v>0</v>
          </cell>
          <cell r="BT27" t="str">
            <v/>
          </cell>
          <cell r="BU27">
            <v>0</v>
          </cell>
          <cell r="BV27" t="str">
            <v/>
          </cell>
          <cell r="BW27">
            <v>0</v>
          </cell>
          <cell r="BX27" t="str">
            <v/>
          </cell>
          <cell r="BY27">
            <v>0</v>
          </cell>
          <cell r="BZ27" t="str">
            <v/>
          </cell>
          <cell r="CA27">
            <v>0</v>
          </cell>
          <cell r="CB27" t="str">
            <v/>
          </cell>
          <cell r="CC27">
            <v>0</v>
          </cell>
          <cell r="CD27" t="str">
            <v/>
          </cell>
          <cell r="CE27">
            <v>0</v>
          </cell>
          <cell r="CF27" t="str">
            <v/>
          </cell>
          <cell r="CG27">
            <v>0</v>
          </cell>
          <cell r="CH27" t="str">
            <v/>
          </cell>
          <cell r="CI27">
            <v>0</v>
          </cell>
          <cell r="CJ27">
            <v>0</v>
          </cell>
          <cell r="CK27">
            <v>1069897.92</v>
          </cell>
          <cell r="CL27" t="str">
            <v/>
          </cell>
        </row>
        <row r="28">
          <cell r="D28" t="str">
            <v>04-25-010</v>
          </cell>
          <cell r="E28" t="str">
            <v>VIGA DE AMARRE SUPERIOR EN CONCRETO DE 21 MPa SOBRE MAMPOSTERIA, DE SECCION 0.10X0.20 M. INCLUYE FORMALETA, EQUIPO Y TODO LO NECESARIO PARA SU CORRECTA COLOCACION Y FUNCIONAMIENTO.</v>
          </cell>
          <cell r="F28" t="str">
            <v>M</v>
          </cell>
          <cell r="G28">
            <v>36741</v>
          </cell>
          <cell r="H28">
            <v>29.12</v>
          </cell>
          <cell r="I28">
            <v>1069897.92</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29.12</v>
          </cell>
          <cell r="CK28">
            <v>1069897.92</v>
          </cell>
          <cell r="CL28" t="str">
            <v/>
          </cell>
        </row>
        <row r="29">
          <cell r="D29" t="str">
            <v>04-25-020</v>
          </cell>
          <cell r="E29" t="str">
            <v>CINTAS DE AMARRE SUPERIOR EN CONCRETO DE 21 MPa SOBRE MAMPOSTERIA, DE SECCION 0.10X0.10 M. INCLUYE FORMALETA, EQUIPO Y TODO LO NECESARIO PARA SU CORRECTA COLOCACION Y FUNCIONAMIENTO.</v>
          </cell>
          <cell r="F29" t="str">
            <v>M</v>
          </cell>
          <cell r="G29">
            <v>22444</v>
          </cell>
          <cell r="H29" t="str">
            <v/>
          </cell>
          <cell r="I29" t="str">
            <v/>
          </cell>
          <cell r="J29" t="str">
            <v/>
          </cell>
          <cell r="K29" t="str">
            <v/>
          </cell>
          <cell r="L29" t="str">
            <v/>
          </cell>
          <cell r="M29" t="str">
            <v/>
          </cell>
          <cell r="N29" t="str">
            <v/>
          </cell>
          <cell r="O29" t="str">
            <v/>
          </cell>
          <cell r="P29" t="str">
            <v/>
          </cell>
          <cell r="Q29" t="str">
            <v/>
          </cell>
          <cell r="R29" t="str">
            <v/>
          </cell>
          <cell r="S29" t="str">
            <v/>
          </cell>
          <cell r="T29" t="str">
            <v/>
          </cell>
          <cell r="U29" t="str">
            <v/>
          </cell>
          <cell r="V29" t="str">
            <v/>
          </cell>
          <cell r="W29" t="str">
            <v/>
          </cell>
          <cell r="X29" t="str">
            <v/>
          </cell>
          <cell r="Y29" t="str">
            <v/>
          </cell>
          <cell r="Z29" t="str">
            <v/>
          </cell>
          <cell r="AA29" t="str">
            <v/>
          </cell>
          <cell r="AB29" t="str">
            <v/>
          </cell>
          <cell r="AC29" t="str">
            <v/>
          </cell>
          <cell r="AD29" t="str">
            <v/>
          </cell>
          <cell r="AE29" t="str">
            <v/>
          </cell>
          <cell r="AF29" t="str">
            <v/>
          </cell>
          <cell r="AG29" t="str">
            <v/>
          </cell>
          <cell r="AH29" t="str">
            <v/>
          </cell>
          <cell r="AI29" t="str">
            <v/>
          </cell>
          <cell r="AJ29" t="str">
            <v/>
          </cell>
          <cell r="AK29" t="str">
            <v/>
          </cell>
          <cell r="AL29" t="str">
            <v/>
          </cell>
          <cell r="AM29" t="str">
            <v/>
          </cell>
          <cell r="AN29" t="str">
            <v/>
          </cell>
          <cell r="AO29" t="str">
            <v/>
          </cell>
          <cell r="AP29" t="str">
            <v/>
          </cell>
          <cell r="AQ29" t="str">
            <v/>
          </cell>
          <cell r="AR29" t="str">
            <v/>
          </cell>
          <cell r="AS29" t="str">
            <v/>
          </cell>
          <cell r="AT29" t="str">
            <v/>
          </cell>
          <cell r="AU29" t="str">
            <v/>
          </cell>
          <cell r="AV29" t="str">
            <v/>
          </cell>
          <cell r="AW29" t="str">
            <v/>
          </cell>
          <cell r="AX29" t="str">
            <v/>
          </cell>
          <cell r="AY29" t="str">
            <v/>
          </cell>
          <cell r="AZ29" t="str">
            <v/>
          </cell>
          <cell r="BA29" t="str">
            <v/>
          </cell>
          <cell r="BB29" t="str">
            <v/>
          </cell>
          <cell r="BC29" t="str">
            <v/>
          </cell>
          <cell r="BD29" t="str">
            <v/>
          </cell>
          <cell r="BE29" t="str">
            <v/>
          </cell>
          <cell r="BF29" t="str">
            <v/>
          </cell>
          <cell r="BG29" t="str">
            <v/>
          </cell>
          <cell r="BH29" t="str">
            <v/>
          </cell>
          <cell r="BI29" t="str">
            <v/>
          </cell>
          <cell r="BJ29" t="str">
            <v/>
          </cell>
          <cell r="BK29" t="str">
            <v/>
          </cell>
          <cell r="BL29" t="str">
            <v/>
          </cell>
          <cell r="BM29" t="str">
            <v/>
          </cell>
          <cell r="BN29" t="str">
            <v/>
          </cell>
          <cell r="BO29" t="str">
            <v/>
          </cell>
          <cell r="BP29" t="str">
            <v/>
          </cell>
          <cell r="BQ29" t="str">
            <v/>
          </cell>
          <cell r="BR29" t="str">
            <v/>
          </cell>
          <cell r="BS29" t="str">
            <v/>
          </cell>
          <cell r="BT29" t="str">
            <v/>
          </cell>
          <cell r="BU29" t="str">
            <v/>
          </cell>
          <cell r="BV29" t="str">
            <v/>
          </cell>
          <cell r="BW29" t="str">
            <v/>
          </cell>
          <cell r="BX29" t="str">
            <v/>
          </cell>
          <cell r="BY29" t="str">
            <v/>
          </cell>
          <cell r="BZ29" t="str">
            <v/>
          </cell>
          <cell r="CA29" t="str">
            <v/>
          </cell>
          <cell r="CB29" t="str">
            <v/>
          </cell>
          <cell r="CC29" t="str">
            <v/>
          </cell>
          <cell r="CD29" t="str">
            <v/>
          </cell>
          <cell r="CE29" t="str">
            <v/>
          </cell>
          <cell r="CF29" t="str">
            <v/>
          </cell>
          <cell r="CG29" t="str">
            <v/>
          </cell>
          <cell r="CH29" t="str">
            <v/>
          </cell>
          <cell r="CI29" t="str">
            <v/>
          </cell>
          <cell r="CJ29">
            <v>0</v>
          </cell>
          <cell r="CK29">
            <v>0</v>
          </cell>
          <cell r="CL29" t="str">
            <v/>
          </cell>
        </row>
        <row r="30">
          <cell r="D30" t="str">
            <v>04-50</v>
          </cell>
          <cell r="E30" t="str">
            <v>COLUMNAS EN MADERA</v>
          </cell>
          <cell r="G30">
            <v>0</v>
          </cell>
          <cell r="H30" t="str">
            <v/>
          </cell>
          <cell r="I30">
            <v>911734.32</v>
          </cell>
          <cell r="J30" t="str">
            <v/>
          </cell>
          <cell r="K30">
            <v>0</v>
          </cell>
          <cell r="L30" t="str">
            <v/>
          </cell>
          <cell r="M30">
            <v>0</v>
          </cell>
          <cell r="N30" t="str">
            <v/>
          </cell>
          <cell r="O30">
            <v>0</v>
          </cell>
          <cell r="P30" t="str">
            <v/>
          </cell>
          <cell r="Q30">
            <v>0</v>
          </cell>
          <cell r="R30" t="str">
            <v/>
          </cell>
          <cell r="S30">
            <v>0</v>
          </cell>
          <cell r="T30" t="str">
            <v/>
          </cell>
          <cell r="U30">
            <v>0</v>
          </cell>
          <cell r="V30" t="str">
            <v/>
          </cell>
          <cell r="W30">
            <v>0</v>
          </cell>
          <cell r="X30" t="str">
            <v/>
          </cell>
          <cell r="Y30">
            <v>0</v>
          </cell>
          <cell r="Z30" t="str">
            <v/>
          </cell>
          <cell r="AA30">
            <v>0</v>
          </cell>
          <cell r="AB30" t="str">
            <v/>
          </cell>
          <cell r="AC30">
            <v>0</v>
          </cell>
          <cell r="AD30" t="str">
            <v/>
          </cell>
          <cell r="AE30">
            <v>0</v>
          </cell>
          <cell r="AF30" t="str">
            <v/>
          </cell>
          <cell r="AG30">
            <v>0</v>
          </cell>
          <cell r="AH30" t="str">
            <v/>
          </cell>
          <cell r="AI30">
            <v>0</v>
          </cell>
          <cell r="AJ30" t="str">
            <v/>
          </cell>
          <cell r="AK30">
            <v>0</v>
          </cell>
          <cell r="AL30" t="str">
            <v/>
          </cell>
          <cell r="AM30">
            <v>0</v>
          </cell>
          <cell r="AN30" t="str">
            <v/>
          </cell>
          <cell r="AO30">
            <v>0</v>
          </cell>
          <cell r="AP30" t="str">
            <v/>
          </cell>
          <cell r="AQ30">
            <v>0</v>
          </cell>
          <cell r="AR30" t="str">
            <v/>
          </cell>
          <cell r="AS30">
            <v>0</v>
          </cell>
          <cell r="AT30" t="str">
            <v/>
          </cell>
          <cell r="AU30">
            <v>0</v>
          </cell>
          <cell r="AV30" t="str">
            <v/>
          </cell>
          <cell r="AW30">
            <v>0</v>
          </cell>
          <cell r="AX30" t="str">
            <v/>
          </cell>
          <cell r="AY30">
            <v>0</v>
          </cell>
          <cell r="AZ30" t="str">
            <v/>
          </cell>
          <cell r="BA30">
            <v>0</v>
          </cell>
          <cell r="BB30" t="str">
            <v/>
          </cell>
          <cell r="BC30">
            <v>0</v>
          </cell>
          <cell r="BD30" t="str">
            <v/>
          </cell>
          <cell r="BE30">
            <v>0</v>
          </cell>
          <cell r="BF30" t="str">
            <v/>
          </cell>
          <cell r="BG30">
            <v>0</v>
          </cell>
          <cell r="BH30" t="str">
            <v/>
          </cell>
          <cell r="BI30">
            <v>0</v>
          </cell>
          <cell r="BJ30" t="str">
            <v/>
          </cell>
          <cell r="BK30">
            <v>0</v>
          </cell>
          <cell r="BL30" t="str">
            <v/>
          </cell>
          <cell r="BM30">
            <v>0</v>
          </cell>
          <cell r="BN30" t="str">
            <v/>
          </cell>
          <cell r="BO30">
            <v>0</v>
          </cell>
          <cell r="BP30" t="str">
            <v/>
          </cell>
          <cell r="BQ30">
            <v>0</v>
          </cell>
          <cell r="BR30" t="str">
            <v/>
          </cell>
          <cell r="BS30">
            <v>0</v>
          </cell>
          <cell r="BT30" t="str">
            <v/>
          </cell>
          <cell r="BU30">
            <v>0</v>
          </cell>
          <cell r="BV30" t="str">
            <v/>
          </cell>
          <cell r="BW30">
            <v>0</v>
          </cell>
          <cell r="BX30" t="str">
            <v/>
          </cell>
          <cell r="BY30">
            <v>0</v>
          </cell>
          <cell r="BZ30" t="str">
            <v/>
          </cell>
          <cell r="CA30">
            <v>0</v>
          </cell>
          <cell r="CB30" t="str">
            <v/>
          </cell>
          <cell r="CC30">
            <v>0</v>
          </cell>
          <cell r="CD30" t="str">
            <v/>
          </cell>
          <cell r="CE30">
            <v>0</v>
          </cell>
          <cell r="CF30" t="str">
            <v/>
          </cell>
          <cell r="CG30">
            <v>0</v>
          </cell>
          <cell r="CH30" t="str">
            <v/>
          </cell>
          <cell r="CI30">
            <v>0</v>
          </cell>
          <cell r="CJ30">
            <v>0</v>
          </cell>
          <cell r="CK30">
            <v>911734.32</v>
          </cell>
          <cell r="CL30" t="str">
            <v/>
          </cell>
        </row>
        <row r="31">
          <cell r="D31" t="str">
            <v>04-50-010</v>
          </cell>
          <cell r="E31" t="str">
            <v>VIGA EN MADERA DE ABARCO INMUNIZADA DE SECCION 0.10X0.10 M PARA SOPRTE DE CUBIERTA. INCLUYE ANCLAJES, PERNOS Y TODO LO NECESARIO PARA SU CORRECTO FUNCIONAMIENTO.</v>
          </cell>
          <cell r="F31" t="str">
            <v>M</v>
          </cell>
          <cell r="G31">
            <v>57414</v>
          </cell>
          <cell r="H31">
            <v>15.879999999999999</v>
          </cell>
          <cell r="I31">
            <v>911734.32</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15.879999999999999</v>
          </cell>
          <cell r="CK31">
            <v>911734.32</v>
          </cell>
          <cell r="CL31" t="str">
            <v/>
          </cell>
        </row>
        <row r="32">
          <cell r="D32" t="str">
            <v>05</v>
          </cell>
          <cell r="E32" t="str">
            <v>ACERO DE REFUERZO</v>
          </cell>
          <cell r="G32">
            <v>0</v>
          </cell>
          <cell r="H32" t="str">
            <v/>
          </cell>
          <cell r="I32" t="str">
            <v/>
          </cell>
          <cell r="J32" t="str">
            <v/>
          </cell>
          <cell r="K32" t="str">
            <v/>
          </cell>
          <cell r="L32" t="str">
            <v/>
          </cell>
          <cell r="M32" t="str">
            <v/>
          </cell>
          <cell r="N32" t="str">
            <v/>
          </cell>
          <cell r="O32" t="str">
            <v/>
          </cell>
          <cell r="P32" t="str">
            <v/>
          </cell>
          <cell r="Q32" t="str">
            <v/>
          </cell>
          <cell r="R32" t="str">
            <v/>
          </cell>
          <cell r="S32" t="str">
            <v/>
          </cell>
          <cell r="T32" t="str">
            <v/>
          </cell>
          <cell r="U32" t="str">
            <v/>
          </cell>
          <cell r="V32" t="str">
            <v/>
          </cell>
          <cell r="W32" t="str">
            <v/>
          </cell>
          <cell r="X32" t="str">
            <v/>
          </cell>
          <cell r="Y32" t="str">
            <v/>
          </cell>
          <cell r="Z32" t="str">
            <v/>
          </cell>
          <cell r="AA32" t="str">
            <v/>
          </cell>
          <cell r="AB32" t="str">
            <v/>
          </cell>
          <cell r="AC32" t="str">
            <v/>
          </cell>
          <cell r="AD32" t="str">
            <v/>
          </cell>
          <cell r="AE32" t="str">
            <v/>
          </cell>
          <cell r="AF32" t="str">
            <v/>
          </cell>
          <cell r="AG32" t="str">
            <v/>
          </cell>
          <cell r="AH32" t="str">
            <v/>
          </cell>
          <cell r="AI32" t="str">
            <v/>
          </cell>
          <cell r="AJ32" t="str">
            <v/>
          </cell>
          <cell r="AK32" t="str">
            <v/>
          </cell>
          <cell r="AL32" t="str">
            <v/>
          </cell>
          <cell r="AM32" t="str">
            <v/>
          </cell>
          <cell r="AN32" t="str">
            <v/>
          </cell>
          <cell r="AO32" t="str">
            <v/>
          </cell>
          <cell r="AP32" t="str">
            <v/>
          </cell>
          <cell r="AQ32" t="str">
            <v/>
          </cell>
          <cell r="AR32" t="str">
            <v/>
          </cell>
          <cell r="AS32" t="str">
            <v/>
          </cell>
          <cell r="AT32" t="str">
            <v/>
          </cell>
          <cell r="AU32" t="str">
            <v/>
          </cell>
          <cell r="AV32" t="str">
            <v/>
          </cell>
          <cell r="AW32" t="str">
            <v/>
          </cell>
          <cell r="AX32" t="str">
            <v/>
          </cell>
          <cell r="AY32" t="str">
            <v/>
          </cell>
          <cell r="AZ32" t="str">
            <v/>
          </cell>
          <cell r="BA32" t="str">
            <v/>
          </cell>
          <cell r="BB32" t="str">
            <v/>
          </cell>
          <cell r="BC32" t="str">
            <v/>
          </cell>
          <cell r="BD32" t="str">
            <v/>
          </cell>
          <cell r="BE32" t="str">
            <v/>
          </cell>
          <cell r="BF32" t="str">
            <v/>
          </cell>
          <cell r="BG32" t="str">
            <v/>
          </cell>
          <cell r="BH32" t="str">
            <v/>
          </cell>
          <cell r="BI32" t="str">
            <v/>
          </cell>
          <cell r="BJ32" t="str">
            <v/>
          </cell>
          <cell r="BK32" t="str">
            <v/>
          </cell>
          <cell r="BL32" t="str">
            <v/>
          </cell>
          <cell r="BM32" t="str">
            <v/>
          </cell>
          <cell r="BN32" t="str">
            <v/>
          </cell>
          <cell r="BO32" t="str">
            <v/>
          </cell>
          <cell r="BP32" t="str">
            <v/>
          </cell>
          <cell r="BQ32" t="str">
            <v/>
          </cell>
          <cell r="BR32" t="str">
            <v/>
          </cell>
          <cell r="BS32" t="str">
            <v/>
          </cell>
          <cell r="BT32" t="str">
            <v/>
          </cell>
          <cell r="BU32" t="str">
            <v/>
          </cell>
          <cell r="BV32" t="str">
            <v/>
          </cell>
          <cell r="BW32" t="str">
            <v/>
          </cell>
          <cell r="BX32" t="str">
            <v/>
          </cell>
          <cell r="BY32" t="str">
            <v/>
          </cell>
          <cell r="BZ32" t="str">
            <v/>
          </cell>
          <cell r="CA32" t="str">
            <v/>
          </cell>
          <cell r="CB32" t="str">
            <v/>
          </cell>
          <cell r="CC32" t="str">
            <v/>
          </cell>
          <cell r="CD32" t="str">
            <v/>
          </cell>
          <cell r="CE32" t="str">
            <v/>
          </cell>
          <cell r="CF32" t="str">
            <v/>
          </cell>
          <cell r="CG32" t="str">
            <v/>
          </cell>
          <cell r="CH32" t="str">
            <v/>
          </cell>
          <cell r="CI32" t="str">
            <v/>
          </cell>
          <cell r="CJ32">
            <v>0</v>
          </cell>
          <cell r="CK32" t="str">
            <v/>
          </cell>
          <cell r="CL32">
            <v>1741682.6</v>
          </cell>
        </row>
        <row r="33">
          <cell r="D33" t="str">
            <v>05-05</v>
          </cell>
          <cell r="E33" t="str">
            <v>ACERO DE REFUERZO PARA ESTRUCTURAS</v>
          </cell>
          <cell r="G33">
            <v>0</v>
          </cell>
          <cell r="H33" t="str">
            <v/>
          </cell>
          <cell r="I33">
            <v>981576.20000000007</v>
          </cell>
          <cell r="J33" t="str">
            <v/>
          </cell>
          <cell r="K33">
            <v>0</v>
          </cell>
          <cell r="L33" t="str">
            <v/>
          </cell>
          <cell r="M33">
            <v>0</v>
          </cell>
          <cell r="N33" t="str">
            <v/>
          </cell>
          <cell r="O33">
            <v>0</v>
          </cell>
          <cell r="P33" t="str">
            <v/>
          </cell>
          <cell r="Q33">
            <v>0</v>
          </cell>
          <cell r="R33" t="str">
            <v/>
          </cell>
          <cell r="S33">
            <v>0</v>
          </cell>
          <cell r="T33" t="str">
            <v/>
          </cell>
          <cell r="U33">
            <v>0</v>
          </cell>
          <cell r="V33" t="str">
            <v/>
          </cell>
          <cell r="W33">
            <v>0</v>
          </cell>
          <cell r="X33" t="str">
            <v/>
          </cell>
          <cell r="Y33">
            <v>0</v>
          </cell>
          <cell r="Z33" t="str">
            <v/>
          </cell>
          <cell r="AA33">
            <v>0</v>
          </cell>
          <cell r="AB33" t="str">
            <v/>
          </cell>
          <cell r="AC33">
            <v>0</v>
          </cell>
          <cell r="AD33" t="str">
            <v/>
          </cell>
          <cell r="AE33">
            <v>0</v>
          </cell>
          <cell r="AF33" t="str">
            <v/>
          </cell>
          <cell r="AG33">
            <v>0</v>
          </cell>
          <cell r="AH33" t="str">
            <v/>
          </cell>
          <cell r="AI33">
            <v>0</v>
          </cell>
          <cell r="AJ33" t="str">
            <v/>
          </cell>
          <cell r="AK33">
            <v>0</v>
          </cell>
          <cell r="AL33" t="str">
            <v/>
          </cell>
          <cell r="AM33">
            <v>0</v>
          </cell>
          <cell r="AN33" t="str">
            <v/>
          </cell>
          <cell r="AO33">
            <v>0</v>
          </cell>
          <cell r="AP33" t="str">
            <v/>
          </cell>
          <cell r="AQ33">
            <v>0</v>
          </cell>
          <cell r="AR33" t="str">
            <v/>
          </cell>
          <cell r="AS33">
            <v>0</v>
          </cell>
          <cell r="AT33" t="str">
            <v/>
          </cell>
          <cell r="AU33">
            <v>0</v>
          </cell>
          <cell r="AV33" t="str">
            <v/>
          </cell>
          <cell r="AW33">
            <v>0</v>
          </cell>
          <cell r="AX33" t="str">
            <v/>
          </cell>
          <cell r="AY33">
            <v>0</v>
          </cell>
          <cell r="AZ33" t="str">
            <v/>
          </cell>
          <cell r="BA33">
            <v>0</v>
          </cell>
          <cell r="BB33" t="str">
            <v/>
          </cell>
          <cell r="BC33">
            <v>0</v>
          </cell>
          <cell r="BD33" t="str">
            <v/>
          </cell>
          <cell r="BE33">
            <v>0</v>
          </cell>
          <cell r="BF33" t="str">
            <v/>
          </cell>
          <cell r="BG33">
            <v>0</v>
          </cell>
          <cell r="BH33" t="str">
            <v/>
          </cell>
          <cell r="BI33">
            <v>0</v>
          </cell>
          <cell r="BJ33" t="str">
            <v/>
          </cell>
          <cell r="BK33">
            <v>0</v>
          </cell>
          <cell r="BL33" t="str">
            <v/>
          </cell>
          <cell r="BM33">
            <v>0</v>
          </cell>
          <cell r="BN33" t="str">
            <v/>
          </cell>
          <cell r="BO33">
            <v>0</v>
          </cell>
          <cell r="BP33" t="str">
            <v/>
          </cell>
          <cell r="BQ33">
            <v>0</v>
          </cell>
          <cell r="BR33" t="str">
            <v/>
          </cell>
          <cell r="BS33">
            <v>0</v>
          </cell>
          <cell r="BT33" t="str">
            <v/>
          </cell>
          <cell r="BU33">
            <v>0</v>
          </cell>
          <cell r="BV33" t="str">
            <v/>
          </cell>
          <cell r="BW33">
            <v>0</v>
          </cell>
          <cell r="BX33" t="str">
            <v/>
          </cell>
          <cell r="BY33">
            <v>0</v>
          </cell>
          <cell r="BZ33" t="str">
            <v/>
          </cell>
          <cell r="CA33">
            <v>0</v>
          </cell>
          <cell r="CB33" t="str">
            <v/>
          </cell>
          <cell r="CC33">
            <v>0</v>
          </cell>
          <cell r="CD33" t="str">
            <v/>
          </cell>
          <cell r="CE33">
            <v>0</v>
          </cell>
          <cell r="CF33" t="str">
            <v/>
          </cell>
          <cell r="CG33">
            <v>0</v>
          </cell>
          <cell r="CH33" t="str">
            <v/>
          </cell>
          <cell r="CI33">
            <v>0</v>
          </cell>
          <cell r="CJ33">
            <v>0</v>
          </cell>
          <cell r="CK33">
            <v>981576.20000000007</v>
          </cell>
          <cell r="CL33" t="str">
            <v/>
          </cell>
        </row>
        <row r="34">
          <cell r="D34" t="str">
            <v>05-05-010</v>
          </cell>
          <cell r="E34" t="str">
            <v>ACERO DE REFUERZO DE FY=420 MPa. COMPRENDE EL SUMINISTRO, TRANSPORTE, CORTE, DOBLAJE, FIGURACION Y COLOCACION DE BARRAS DE ACERO PARA EL REFUERZO DE ESTRUCTURAS Y DEMAS OBRAS QUE REQUIERAN DE ESTE ELEMENTO.</v>
          </cell>
          <cell r="F34" t="str">
            <v>KG</v>
          </cell>
          <cell r="G34">
            <v>4315</v>
          </cell>
          <cell r="H34">
            <v>227.48000000000002</v>
          </cell>
          <cell r="I34">
            <v>981576.20000000007</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227.48000000000002</v>
          </cell>
          <cell r="CK34">
            <v>981576.20000000007</v>
          </cell>
          <cell r="CL34" t="str">
            <v/>
          </cell>
        </row>
        <row r="35">
          <cell r="D35" t="str">
            <v>05-10</v>
          </cell>
          <cell r="E35" t="str">
            <v>MALLA ELECTROSOLDADA</v>
          </cell>
          <cell r="G35">
            <v>0</v>
          </cell>
          <cell r="H35" t="str">
            <v/>
          </cell>
          <cell r="I35">
            <v>760106.4</v>
          </cell>
          <cell r="J35" t="str">
            <v/>
          </cell>
          <cell r="K35">
            <v>0</v>
          </cell>
          <cell r="L35" t="str">
            <v/>
          </cell>
          <cell r="M35">
            <v>0</v>
          </cell>
          <cell r="N35" t="str">
            <v/>
          </cell>
          <cell r="O35">
            <v>0</v>
          </cell>
          <cell r="P35" t="str">
            <v/>
          </cell>
          <cell r="Q35">
            <v>0</v>
          </cell>
          <cell r="R35" t="str">
            <v/>
          </cell>
          <cell r="S35">
            <v>0</v>
          </cell>
          <cell r="T35" t="str">
            <v/>
          </cell>
          <cell r="U35">
            <v>0</v>
          </cell>
          <cell r="V35" t="str">
            <v/>
          </cell>
          <cell r="W35">
            <v>0</v>
          </cell>
          <cell r="X35" t="str">
            <v/>
          </cell>
          <cell r="Y35">
            <v>0</v>
          </cell>
          <cell r="Z35" t="str">
            <v/>
          </cell>
          <cell r="AA35">
            <v>0</v>
          </cell>
          <cell r="AB35" t="str">
            <v/>
          </cell>
          <cell r="AC35">
            <v>0</v>
          </cell>
          <cell r="AD35" t="str">
            <v/>
          </cell>
          <cell r="AE35">
            <v>0</v>
          </cell>
          <cell r="AF35" t="str">
            <v/>
          </cell>
          <cell r="AG35">
            <v>0</v>
          </cell>
          <cell r="AH35" t="str">
            <v/>
          </cell>
          <cell r="AI35">
            <v>0</v>
          </cell>
          <cell r="AJ35" t="str">
            <v/>
          </cell>
          <cell r="AK35">
            <v>0</v>
          </cell>
          <cell r="AL35" t="str">
            <v/>
          </cell>
          <cell r="AM35">
            <v>0</v>
          </cell>
          <cell r="AN35" t="str">
            <v/>
          </cell>
          <cell r="AO35">
            <v>0</v>
          </cell>
          <cell r="AP35" t="str">
            <v/>
          </cell>
          <cell r="AQ35">
            <v>0</v>
          </cell>
          <cell r="AR35" t="str">
            <v/>
          </cell>
          <cell r="AS35">
            <v>0</v>
          </cell>
          <cell r="AT35" t="str">
            <v/>
          </cell>
          <cell r="AU35">
            <v>0</v>
          </cell>
          <cell r="AV35" t="str">
            <v/>
          </cell>
          <cell r="AW35">
            <v>0</v>
          </cell>
          <cell r="AX35" t="str">
            <v/>
          </cell>
          <cell r="AY35">
            <v>0</v>
          </cell>
          <cell r="AZ35" t="str">
            <v/>
          </cell>
          <cell r="BA35">
            <v>0</v>
          </cell>
          <cell r="BB35" t="str">
            <v/>
          </cell>
          <cell r="BC35">
            <v>0</v>
          </cell>
          <cell r="BD35" t="str">
            <v/>
          </cell>
          <cell r="BE35">
            <v>0</v>
          </cell>
          <cell r="BF35" t="str">
            <v/>
          </cell>
          <cell r="BG35">
            <v>0</v>
          </cell>
          <cell r="BH35" t="str">
            <v/>
          </cell>
          <cell r="BI35">
            <v>0</v>
          </cell>
          <cell r="BJ35" t="str">
            <v/>
          </cell>
          <cell r="BK35">
            <v>0</v>
          </cell>
          <cell r="BL35" t="str">
            <v/>
          </cell>
          <cell r="BM35">
            <v>0</v>
          </cell>
          <cell r="BN35" t="str">
            <v/>
          </cell>
          <cell r="BO35">
            <v>0</v>
          </cell>
          <cell r="BP35" t="str">
            <v/>
          </cell>
          <cell r="BQ35">
            <v>0</v>
          </cell>
          <cell r="BR35" t="str">
            <v/>
          </cell>
          <cell r="BS35">
            <v>0</v>
          </cell>
          <cell r="BT35" t="str">
            <v/>
          </cell>
          <cell r="BU35">
            <v>0</v>
          </cell>
          <cell r="BV35" t="str">
            <v/>
          </cell>
          <cell r="BW35">
            <v>0</v>
          </cell>
          <cell r="BX35" t="str">
            <v/>
          </cell>
          <cell r="BY35">
            <v>0</v>
          </cell>
          <cell r="BZ35" t="str">
            <v/>
          </cell>
          <cell r="CA35">
            <v>0</v>
          </cell>
          <cell r="CB35" t="str">
            <v/>
          </cell>
          <cell r="CC35">
            <v>0</v>
          </cell>
          <cell r="CD35" t="str">
            <v/>
          </cell>
          <cell r="CE35">
            <v>0</v>
          </cell>
          <cell r="CF35" t="str">
            <v/>
          </cell>
          <cell r="CG35">
            <v>0</v>
          </cell>
          <cell r="CH35" t="str">
            <v/>
          </cell>
          <cell r="CI35">
            <v>0</v>
          </cell>
          <cell r="CJ35">
            <v>0</v>
          </cell>
          <cell r="CK35">
            <v>760106.4</v>
          </cell>
          <cell r="CL35" t="str">
            <v/>
          </cell>
        </row>
        <row r="36">
          <cell r="D36" t="str">
            <v>05-10-010</v>
          </cell>
          <cell r="E36" t="str">
            <v>MALLA ELECTROSOLDADA D-188</v>
          </cell>
          <cell r="F36" t="str">
            <v>KG</v>
          </cell>
          <cell r="G36">
            <v>4503</v>
          </cell>
          <cell r="H36">
            <v>168.8</v>
          </cell>
          <cell r="I36">
            <v>760106.4</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168.8</v>
          </cell>
          <cell r="CK36">
            <v>760106.4</v>
          </cell>
          <cell r="CL36" t="str">
            <v/>
          </cell>
        </row>
        <row r="37">
          <cell r="D37" t="str">
            <v>07</v>
          </cell>
          <cell r="E37" t="str">
            <v>MAMPOSTERIAS, DIVISIONES Y ELEMENTOS NO ESTRUCTURALES</v>
          </cell>
          <cell r="G37">
            <v>0</v>
          </cell>
          <cell r="H37" t="str">
            <v/>
          </cell>
          <cell r="I37" t="str">
            <v/>
          </cell>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t="str">
            <v/>
          </cell>
          <cell r="Z37" t="str">
            <v/>
          </cell>
          <cell r="AA37" t="str">
            <v/>
          </cell>
          <cell r="AB37" t="str">
            <v/>
          </cell>
          <cell r="AC37" t="str">
            <v/>
          </cell>
          <cell r="AD37" t="str">
            <v/>
          </cell>
          <cell r="AE37" t="str">
            <v/>
          </cell>
          <cell r="AF37" t="str">
            <v/>
          </cell>
          <cell r="AG37" t="str">
            <v/>
          </cell>
          <cell r="AH37" t="str">
            <v/>
          </cell>
          <cell r="AI37" t="str">
            <v/>
          </cell>
          <cell r="AJ37" t="str">
            <v/>
          </cell>
          <cell r="AK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t="str">
            <v/>
          </cell>
          <cell r="BP37" t="str">
            <v/>
          </cell>
          <cell r="BQ37" t="str">
            <v/>
          </cell>
          <cell r="BR37" t="str">
            <v/>
          </cell>
          <cell r="BS37" t="str">
            <v/>
          </cell>
          <cell r="BT37" t="str">
            <v/>
          </cell>
          <cell r="BU37" t="str">
            <v/>
          </cell>
          <cell r="BV37" t="str">
            <v/>
          </cell>
          <cell r="BW37" t="str">
            <v/>
          </cell>
          <cell r="BX37" t="str">
            <v/>
          </cell>
          <cell r="BY37" t="str">
            <v/>
          </cell>
          <cell r="BZ37" t="str">
            <v/>
          </cell>
          <cell r="CA37" t="str">
            <v/>
          </cell>
          <cell r="CB37" t="str">
            <v/>
          </cell>
          <cell r="CC37" t="str">
            <v/>
          </cell>
          <cell r="CD37" t="str">
            <v/>
          </cell>
          <cell r="CE37" t="str">
            <v/>
          </cell>
          <cell r="CF37" t="str">
            <v/>
          </cell>
          <cell r="CG37" t="str">
            <v/>
          </cell>
          <cell r="CH37" t="str">
            <v/>
          </cell>
          <cell r="CI37" t="str">
            <v/>
          </cell>
          <cell r="CJ37">
            <v>0</v>
          </cell>
          <cell r="CK37" t="str">
            <v/>
          </cell>
          <cell r="CL37">
            <v>7688605.8824000005</v>
          </cell>
        </row>
        <row r="38">
          <cell r="D38" t="str">
            <v>07-05</v>
          </cell>
          <cell r="E38" t="str">
            <v>DOVELAS</v>
          </cell>
          <cell r="G38">
            <v>0</v>
          </cell>
          <cell r="H38" t="str">
            <v/>
          </cell>
          <cell r="I38">
            <v>1138714.32</v>
          </cell>
          <cell r="J38" t="str">
            <v/>
          </cell>
          <cell r="K38">
            <v>0</v>
          </cell>
          <cell r="L38" t="str">
            <v/>
          </cell>
          <cell r="M38">
            <v>0</v>
          </cell>
          <cell r="N38" t="str">
            <v/>
          </cell>
          <cell r="O38">
            <v>0</v>
          </cell>
          <cell r="P38" t="str">
            <v/>
          </cell>
          <cell r="Q38">
            <v>0</v>
          </cell>
          <cell r="R38" t="str">
            <v/>
          </cell>
          <cell r="S38">
            <v>0</v>
          </cell>
          <cell r="T38" t="str">
            <v/>
          </cell>
          <cell r="U38">
            <v>0</v>
          </cell>
          <cell r="V38" t="str">
            <v/>
          </cell>
          <cell r="W38">
            <v>0</v>
          </cell>
          <cell r="X38" t="str">
            <v/>
          </cell>
          <cell r="Y38">
            <v>0</v>
          </cell>
          <cell r="Z38" t="str">
            <v/>
          </cell>
          <cell r="AA38">
            <v>0</v>
          </cell>
          <cell r="AB38" t="str">
            <v/>
          </cell>
          <cell r="AC38">
            <v>0</v>
          </cell>
          <cell r="AD38" t="str">
            <v/>
          </cell>
          <cell r="AE38">
            <v>0</v>
          </cell>
          <cell r="AF38" t="str">
            <v/>
          </cell>
          <cell r="AG38">
            <v>0</v>
          </cell>
          <cell r="AH38" t="str">
            <v/>
          </cell>
          <cell r="AI38">
            <v>0</v>
          </cell>
          <cell r="AJ38" t="str">
            <v/>
          </cell>
          <cell r="AK38">
            <v>0</v>
          </cell>
          <cell r="AL38" t="str">
            <v/>
          </cell>
          <cell r="AM38">
            <v>0</v>
          </cell>
          <cell r="AN38" t="str">
            <v/>
          </cell>
          <cell r="AO38">
            <v>0</v>
          </cell>
          <cell r="AP38" t="str">
            <v/>
          </cell>
          <cell r="AQ38">
            <v>0</v>
          </cell>
          <cell r="AR38" t="str">
            <v/>
          </cell>
          <cell r="AS38">
            <v>0</v>
          </cell>
          <cell r="AT38" t="str">
            <v/>
          </cell>
          <cell r="AU38">
            <v>0</v>
          </cell>
          <cell r="AV38" t="str">
            <v/>
          </cell>
          <cell r="AW38">
            <v>0</v>
          </cell>
          <cell r="AX38" t="str">
            <v/>
          </cell>
          <cell r="AY38">
            <v>0</v>
          </cell>
          <cell r="AZ38" t="str">
            <v/>
          </cell>
          <cell r="BA38">
            <v>0</v>
          </cell>
          <cell r="BB38" t="str">
            <v/>
          </cell>
          <cell r="BC38">
            <v>0</v>
          </cell>
          <cell r="BD38" t="str">
            <v/>
          </cell>
          <cell r="BE38">
            <v>0</v>
          </cell>
          <cell r="BF38" t="str">
            <v/>
          </cell>
          <cell r="BG38">
            <v>0</v>
          </cell>
          <cell r="BH38" t="str">
            <v/>
          </cell>
          <cell r="BI38">
            <v>0</v>
          </cell>
          <cell r="BJ38" t="str">
            <v/>
          </cell>
          <cell r="BK38">
            <v>0</v>
          </cell>
          <cell r="BL38" t="str">
            <v/>
          </cell>
          <cell r="BM38">
            <v>0</v>
          </cell>
          <cell r="BN38" t="str">
            <v/>
          </cell>
          <cell r="BO38">
            <v>0</v>
          </cell>
          <cell r="BP38" t="str">
            <v/>
          </cell>
          <cell r="BQ38">
            <v>0</v>
          </cell>
          <cell r="BR38" t="str">
            <v/>
          </cell>
          <cell r="BS38">
            <v>0</v>
          </cell>
          <cell r="BT38" t="str">
            <v/>
          </cell>
          <cell r="BU38">
            <v>0</v>
          </cell>
          <cell r="BV38" t="str">
            <v/>
          </cell>
          <cell r="BW38">
            <v>0</v>
          </cell>
          <cell r="BX38" t="str">
            <v/>
          </cell>
          <cell r="BY38">
            <v>0</v>
          </cell>
          <cell r="BZ38" t="str">
            <v/>
          </cell>
          <cell r="CA38">
            <v>0</v>
          </cell>
          <cell r="CB38" t="str">
            <v/>
          </cell>
          <cell r="CC38">
            <v>0</v>
          </cell>
          <cell r="CD38" t="str">
            <v/>
          </cell>
          <cell r="CE38">
            <v>0</v>
          </cell>
          <cell r="CF38" t="str">
            <v/>
          </cell>
          <cell r="CG38">
            <v>0</v>
          </cell>
          <cell r="CH38" t="str">
            <v/>
          </cell>
          <cell r="CI38">
            <v>0</v>
          </cell>
          <cell r="CJ38">
            <v>0</v>
          </cell>
          <cell r="CK38">
            <v>1138714.32</v>
          </cell>
          <cell r="CL38" t="str">
            <v/>
          </cell>
        </row>
        <row r="39">
          <cell r="D39" t="str">
            <v>07-05-010</v>
          </cell>
          <cell r="E39" t="str">
            <v>SUMINISTRO, TRANSPORTE Y COLOCACION DE CONCRETO FLUIDO PARA DOVELAS EN MAMPOSTERIA ESTRUCTURAL. INCLUYE ACERO DE REFUERZO Y GROUTING DE 21 MPa, ESPACIADAS DE ACUERDO A LOS DISEÑOS, O EN SU DEFECTO CADA 1.20 M Y EN LAS INTERSECCIONES DE MUROS.</v>
          </cell>
          <cell r="F39" t="str">
            <v>M</v>
          </cell>
          <cell r="G39">
            <v>11199</v>
          </cell>
          <cell r="H39">
            <v>101.68</v>
          </cell>
          <cell r="I39">
            <v>1138714.32</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101.68</v>
          </cell>
          <cell r="CK39">
            <v>1138714.32</v>
          </cell>
          <cell r="CL39" t="str">
            <v/>
          </cell>
        </row>
        <row r="40">
          <cell r="D40" t="str">
            <v>07-10</v>
          </cell>
          <cell r="E40" t="str">
            <v>MUROS EN BLOQUE DE CONCRETO</v>
          </cell>
          <cell r="F40" t="str">
            <v/>
          </cell>
          <cell r="G40">
            <v>0</v>
          </cell>
          <cell r="H40" t="str">
            <v/>
          </cell>
          <cell r="I40">
            <v>3781196.2624000008</v>
          </cell>
          <cell r="J40" t="str">
            <v/>
          </cell>
          <cell r="K40">
            <v>0</v>
          </cell>
          <cell r="L40" t="str">
            <v/>
          </cell>
          <cell r="M40">
            <v>0</v>
          </cell>
          <cell r="N40" t="str">
            <v/>
          </cell>
          <cell r="O40">
            <v>0</v>
          </cell>
          <cell r="P40" t="str">
            <v/>
          </cell>
          <cell r="Q40">
            <v>0</v>
          </cell>
          <cell r="R40" t="str">
            <v/>
          </cell>
          <cell r="S40">
            <v>0</v>
          </cell>
          <cell r="T40" t="str">
            <v/>
          </cell>
          <cell r="U40">
            <v>0</v>
          </cell>
          <cell r="V40" t="str">
            <v/>
          </cell>
          <cell r="W40">
            <v>52521.920000000006</v>
          </cell>
          <cell r="X40" t="str">
            <v/>
          </cell>
          <cell r="Y40">
            <v>0</v>
          </cell>
          <cell r="Z40" t="str">
            <v/>
          </cell>
          <cell r="AA40">
            <v>0</v>
          </cell>
          <cell r="AB40" t="str">
            <v/>
          </cell>
          <cell r="AC40">
            <v>302001.04000000004</v>
          </cell>
          <cell r="AD40" t="str">
            <v/>
          </cell>
          <cell r="AE40">
            <v>0</v>
          </cell>
          <cell r="AF40" t="str">
            <v/>
          </cell>
          <cell r="AG40">
            <v>0</v>
          </cell>
          <cell r="AH40" t="str">
            <v/>
          </cell>
          <cell r="AI40">
            <v>0</v>
          </cell>
          <cell r="AJ40" t="str">
            <v/>
          </cell>
          <cell r="AK40">
            <v>87974.216000000015</v>
          </cell>
          <cell r="AL40" t="str">
            <v/>
          </cell>
          <cell r="AM40">
            <v>26260.960000000003</v>
          </cell>
          <cell r="AN40" t="str">
            <v/>
          </cell>
          <cell r="AO40">
            <v>0</v>
          </cell>
          <cell r="AP40" t="str">
            <v/>
          </cell>
          <cell r="AQ40">
            <v>0</v>
          </cell>
          <cell r="AR40" t="str">
            <v/>
          </cell>
          <cell r="AS40">
            <v>0</v>
          </cell>
          <cell r="AT40" t="str">
            <v/>
          </cell>
          <cell r="AU40">
            <v>0</v>
          </cell>
          <cell r="AV40" t="str">
            <v/>
          </cell>
          <cell r="AW40">
            <v>0</v>
          </cell>
          <cell r="AX40" t="str">
            <v/>
          </cell>
          <cell r="AY40">
            <v>0</v>
          </cell>
          <cell r="AZ40" t="str">
            <v/>
          </cell>
          <cell r="BA40">
            <v>223218.16</v>
          </cell>
          <cell r="BB40" t="str">
            <v/>
          </cell>
          <cell r="BC40">
            <v>0</v>
          </cell>
          <cell r="BD40" t="str">
            <v/>
          </cell>
          <cell r="BE40">
            <v>0</v>
          </cell>
          <cell r="BF40" t="str">
            <v/>
          </cell>
          <cell r="BG40">
            <v>0</v>
          </cell>
          <cell r="BH40" t="str">
            <v/>
          </cell>
          <cell r="BI40">
            <v>0</v>
          </cell>
          <cell r="BJ40" t="str">
            <v/>
          </cell>
          <cell r="BK40">
            <v>0</v>
          </cell>
          <cell r="BL40" t="str">
            <v/>
          </cell>
          <cell r="BM40">
            <v>11817.432000000001</v>
          </cell>
          <cell r="BN40" t="str">
            <v/>
          </cell>
          <cell r="BO40">
            <v>0</v>
          </cell>
          <cell r="BP40" t="str">
            <v/>
          </cell>
          <cell r="BQ40">
            <v>0</v>
          </cell>
          <cell r="BR40" t="str">
            <v/>
          </cell>
          <cell r="BS40">
            <v>0</v>
          </cell>
          <cell r="BT40" t="str">
            <v/>
          </cell>
          <cell r="BU40">
            <v>0</v>
          </cell>
          <cell r="BV40" t="str">
            <v/>
          </cell>
          <cell r="BW40">
            <v>0</v>
          </cell>
          <cell r="BX40" t="str">
            <v/>
          </cell>
          <cell r="BY40">
            <v>0</v>
          </cell>
          <cell r="BZ40" t="str">
            <v/>
          </cell>
          <cell r="CA40">
            <v>15756.576000000001</v>
          </cell>
          <cell r="CB40" t="str">
            <v/>
          </cell>
          <cell r="CC40">
            <v>0</v>
          </cell>
          <cell r="CD40" t="str">
            <v/>
          </cell>
          <cell r="CE40">
            <v>0</v>
          </cell>
          <cell r="CF40" t="str">
            <v/>
          </cell>
          <cell r="CG40">
            <v>0</v>
          </cell>
          <cell r="CH40" t="str">
            <v/>
          </cell>
          <cell r="CI40">
            <v>137870.04000000004</v>
          </cell>
          <cell r="CJ40">
            <v>0</v>
          </cell>
          <cell r="CK40">
            <v>4638616.6063999999</v>
          </cell>
          <cell r="CL40" t="str">
            <v/>
          </cell>
        </row>
        <row r="41">
          <cell r="D41" t="str">
            <v>07-10-010</v>
          </cell>
          <cell r="E41" t="str">
            <v>CONSTRUCCION DE MAMPOSTERIA EN BLOQUE DE CONCRETO, PERFORACION VERTICAL, DE 12X20X40 CM, RESISTENCIA DE 10 MPa. INCLUYE EL SUMINISTRO, TRANSPORTE Y COLOCACION DEL BLOQUE VERTICAL, EL MORTERO DE PEGA TIPO S, ESPESOR MAX=0.01 M, ENCORAZADOS Y TODOS LOS ELEMENTOS NECESARIOS PARA SU CORRECTA INSTALACION. TODOS LOS CORTES SERAN REALIZADOS A MAQUINA.</v>
          </cell>
          <cell r="F41" t="str">
            <v>M2</v>
          </cell>
          <cell r="G41">
            <v>59684</v>
          </cell>
          <cell r="H41">
            <v>63.353600000000014</v>
          </cell>
          <cell r="I41">
            <v>3781196.2624000008</v>
          </cell>
          <cell r="J41">
            <v>0</v>
          </cell>
          <cell r="K41">
            <v>0</v>
          </cell>
          <cell r="L41">
            <v>0</v>
          </cell>
          <cell r="M41">
            <v>0</v>
          </cell>
          <cell r="N41">
            <v>0</v>
          </cell>
          <cell r="O41">
            <v>0</v>
          </cell>
          <cell r="P41">
            <v>0</v>
          </cell>
          <cell r="Q41">
            <v>0</v>
          </cell>
          <cell r="R41">
            <v>0</v>
          </cell>
          <cell r="S41">
            <v>0</v>
          </cell>
          <cell r="T41">
            <v>0</v>
          </cell>
          <cell r="U41">
            <v>0</v>
          </cell>
          <cell r="V41">
            <v>0.88000000000000012</v>
          </cell>
          <cell r="W41">
            <v>52521.920000000006</v>
          </cell>
          <cell r="X41">
            <v>0</v>
          </cell>
          <cell r="Y41">
            <v>0</v>
          </cell>
          <cell r="Z41">
            <v>0</v>
          </cell>
          <cell r="AA41">
            <v>0</v>
          </cell>
          <cell r="AB41">
            <v>5.0600000000000005</v>
          </cell>
          <cell r="AC41">
            <v>302001.04000000004</v>
          </cell>
          <cell r="AD41">
            <v>0</v>
          </cell>
          <cell r="AE41">
            <v>0</v>
          </cell>
          <cell r="AF41">
            <v>0</v>
          </cell>
          <cell r="AG41">
            <v>0</v>
          </cell>
          <cell r="AH41">
            <v>0</v>
          </cell>
          <cell r="AI41">
            <v>0</v>
          </cell>
          <cell r="AJ41">
            <v>1.4740000000000002</v>
          </cell>
          <cell r="AK41">
            <v>87974.216000000015</v>
          </cell>
          <cell r="AL41">
            <v>0.44000000000000006</v>
          </cell>
          <cell r="AM41">
            <v>26260.960000000003</v>
          </cell>
          <cell r="AN41">
            <v>0</v>
          </cell>
          <cell r="AO41">
            <v>0</v>
          </cell>
          <cell r="AP41">
            <v>0</v>
          </cell>
          <cell r="AQ41">
            <v>0</v>
          </cell>
          <cell r="AR41">
            <v>0</v>
          </cell>
          <cell r="AS41">
            <v>0</v>
          </cell>
          <cell r="AT41">
            <v>0</v>
          </cell>
          <cell r="AU41">
            <v>0</v>
          </cell>
          <cell r="AV41">
            <v>0</v>
          </cell>
          <cell r="AW41">
            <v>0</v>
          </cell>
          <cell r="AX41">
            <v>0</v>
          </cell>
          <cell r="AY41">
            <v>0</v>
          </cell>
          <cell r="AZ41">
            <v>3.74</v>
          </cell>
          <cell r="BA41">
            <v>223218.16</v>
          </cell>
          <cell r="BB41">
            <v>0</v>
          </cell>
          <cell r="BC41">
            <v>0</v>
          </cell>
          <cell r="BD41">
            <v>0</v>
          </cell>
          <cell r="BE41">
            <v>0</v>
          </cell>
          <cell r="BF41">
            <v>0</v>
          </cell>
          <cell r="BG41">
            <v>0</v>
          </cell>
          <cell r="BH41">
            <v>0</v>
          </cell>
          <cell r="BI41">
            <v>0</v>
          </cell>
          <cell r="BJ41">
            <v>0</v>
          </cell>
          <cell r="BK41">
            <v>0</v>
          </cell>
          <cell r="BL41">
            <v>0.19800000000000001</v>
          </cell>
          <cell r="BM41">
            <v>11817.432000000001</v>
          </cell>
          <cell r="BN41">
            <v>0</v>
          </cell>
          <cell r="BO41">
            <v>0</v>
          </cell>
          <cell r="BP41">
            <v>0</v>
          </cell>
          <cell r="BQ41">
            <v>0</v>
          </cell>
          <cell r="BR41">
            <v>0</v>
          </cell>
          <cell r="BS41">
            <v>0</v>
          </cell>
          <cell r="BT41">
            <v>0</v>
          </cell>
          <cell r="BU41">
            <v>0</v>
          </cell>
          <cell r="BV41">
            <v>0</v>
          </cell>
          <cell r="BW41">
            <v>0</v>
          </cell>
          <cell r="BX41">
            <v>0</v>
          </cell>
          <cell r="BY41">
            <v>0</v>
          </cell>
          <cell r="BZ41">
            <v>0.26400000000000001</v>
          </cell>
          <cell r="CA41">
            <v>15756.576000000001</v>
          </cell>
          <cell r="CB41">
            <v>0</v>
          </cell>
          <cell r="CC41">
            <v>0</v>
          </cell>
          <cell r="CD41">
            <v>0</v>
          </cell>
          <cell r="CE41">
            <v>0</v>
          </cell>
          <cell r="CF41">
            <v>0</v>
          </cell>
          <cell r="CG41">
            <v>0</v>
          </cell>
          <cell r="CH41">
            <v>2.3100000000000005</v>
          </cell>
          <cell r="CI41">
            <v>137870.04000000004</v>
          </cell>
          <cell r="CJ41">
            <v>77.7196</v>
          </cell>
          <cell r="CK41">
            <v>4638616.6063999999</v>
          </cell>
          <cell r="CL41" t="str">
            <v/>
          </cell>
        </row>
        <row r="42">
          <cell r="D42" t="str">
            <v>07-15</v>
          </cell>
          <cell r="E42" t="str">
            <v>MUROS EN MAMPUESTOS CALADOS</v>
          </cell>
          <cell r="F42" t="str">
            <v/>
          </cell>
          <cell r="G42">
            <v>0</v>
          </cell>
          <cell r="H42" t="str">
            <v/>
          </cell>
          <cell r="I42">
            <v>162775.296</v>
          </cell>
          <cell r="J42" t="str">
            <v/>
          </cell>
          <cell r="K42">
            <v>41022</v>
          </cell>
          <cell r="L42" t="str">
            <v/>
          </cell>
          <cell r="M42">
            <v>41022</v>
          </cell>
          <cell r="N42" t="str">
            <v/>
          </cell>
          <cell r="O42">
            <v>41022</v>
          </cell>
          <cell r="P42" t="str">
            <v/>
          </cell>
          <cell r="Q42">
            <v>0</v>
          </cell>
          <cell r="R42" t="str">
            <v/>
          </cell>
          <cell r="S42">
            <v>41022</v>
          </cell>
          <cell r="T42" t="str">
            <v/>
          </cell>
          <cell r="U42">
            <v>128847.18000000001</v>
          </cell>
          <cell r="V42" t="str">
            <v/>
          </cell>
          <cell r="W42">
            <v>41022</v>
          </cell>
          <cell r="X42" t="str">
            <v/>
          </cell>
          <cell r="Y42">
            <v>0</v>
          </cell>
          <cell r="Z42" t="str">
            <v/>
          </cell>
          <cell r="AA42">
            <v>41022</v>
          </cell>
          <cell r="AB42" t="str">
            <v/>
          </cell>
          <cell r="AC42">
            <v>41022</v>
          </cell>
          <cell r="AD42" t="str">
            <v/>
          </cell>
          <cell r="AE42">
            <v>41022</v>
          </cell>
          <cell r="AF42" t="str">
            <v/>
          </cell>
          <cell r="AG42">
            <v>41022</v>
          </cell>
          <cell r="AH42" t="str">
            <v/>
          </cell>
          <cell r="AI42">
            <v>41022</v>
          </cell>
          <cell r="AJ42" t="str">
            <v/>
          </cell>
          <cell r="AK42">
            <v>41022</v>
          </cell>
          <cell r="AL42" t="str">
            <v/>
          </cell>
          <cell r="AM42">
            <v>41022</v>
          </cell>
          <cell r="AN42" t="str">
            <v/>
          </cell>
          <cell r="AO42">
            <v>41022</v>
          </cell>
          <cell r="AP42" t="str">
            <v/>
          </cell>
          <cell r="AQ42">
            <v>41022</v>
          </cell>
          <cell r="AR42" t="str">
            <v/>
          </cell>
          <cell r="AS42">
            <v>41833.5</v>
          </cell>
          <cell r="AT42" t="str">
            <v/>
          </cell>
          <cell r="AU42">
            <v>41022</v>
          </cell>
          <cell r="AV42" t="str">
            <v/>
          </cell>
          <cell r="AW42">
            <v>41022</v>
          </cell>
          <cell r="AX42" t="str">
            <v/>
          </cell>
          <cell r="AY42">
            <v>41022</v>
          </cell>
          <cell r="AZ42" t="str">
            <v/>
          </cell>
          <cell r="BA42">
            <v>41022</v>
          </cell>
          <cell r="BB42" t="str">
            <v/>
          </cell>
          <cell r="BC42">
            <v>41022</v>
          </cell>
          <cell r="BD42" t="str">
            <v/>
          </cell>
          <cell r="BE42">
            <v>0</v>
          </cell>
          <cell r="BF42" t="str">
            <v/>
          </cell>
          <cell r="BG42">
            <v>0</v>
          </cell>
          <cell r="BH42" t="str">
            <v/>
          </cell>
          <cell r="BI42">
            <v>0</v>
          </cell>
          <cell r="BJ42" t="str">
            <v/>
          </cell>
          <cell r="BK42">
            <v>0</v>
          </cell>
          <cell r="BL42" t="str">
            <v/>
          </cell>
          <cell r="BM42">
            <v>0</v>
          </cell>
          <cell r="BN42" t="str">
            <v/>
          </cell>
          <cell r="BO42">
            <v>0</v>
          </cell>
          <cell r="BP42" t="str">
            <v/>
          </cell>
          <cell r="BQ42">
            <v>0</v>
          </cell>
          <cell r="BR42" t="str">
            <v/>
          </cell>
          <cell r="BS42">
            <v>0</v>
          </cell>
          <cell r="BT42" t="str">
            <v/>
          </cell>
          <cell r="BU42">
            <v>0</v>
          </cell>
          <cell r="BV42" t="str">
            <v/>
          </cell>
          <cell r="BW42">
            <v>0</v>
          </cell>
          <cell r="BX42" t="str">
            <v/>
          </cell>
          <cell r="BY42">
            <v>0</v>
          </cell>
          <cell r="BZ42" t="str">
            <v/>
          </cell>
          <cell r="CA42">
            <v>0</v>
          </cell>
          <cell r="CB42" t="str">
            <v/>
          </cell>
          <cell r="CC42">
            <v>0</v>
          </cell>
          <cell r="CD42" t="str">
            <v/>
          </cell>
          <cell r="CE42">
            <v>0</v>
          </cell>
          <cell r="CF42" t="str">
            <v/>
          </cell>
          <cell r="CG42">
            <v>0</v>
          </cell>
          <cell r="CH42" t="str">
            <v/>
          </cell>
          <cell r="CI42">
            <v>0</v>
          </cell>
          <cell r="CJ42">
            <v>0</v>
          </cell>
          <cell r="CK42">
            <v>1112873.976</v>
          </cell>
          <cell r="CL42" t="str">
            <v/>
          </cell>
        </row>
        <row r="43">
          <cell r="D43" t="str">
            <v>07-15-010</v>
          </cell>
          <cell r="E43" t="str">
            <v>CONSTRUCCION DE MAMPOSTERIA EN LADRILLO CALADO DE 20X20X19 CM. INCLUYE EL SUMINISTRO, TRANSPORTE Y COLOCACION DEL CALADO, EL MORTERO DE PEGA ESPESOR MAX=0.01 M Y TODOS LOS ELEMENTOS NECESARIOS PARA SU CORRECTA INSTALACION.</v>
          </cell>
          <cell r="F43" t="str">
            <v>M2</v>
          </cell>
          <cell r="G43">
            <v>82044</v>
          </cell>
          <cell r="H43">
            <v>1.984</v>
          </cell>
          <cell r="I43">
            <v>162775.296</v>
          </cell>
          <cell r="J43">
            <v>0.5</v>
          </cell>
          <cell r="K43">
            <v>41022</v>
          </cell>
          <cell r="L43">
            <v>0.5</v>
          </cell>
          <cell r="M43">
            <v>41022</v>
          </cell>
          <cell r="N43">
            <v>0.5</v>
          </cell>
          <cell r="O43">
            <v>41022</v>
          </cell>
          <cell r="P43">
            <v>0</v>
          </cell>
          <cell r="Q43">
            <v>0</v>
          </cell>
          <cell r="R43">
            <v>0.5</v>
          </cell>
          <cell r="S43">
            <v>41022</v>
          </cell>
          <cell r="T43">
            <v>0</v>
          </cell>
          <cell r="U43">
            <v>0</v>
          </cell>
          <cell r="V43">
            <v>0.5</v>
          </cell>
          <cell r="W43">
            <v>41022</v>
          </cell>
          <cell r="X43">
            <v>0</v>
          </cell>
          <cell r="Y43">
            <v>0</v>
          </cell>
          <cell r="Z43">
            <v>0.5</v>
          </cell>
          <cell r="AA43">
            <v>41022</v>
          </cell>
          <cell r="AB43">
            <v>0.5</v>
          </cell>
          <cell r="AC43">
            <v>41022</v>
          </cell>
          <cell r="AD43">
            <v>0.5</v>
          </cell>
          <cell r="AE43">
            <v>41022</v>
          </cell>
          <cell r="AF43">
            <v>0.5</v>
          </cell>
          <cell r="AG43">
            <v>41022</v>
          </cell>
          <cell r="AH43">
            <v>0.5</v>
          </cell>
          <cell r="AI43">
            <v>41022</v>
          </cell>
          <cell r="AJ43">
            <v>0.5</v>
          </cell>
          <cell r="AK43">
            <v>41022</v>
          </cell>
          <cell r="AL43">
            <v>0.5</v>
          </cell>
          <cell r="AM43">
            <v>41022</v>
          </cell>
          <cell r="AN43">
            <v>0.5</v>
          </cell>
          <cell r="AO43">
            <v>41022</v>
          </cell>
          <cell r="AP43">
            <v>0.5</v>
          </cell>
          <cell r="AQ43">
            <v>41022</v>
          </cell>
          <cell r="AR43">
            <v>0</v>
          </cell>
          <cell r="AS43">
            <v>0</v>
          </cell>
          <cell r="AT43">
            <v>0.5</v>
          </cell>
          <cell r="AU43">
            <v>41022</v>
          </cell>
          <cell r="AV43">
            <v>0.5</v>
          </cell>
          <cell r="AW43">
            <v>41022</v>
          </cell>
          <cell r="AX43">
            <v>0.5</v>
          </cell>
          <cell r="AY43">
            <v>41022</v>
          </cell>
          <cell r="AZ43">
            <v>0.5</v>
          </cell>
          <cell r="BA43">
            <v>41022</v>
          </cell>
          <cell r="BB43">
            <v>0.5</v>
          </cell>
          <cell r="BC43">
            <v>41022</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11.484</v>
          </cell>
          <cell r="CK43">
            <v>942193.29599999997</v>
          </cell>
          <cell r="CL43" t="str">
            <v/>
          </cell>
        </row>
        <row r="44">
          <cell r="D44" t="str">
            <v>07-15-020</v>
          </cell>
          <cell r="E44" t="str">
            <v>CONSTRUCCION DE MAMPOSTERIA EN BLOQUE CALADO DE 19X10X19 CM. INCLUYE EL SUMINISTRO, TRANSPORTE Y COLOCACION DEL BLOQUE CALADO, EL MORTERO DE PEGA ESPESOR MAX=0.01 M Y TODOS LOS ELEMENTOS NECESARIOS PARA SU CORRECTA INSTALACION.</v>
          </cell>
          <cell r="F44" t="str">
            <v>M2</v>
          </cell>
          <cell r="G44">
            <v>83667</v>
          </cell>
          <cell r="H44">
            <v>0</v>
          </cell>
          <cell r="I44">
            <v>0</v>
          </cell>
          <cell r="J44">
            <v>0</v>
          </cell>
          <cell r="K44">
            <v>0</v>
          </cell>
          <cell r="L44">
            <v>0</v>
          </cell>
          <cell r="M44">
            <v>0</v>
          </cell>
          <cell r="N44">
            <v>0</v>
          </cell>
          <cell r="O44">
            <v>0</v>
          </cell>
          <cell r="P44">
            <v>0</v>
          </cell>
          <cell r="Q44">
            <v>0</v>
          </cell>
          <cell r="R44">
            <v>0</v>
          </cell>
          <cell r="S44">
            <v>0</v>
          </cell>
          <cell r="T44">
            <v>1.54</v>
          </cell>
          <cell r="U44">
            <v>128847.18000000001</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0.5</v>
          </cell>
          <cell r="AS44">
            <v>41833.5</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2.04</v>
          </cell>
          <cell r="CK44">
            <v>170680.68</v>
          </cell>
          <cell r="CL44" t="str">
            <v/>
          </cell>
        </row>
        <row r="45">
          <cell r="D45" t="str">
            <v>07-20</v>
          </cell>
          <cell r="E45" t="str">
            <v>MUROS EN LADRILLO</v>
          </cell>
          <cell r="F45" t="str">
            <v/>
          </cell>
          <cell r="G45">
            <v>0</v>
          </cell>
          <cell r="H45" t="str">
            <v/>
          </cell>
          <cell r="I45">
            <v>0</v>
          </cell>
          <cell r="J45" t="str">
            <v/>
          </cell>
          <cell r="K45">
            <v>0</v>
          </cell>
          <cell r="L45" t="str">
            <v/>
          </cell>
          <cell r="M45">
            <v>0</v>
          </cell>
          <cell r="N45" t="str">
            <v/>
          </cell>
          <cell r="O45">
            <v>0</v>
          </cell>
          <cell r="P45" t="str">
            <v/>
          </cell>
          <cell r="Q45">
            <v>0</v>
          </cell>
          <cell r="R45" t="str">
            <v/>
          </cell>
          <cell r="S45">
            <v>0</v>
          </cell>
          <cell r="T45" t="str">
            <v/>
          </cell>
          <cell r="U45">
            <v>0</v>
          </cell>
          <cell r="V45" t="str">
            <v/>
          </cell>
          <cell r="W45">
            <v>0</v>
          </cell>
          <cell r="X45" t="str">
            <v/>
          </cell>
          <cell r="Y45">
            <v>0</v>
          </cell>
          <cell r="Z45" t="str">
            <v/>
          </cell>
          <cell r="AA45">
            <v>0</v>
          </cell>
          <cell r="AB45" t="str">
            <v/>
          </cell>
          <cell r="AC45">
            <v>0</v>
          </cell>
          <cell r="AD45" t="str">
            <v/>
          </cell>
          <cell r="AE45">
            <v>0</v>
          </cell>
          <cell r="AF45" t="str">
            <v/>
          </cell>
          <cell r="AG45">
            <v>0</v>
          </cell>
          <cell r="AH45" t="str">
            <v/>
          </cell>
          <cell r="AI45">
            <v>0</v>
          </cell>
          <cell r="AJ45" t="str">
            <v/>
          </cell>
          <cell r="AK45">
            <v>0</v>
          </cell>
          <cell r="AL45" t="str">
            <v/>
          </cell>
          <cell r="AM45">
            <v>22900.680000000004</v>
          </cell>
          <cell r="AN45" t="str">
            <v/>
          </cell>
          <cell r="AO45">
            <v>0</v>
          </cell>
          <cell r="AP45" t="str">
            <v/>
          </cell>
          <cell r="AQ45">
            <v>725535.18</v>
          </cell>
          <cell r="AR45" t="str">
            <v/>
          </cell>
          <cell r="AS45">
            <v>0</v>
          </cell>
          <cell r="AT45" t="str">
            <v/>
          </cell>
          <cell r="AU45">
            <v>0</v>
          </cell>
          <cell r="AV45" t="str">
            <v/>
          </cell>
          <cell r="AW45">
            <v>0</v>
          </cell>
          <cell r="AX45" t="str">
            <v/>
          </cell>
          <cell r="AY45">
            <v>0</v>
          </cell>
          <cell r="AZ45" t="str">
            <v/>
          </cell>
          <cell r="BA45">
            <v>0</v>
          </cell>
          <cell r="BB45" t="str">
            <v/>
          </cell>
          <cell r="BC45">
            <v>0</v>
          </cell>
          <cell r="BD45" t="str">
            <v/>
          </cell>
          <cell r="BE45">
            <v>49965.119999999995</v>
          </cell>
          <cell r="BF45" t="str">
            <v/>
          </cell>
          <cell r="BG45">
            <v>0</v>
          </cell>
          <cell r="BH45" t="str">
            <v/>
          </cell>
          <cell r="BI45">
            <v>0</v>
          </cell>
          <cell r="BJ45" t="str">
            <v/>
          </cell>
          <cell r="BK45">
            <v>0</v>
          </cell>
          <cell r="BL45" t="str">
            <v/>
          </cell>
          <cell r="BM45">
            <v>0</v>
          </cell>
          <cell r="BN45" t="str">
            <v/>
          </cell>
          <cell r="BO45">
            <v>0</v>
          </cell>
          <cell r="BP45" t="str">
            <v/>
          </cell>
          <cell r="BQ45">
            <v>0</v>
          </cell>
          <cell r="BR45" t="str">
            <v/>
          </cell>
          <cell r="BS45">
            <v>0</v>
          </cell>
          <cell r="BT45" t="str">
            <v/>
          </cell>
          <cell r="BU45">
            <v>0</v>
          </cell>
          <cell r="BV45" t="str">
            <v/>
          </cell>
          <cell r="BW45">
            <v>0</v>
          </cell>
          <cell r="BX45" t="str">
            <v/>
          </cell>
          <cell r="BY45">
            <v>0</v>
          </cell>
          <cell r="BZ45" t="str">
            <v/>
          </cell>
          <cell r="CA45">
            <v>0</v>
          </cell>
          <cell r="CB45" t="str">
            <v/>
          </cell>
          <cell r="CC45">
            <v>0</v>
          </cell>
          <cell r="CD45" t="str">
            <v/>
          </cell>
          <cell r="CE45">
            <v>0</v>
          </cell>
          <cell r="CF45" t="str">
            <v/>
          </cell>
          <cell r="CG45">
            <v>0</v>
          </cell>
          <cell r="CH45" t="str">
            <v/>
          </cell>
          <cell r="CI45">
            <v>0</v>
          </cell>
          <cell r="CJ45">
            <v>0</v>
          </cell>
          <cell r="CK45">
            <v>798400.98</v>
          </cell>
          <cell r="CL45" t="str">
            <v/>
          </cell>
        </row>
        <row r="46">
          <cell r="D46" t="str">
            <v>07-20-010</v>
          </cell>
          <cell r="E46" t="str">
            <v>CONSTRUCCION DE MAMPOSTERIA EN LADRILLO, PERFORACION HORIZONTAL, DE 10X20X40 CM. INCLUYE EL SUMINISTRO, TRANSPORTE Y COLOCACION DEL LADRILLO, EL MORTERO DE PEGA, ESPESOR DE PEGA MAX=0.01 M, ENCORAZADOS Y TODOS LOS ELEMENTOS NECESARIOS PARA SU CORRECTA INSTALACION.</v>
          </cell>
          <cell r="F46" t="str">
            <v>M2</v>
          </cell>
          <cell r="G46">
            <v>52047</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0.44000000000000006</v>
          </cell>
          <cell r="AM46">
            <v>22900.680000000004</v>
          </cell>
          <cell r="AN46">
            <v>0</v>
          </cell>
          <cell r="AO46">
            <v>0</v>
          </cell>
          <cell r="AP46">
            <v>13.940000000000001</v>
          </cell>
          <cell r="AQ46">
            <v>725535.18</v>
          </cell>
          <cell r="AR46">
            <v>0</v>
          </cell>
          <cell r="AS46">
            <v>0</v>
          </cell>
          <cell r="AT46">
            <v>0</v>
          </cell>
          <cell r="AU46">
            <v>0</v>
          </cell>
          <cell r="AV46">
            <v>0</v>
          </cell>
          <cell r="AW46">
            <v>0</v>
          </cell>
          <cell r="AX46">
            <v>0</v>
          </cell>
          <cell r="AY46">
            <v>0</v>
          </cell>
          <cell r="AZ46">
            <v>0</v>
          </cell>
          <cell r="BA46">
            <v>0</v>
          </cell>
          <cell r="BB46">
            <v>0</v>
          </cell>
          <cell r="BC46">
            <v>0</v>
          </cell>
          <cell r="BD46">
            <v>0.96</v>
          </cell>
          <cell r="BE46">
            <v>49965.119999999995</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15.34</v>
          </cell>
          <cell r="CK46">
            <v>798400.98</v>
          </cell>
          <cell r="CL46" t="str">
            <v/>
          </cell>
        </row>
        <row r="47">
          <cell r="D47" t="str">
            <v>07-20-020</v>
          </cell>
          <cell r="E47" t="str">
            <v>CONSTRUCCION DE MAMPOSTERIA EN LADRILLO, PERFORACION HORIZONTAL, DE 15X20X40 CM. INCLUYE EL SUMINISTRO, TRANSPORTE Y COLOCACION DEL LADRILLO, EL MORTERO DE PEGA, ESPESOR DE PEGA MAX=0.01 M, ENCORAZADOS Y TODOS LOS ELEMENTOS NECESARIOS PARA SU CORRECTA INSTALACION.</v>
          </cell>
          <cell r="F47" t="str">
            <v>M2</v>
          </cell>
          <cell r="G47">
            <v>56240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t="str">
            <v/>
          </cell>
        </row>
        <row r="48">
          <cell r="D48" t="str">
            <v>08</v>
          </cell>
          <cell r="E48" t="str">
            <v>CUBIERTAS Y CIELOS</v>
          </cell>
          <cell r="G48">
            <v>0</v>
          </cell>
          <cell r="H48" t="str">
            <v/>
          </cell>
          <cell r="I48" t="str">
            <v/>
          </cell>
          <cell r="J48" t="str">
            <v/>
          </cell>
          <cell r="K48" t="str">
            <v/>
          </cell>
          <cell r="L48" t="str">
            <v/>
          </cell>
          <cell r="M48" t="str">
            <v/>
          </cell>
          <cell r="N48" t="str">
            <v/>
          </cell>
          <cell r="O48" t="str">
            <v/>
          </cell>
          <cell r="P48" t="str">
            <v/>
          </cell>
          <cell r="Q48" t="str">
            <v/>
          </cell>
          <cell r="R48" t="str">
            <v/>
          </cell>
          <cell r="S48" t="str">
            <v/>
          </cell>
          <cell r="T48" t="str">
            <v/>
          </cell>
          <cell r="U48" t="str">
            <v/>
          </cell>
          <cell r="V48" t="str">
            <v/>
          </cell>
          <cell r="W48" t="str">
            <v/>
          </cell>
          <cell r="X48" t="str">
            <v/>
          </cell>
          <cell r="Y48" t="str">
            <v/>
          </cell>
          <cell r="Z48" t="str">
            <v/>
          </cell>
          <cell r="AA48" t="str">
            <v/>
          </cell>
          <cell r="AB48" t="str">
            <v/>
          </cell>
          <cell r="AC48" t="str">
            <v/>
          </cell>
          <cell r="AD48" t="str">
            <v/>
          </cell>
          <cell r="AE48" t="str">
            <v/>
          </cell>
          <cell r="AF48" t="str">
            <v/>
          </cell>
          <cell r="AG48" t="str">
            <v/>
          </cell>
          <cell r="AH48" t="str">
            <v/>
          </cell>
          <cell r="AI48" t="str">
            <v/>
          </cell>
          <cell r="AJ48" t="str">
            <v/>
          </cell>
          <cell r="AK48" t="str">
            <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t="str">
            <v/>
          </cell>
          <cell r="BP48" t="str">
            <v/>
          </cell>
          <cell r="BQ48" t="str">
            <v/>
          </cell>
          <cell r="BR48" t="str">
            <v/>
          </cell>
          <cell r="BS48" t="str">
            <v/>
          </cell>
          <cell r="BT48" t="str">
            <v/>
          </cell>
          <cell r="BU48" t="str">
            <v/>
          </cell>
          <cell r="BV48" t="str">
            <v/>
          </cell>
          <cell r="BW48" t="str">
            <v/>
          </cell>
          <cell r="BX48" t="str">
            <v/>
          </cell>
          <cell r="BY48" t="str">
            <v/>
          </cell>
          <cell r="BZ48" t="str">
            <v/>
          </cell>
          <cell r="CA48" t="str">
            <v/>
          </cell>
          <cell r="CB48" t="str">
            <v/>
          </cell>
          <cell r="CC48" t="str">
            <v/>
          </cell>
          <cell r="CD48" t="str">
            <v/>
          </cell>
          <cell r="CE48" t="str">
            <v/>
          </cell>
          <cell r="CF48" t="str">
            <v/>
          </cell>
          <cell r="CG48" t="str">
            <v/>
          </cell>
          <cell r="CH48" t="str">
            <v/>
          </cell>
          <cell r="CI48" t="str">
            <v/>
          </cell>
          <cell r="CJ48">
            <v>0</v>
          </cell>
          <cell r="CK48" t="str">
            <v/>
          </cell>
          <cell r="CL48">
            <v>6162627.8198000006</v>
          </cell>
        </row>
        <row r="49">
          <cell r="D49" t="str">
            <v>08-15</v>
          </cell>
          <cell r="E49" t="str">
            <v>CUBIERTA</v>
          </cell>
          <cell r="G49">
            <v>0</v>
          </cell>
          <cell r="H49" t="str">
            <v/>
          </cell>
          <cell r="I49">
            <v>2990015.3552000001</v>
          </cell>
          <cell r="J49" t="str">
            <v/>
          </cell>
          <cell r="K49">
            <v>0</v>
          </cell>
          <cell r="L49" t="str">
            <v/>
          </cell>
          <cell r="M49">
            <v>0</v>
          </cell>
          <cell r="N49" t="str">
            <v/>
          </cell>
          <cell r="O49">
            <v>0</v>
          </cell>
          <cell r="P49" t="str">
            <v/>
          </cell>
          <cell r="Q49">
            <v>0</v>
          </cell>
          <cell r="R49" t="str">
            <v/>
          </cell>
          <cell r="S49">
            <v>0</v>
          </cell>
          <cell r="T49" t="str">
            <v/>
          </cell>
          <cell r="U49">
            <v>0</v>
          </cell>
          <cell r="V49" t="str">
            <v/>
          </cell>
          <cell r="W49">
            <v>0</v>
          </cell>
          <cell r="X49" t="str">
            <v/>
          </cell>
          <cell r="Y49">
            <v>0</v>
          </cell>
          <cell r="Z49" t="str">
            <v/>
          </cell>
          <cell r="AA49">
            <v>172506.99</v>
          </cell>
          <cell r="AB49" t="str">
            <v/>
          </cell>
          <cell r="AC49">
            <v>204143.21999999997</v>
          </cell>
          <cell r="AD49" t="str">
            <v/>
          </cell>
          <cell r="AE49">
            <v>190712.74499999997</v>
          </cell>
          <cell r="AF49" t="str">
            <v/>
          </cell>
          <cell r="AG49">
            <v>324910.05120000005</v>
          </cell>
          <cell r="AH49" t="str">
            <v/>
          </cell>
          <cell r="AI49">
            <v>203426.92799999999</v>
          </cell>
          <cell r="AJ49" t="str">
            <v/>
          </cell>
          <cell r="AK49">
            <v>225011.1936</v>
          </cell>
          <cell r="AL49" t="str">
            <v/>
          </cell>
          <cell r="AM49">
            <v>179073</v>
          </cell>
          <cell r="AN49" t="str">
            <v/>
          </cell>
          <cell r="AO49">
            <v>137886.21000000002</v>
          </cell>
          <cell r="AP49" t="str">
            <v/>
          </cell>
          <cell r="AQ49">
            <v>179073</v>
          </cell>
          <cell r="AR49" t="str">
            <v/>
          </cell>
          <cell r="AS49">
            <v>263237.31</v>
          </cell>
          <cell r="AT49" t="str">
            <v/>
          </cell>
          <cell r="AU49">
            <v>238764</v>
          </cell>
          <cell r="AV49" t="str">
            <v/>
          </cell>
          <cell r="AW49">
            <v>151280.87040000001</v>
          </cell>
          <cell r="AX49" t="str">
            <v/>
          </cell>
          <cell r="AY49">
            <v>165463.45200000002</v>
          </cell>
          <cell r="AZ49" t="str">
            <v/>
          </cell>
          <cell r="BA49">
            <v>235421.30399999995</v>
          </cell>
          <cell r="BB49" t="str">
            <v/>
          </cell>
          <cell r="BC49">
            <v>301702.19040000002</v>
          </cell>
          <cell r="BD49" t="str">
            <v/>
          </cell>
          <cell r="BE49">
            <v>0</v>
          </cell>
          <cell r="BF49" t="str">
            <v/>
          </cell>
          <cell r="BG49">
            <v>0</v>
          </cell>
          <cell r="BH49" t="str">
            <v/>
          </cell>
          <cell r="BI49">
            <v>0</v>
          </cell>
          <cell r="BJ49" t="str">
            <v/>
          </cell>
          <cell r="BK49">
            <v>0</v>
          </cell>
          <cell r="BL49" t="str">
            <v/>
          </cell>
          <cell r="BM49">
            <v>0</v>
          </cell>
          <cell r="BN49" t="str">
            <v/>
          </cell>
          <cell r="BO49">
            <v>0</v>
          </cell>
          <cell r="BP49" t="str">
            <v/>
          </cell>
          <cell r="BQ49">
            <v>0</v>
          </cell>
          <cell r="BR49" t="str">
            <v/>
          </cell>
          <cell r="BS49">
            <v>0</v>
          </cell>
          <cell r="BT49" t="str">
            <v/>
          </cell>
          <cell r="BU49">
            <v>0</v>
          </cell>
          <cell r="BV49" t="str">
            <v/>
          </cell>
          <cell r="BW49">
            <v>0</v>
          </cell>
          <cell r="BX49" t="str">
            <v/>
          </cell>
          <cell r="BY49">
            <v>0</v>
          </cell>
          <cell r="BZ49" t="str">
            <v/>
          </cell>
          <cell r="CA49">
            <v>0</v>
          </cell>
          <cell r="CB49" t="str">
            <v/>
          </cell>
          <cell r="CC49">
            <v>0</v>
          </cell>
          <cell r="CD49" t="str">
            <v/>
          </cell>
          <cell r="CE49">
            <v>0</v>
          </cell>
          <cell r="CF49" t="str">
            <v/>
          </cell>
          <cell r="CG49">
            <v>0</v>
          </cell>
          <cell r="CH49" t="str">
            <v/>
          </cell>
          <cell r="CI49">
            <v>0</v>
          </cell>
          <cell r="CJ49">
            <v>0</v>
          </cell>
          <cell r="CK49">
            <v>6162627.8198000006</v>
          </cell>
          <cell r="CL49" t="str">
            <v/>
          </cell>
        </row>
        <row r="50">
          <cell r="D50" t="str">
            <v>08-15-010</v>
          </cell>
          <cell r="E50" t="str">
            <v>SUMINISTRO, TRANSPORTE E INSTALACION DE CUBIERTA EN TEJA VERDE 2 X 0,95 METROS = 1.55M2. TECHOLINE O SIMILAR, INCLUYE AMARRAS PARA INSTALACION A MADERA, SISTEMAS DE ANCLAJE A CONCRETO Y DE FIJACION ENTRE ESTAS. LA MEDIDA SERA TOMADA EN PENDIENTE DE CUBIERTA.</v>
          </cell>
          <cell r="F50" t="str">
            <v>M2</v>
          </cell>
          <cell r="G50">
            <v>45697</v>
          </cell>
          <cell r="H50">
            <v>31.08</v>
          </cell>
          <cell r="I50">
            <v>1420262.76</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2.8899999999999997</v>
          </cell>
          <cell r="AA50">
            <v>132064.32999999999</v>
          </cell>
          <cell r="AB50">
            <v>3.42</v>
          </cell>
          <cell r="AC50">
            <v>156283.74</v>
          </cell>
          <cell r="AD50">
            <v>3.1949999999999998</v>
          </cell>
          <cell r="AE50">
            <v>146001.91499999998</v>
          </cell>
          <cell r="AF50">
            <v>5.4432000000000009</v>
          </cell>
          <cell r="AG50">
            <v>248737.91040000005</v>
          </cell>
          <cell r="AH50">
            <v>3.4079999999999999</v>
          </cell>
          <cell r="AI50">
            <v>155735.37599999999</v>
          </cell>
          <cell r="AJ50">
            <v>3.7696000000000001</v>
          </cell>
          <cell r="AK50">
            <v>172259.4112</v>
          </cell>
          <cell r="AL50">
            <v>3</v>
          </cell>
          <cell r="AM50">
            <v>137091</v>
          </cell>
          <cell r="AN50">
            <v>2.3100000000000005</v>
          </cell>
          <cell r="AO50">
            <v>105560.07000000002</v>
          </cell>
          <cell r="AP50">
            <v>3</v>
          </cell>
          <cell r="AQ50">
            <v>137091</v>
          </cell>
          <cell r="AR50">
            <v>4.41</v>
          </cell>
          <cell r="AS50">
            <v>201523.77000000002</v>
          </cell>
          <cell r="AT50">
            <v>4</v>
          </cell>
          <cell r="AU50">
            <v>182788</v>
          </cell>
          <cell r="AV50">
            <v>2.5344000000000002</v>
          </cell>
          <cell r="AW50">
            <v>115814.4768</v>
          </cell>
          <cell r="AX50">
            <v>2.7720000000000002</v>
          </cell>
          <cell r="AY50">
            <v>126672.08400000002</v>
          </cell>
          <cell r="AZ50">
            <v>3.9439999999999995</v>
          </cell>
          <cell r="BA50">
            <v>180228.96799999996</v>
          </cell>
          <cell r="BB50">
            <v>5.0544000000000002</v>
          </cell>
          <cell r="BC50">
            <v>230970.91680000001</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84.23060000000001</v>
          </cell>
          <cell r="CK50">
            <v>3849085.7282000002</v>
          </cell>
          <cell r="CL50" t="str">
            <v/>
          </cell>
        </row>
        <row r="51">
          <cell r="D51" t="str">
            <v>08-15-020</v>
          </cell>
          <cell r="E51" t="str">
            <v>SUMINISTRO, TRANSPORTE E INSTALACION DE SOPORTE (DURMIENTES) DE TEJAS EN MADERA DE 54X2, INCLUYE ANCLAJES Y TODO LO NECESARIO PARA SU CORRECTO FUNCIONAMIENTO.</v>
          </cell>
          <cell r="F51" t="str">
            <v>M2</v>
          </cell>
          <cell r="G51">
            <v>13994</v>
          </cell>
          <cell r="H51">
            <v>35.540799999999997</v>
          </cell>
          <cell r="I51">
            <v>497357.95519999997</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2.8899999999999997</v>
          </cell>
          <cell r="AA51">
            <v>40442.659999999996</v>
          </cell>
          <cell r="AB51">
            <v>3.42</v>
          </cell>
          <cell r="AC51">
            <v>47859.479999999996</v>
          </cell>
          <cell r="AD51">
            <v>3.1949999999999998</v>
          </cell>
          <cell r="AE51">
            <v>44710.829999999994</v>
          </cell>
          <cell r="AF51">
            <v>5.4432000000000009</v>
          </cell>
          <cell r="AG51">
            <v>76172.140800000008</v>
          </cell>
          <cell r="AH51">
            <v>3.4079999999999999</v>
          </cell>
          <cell r="AI51">
            <v>47691.551999999996</v>
          </cell>
          <cell r="AJ51">
            <v>3.7696000000000001</v>
          </cell>
          <cell r="AK51">
            <v>52751.782400000004</v>
          </cell>
          <cell r="AL51">
            <v>3</v>
          </cell>
          <cell r="AM51">
            <v>41982</v>
          </cell>
          <cell r="AN51">
            <v>2.3100000000000005</v>
          </cell>
          <cell r="AO51">
            <v>32326.140000000007</v>
          </cell>
          <cell r="AP51">
            <v>3</v>
          </cell>
          <cell r="AQ51">
            <v>41982</v>
          </cell>
          <cell r="AR51">
            <v>4.41</v>
          </cell>
          <cell r="AS51">
            <v>61713.54</v>
          </cell>
          <cell r="AT51">
            <v>4</v>
          </cell>
          <cell r="AU51">
            <v>55976</v>
          </cell>
          <cell r="AV51">
            <v>2.5344000000000002</v>
          </cell>
          <cell r="AW51">
            <v>35466.393600000003</v>
          </cell>
          <cell r="AX51">
            <v>2.7720000000000002</v>
          </cell>
          <cell r="AY51">
            <v>38791.368000000002</v>
          </cell>
          <cell r="AZ51">
            <v>3.9439999999999995</v>
          </cell>
          <cell r="BA51">
            <v>55192.335999999996</v>
          </cell>
          <cell r="BB51">
            <v>5.0544000000000002</v>
          </cell>
          <cell r="BC51">
            <v>70731.2736</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88.691400000000016</v>
          </cell>
          <cell r="CK51">
            <v>1241147.4516000003</v>
          </cell>
          <cell r="CL51" t="str">
            <v/>
          </cell>
        </row>
        <row r="52">
          <cell r="D52" t="str">
            <v>08-15-030</v>
          </cell>
          <cell r="E52" t="str">
            <v>SUMINISTRO, TRANSPORTE E INSTALACION DE COLUMNA EN MADERA DE SOPORTE DE CUBIERTA EN ABARCO O SIMILAR, DE 7X5 CM INCLUYE ANCLAJES Y TODO LO NECESARIO PARA SU CORRECTO FUNCIONAMIENTO.</v>
          </cell>
          <cell r="F52" t="str">
            <v>M</v>
          </cell>
          <cell r="G52">
            <v>73251</v>
          </cell>
          <cell r="H52">
            <v>14.64</v>
          </cell>
          <cell r="I52">
            <v>1072394.6400000001</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14.64</v>
          </cell>
          <cell r="CK52">
            <v>1072394.6400000001</v>
          </cell>
          <cell r="CL52" t="str">
            <v/>
          </cell>
        </row>
        <row r="53">
          <cell r="D53" t="str">
            <v>09</v>
          </cell>
          <cell r="E53" t="str">
            <v>RECUBRIMIENTOS</v>
          </cell>
          <cell r="G53">
            <v>0</v>
          </cell>
          <cell r="H53" t="str">
            <v/>
          </cell>
          <cell r="I53" t="str">
            <v/>
          </cell>
          <cell r="J53" t="str">
            <v/>
          </cell>
          <cell r="K53" t="str">
            <v/>
          </cell>
          <cell r="L53" t="str">
            <v/>
          </cell>
          <cell r="M53" t="str">
            <v/>
          </cell>
          <cell r="N53" t="str">
            <v/>
          </cell>
          <cell r="O53" t="str">
            <v/>
          </cell>
          <cell r="P53" t="str">
            <v/>
          </cell>
          <cell r="Q53" t="str">
            <v/>
          </cell>
          <cell r="R53" t="str">
            <v/>
          </cell>
          <cell r="S53" t="str">
            <v/>
          </cell>
          <cell r="T53" t="str">
            <v/>
          </cell>
          <cell r="U53" t="str">
            <v/>
          </cell>
          <cell r="V53" t="str">
            <v/>
          </cell>
          <cell r="W53" t="str">
            <v/>
          </cell>
          <cell r="X53" t="str">
            <v/>
          </cell>
          <cell r="Y53" t="str">
            <v/>
          </cell>
          <cell r="Z53" t="str">
            <v/>
          </cell>
          <cell r="AA53" t="str">
            <v/>
          </cell>
          <cell r="AB53" t="str">
            <v/>
          </cell>
          <cell r="AC53" t="str">
            <v/>
          </cell>
          <cell r="AD53" t="str">
            <v/>
          </cell>
          <cell r="AE53" t="str">
            <v/>
          </cell>
          <cell r="AF53" t="str">
            <v/>
          </cell>
          <cell r="AG53" t="str">
            <v/>
          </cell>
          <cell r="AH53" t="str">
            <v/>
          </cell>
          <cell r="AI53" t="str">
            <v/>
          </cell>
          <cell r="AJ53" t="str">
            <v/>
          </cell>
          <cell r="AK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t="str">
            <v/>
          </cell>
          <cell r="BP53" t="str">
            <v/>
          </cell>
          <cell r="BQ53" t="str">
            <v/>
          </cell>
          <cell r="BR53" t="str">
            <v/>
          </cell>
          <cell r="BS53" t="str">
            <v/>
          </cell>
          <cell r="BT53" t="str">
            <v/>
          </cell>
          <cell r="BU53" t="str">
            <v/>
          </cell>
          <cell r="BV53" t="str">
            <v/>
          </cell>
          <cell r="BW53" t="str">
            <v/>
          </cell>
          <cell r="BX53" t="str">
            <v/>
          </cell>
          <cell r="BY53" t="str">
            <v/>
          </cell>
          <cell r="BZ53" t="str">
            <v/>
          </cell>
          <cell r="CA53" t="str">
            <v/>
          </cell>
          <cell r="CB53" t="str">
            <v/>
          </cell>
          <cell r="CC53" t="str">
            <v/>
          </cell>
          <cell r="CD53" t="str">
            <v/>
          </cell>
          <cell r="CE53" t="str">
            <v/>
          </cell>
          <cell r="CF53" t="str">
            <v/>
          </cell>
          <cell r="CG53" t="str">
            <v/>
          </cell>
          <cell r="CH53" t="str">
            <v/>
          </cell>
          <cell r="CI53" t="str">
            <v/>
          </cell>
          <cell r="CJ53">
            <v>0</v>
          </cell>
          <cell r="CK53" t="str">
            <v/>
          </cell>
          <cell r="CL53">
            <v>45114793.158000007</v>
          </cell>
        </row>
        <row r="54">
          <cell r="D54" t="str">
            <v>09-10</v>
          </cell>
          <cell r="E54" t="str">
            <v>REVOQUES</v>
          </cell>
          <cell r="G54">
            <v>0</v>
          </cell>
          <cell r="H54" t="str">
            <v/>
          </cell>
          <cell r="I54">
            <v>536215.68000000005</v>
          </cell>
          <cell r="J54" t="str">
            <v/>
          </cell>
          <cell r="K54">
            <v>365500.68</v>
          </cell>
          <cell r="L54" t="str">
            <v/>
          </cell>
          <cell r="M54">
            <v>361245</v>
          </cell>
          <cell r="N54" t="str">
            <v/>
          </cell>
          <cell r="O54">
            <v>371884.20000000007</v>
          </cell>
          <cell r="P54" t="str">
            <v/>
          </cell>
          <cell r="Q54">
            <v>0</v>
          </cell>
          <cell r="R54" t="str">
            <v/>
          </cell>
          <cell r="S54">
            <v>350605.80000000005</v>
          </cell>
          <cell r="T54" t="str">
            <v/>
          </cell>
          <cell r="U54">
            <v>350605.80000000005</v>
          </cell>
          <cell r="V54" t="str">
            <v/>
          </cell>
          <cell r="W54">
            <v>382523.39999999997</v>
          </cell>
          <cell r="X54" t="str">
            <v/>
          </cell>
          <cell r="Y54">
            <v>329327.40000000002</v>
          </cell>
          <cell r="Z54" t="str">
            <v/>
          </cell>
          <cell r="AA54">
            <v>361245.00000000006</v>
          </cell>
          <cell r="AB54" t="str">
            <v/>
          </cell>
          <cell r="AC54">
            <v>393162.60000000003</v>
          </cell>
          <cell r="AD54" t="str">
            <v/>
          </cell>
          <cell r="AE54">
            <v>389970.84</v>
          </cell>
          <cell r="AF54" t="str">
            <v/>
          </cell>
          <cell r="AG54">
            <v>432527.63999999996</v>
          </cell>
          <cell r="AH54" t="str">
            <v/>
          </cell>
          <cell r="AI54">
            <v>429335.88000000012</v>
          </cell>
          <cell r="AJ54" t="str">
            <v/>
          </cell>
          <cell r="AK54">
            <v>408057.48</v>
          </cell>
          <cell r="AL54" t="str">
            <v/>
          </cell>
          <cell r="AM54">
            <v>339966.60000000003</v>
          </cell>
          <cell r="AN54" t="str">
            <v/>
          </cell>
          <cell r="AO54">
            <v>333583.08</v>
          </cell>
          <cell r="AP54" t="str">
            <v/>
          </cell>
          <cell r="AQ54">
            <v>398482.2</v>
          </cell>
          <cell r="AR54" t="str">
            <v/>
          </cell>
          <cell r="AS54">
            <v>630220.80000000005</v>
          </cell>
          <cell r="AT54" t="str">
            <v/>
          </cell>
          <cell r="AU54">
            <v>425080.2</v>
          </cell>
          <cell r="AV54" t="str">
            <v/>
          </cell>
          <cell r="AW54">
            <v>347414.0400000001</v>
          </cell>
          <cell r="AX54" t="str">
            <v/>
          </cell>
          <cell r="AY54">
            <v>368450.64</v>
          </cell>
          <cell r="AZ54" t="str">
            <v/>
          </cell>
          <cell r="BA54">
            <v>375075.96</v>
          </cell>
          <cell r="BB54" t="str">
            <v/>
          </cell>
          <cell r="BC54">
            <v>461253.48000000004</v>
          </cell>
          <cell r="BD54" t="str">
            <v/>
          </cell>
          <cell r="BE54">
            <v>960187.8</v>
          </cell>
          <cell r="BF54" t="str">
            <v/>
          </cell>
          <cell r="BG54">
            <v>396547.80000000005</v>
          </cell>
          <cell r="BH54" t="str">
            <v/>
          </cell>
          <cell r="BI54">
            <v>0</v>
          </cell>
          <cell r="BJ54" t="str">
            <v/>
          </cell>
          <cell r="BK54">
            <v>423145.80000000005</v>
          </cell>
          <cell r="BL54" t="str">
            <v/>
          </cell>
          <cell r="BM54">
            <v>339143.64</v>
          </cell>
          <cell r="BN54" t="str">
            <v/>
          </cell>
          <cell r="BO54">
            <v>0</v>
          </cell>
          <cell r="BP54" t="str">
            <v/>
          </cell>
          <cell r="BQ54">
            <v>364630.2</v>
          </cell>
          <cell r="BR54" t="str">
            <v/>
          </cell>
          <cell r="BS54">
            <v>598882.68000000005</v>
          </cell>
          <cell r="BT54" t="str">
            <v/>
          </cell>
          <cell r="BU54">
            <v>522859.92</v>
          </cell>
          <cell r="BV54" t="str">
            <v/>
          </cell>
          <cell r="BW54">
            <v>439104.60000000003</v>
          </cell>
          <cell r="BX54" t="str">
            <v/>
          </cell>
          <cell r="BY54">
            <v>385908.6</v>
          </cell>
          <cell r="BZ54" t="str">
            <v/>
          </cell>
          <cell r="CA54">
            <v>368353.92000000004</v>
          </cell>
          <cell r="CB54" t="str">
            <v/>
          </cell>
          <cell r="CC54">
            <v>0</v>
          </cell>
          <cell r="CD54" t="str">
            <v/>
          </cell>
          <cell r="CE54">
            <v>380589</v>
          </cell>
          <cell r="CF54" t="str">
            <v/>
          </cell>
          <cell r="CG54">
            <v>0</v>
          </cell>
          <cell r="CH54" t="str">
            <v/>
          </cell>
          <cell r="CI54">
            <v>530696.76</v>
          </cell>
          <cell r="CJ54">
            <v>0</v>
          </cell>
          <cell r="CK54">
            <v>14851785.120000003</v>
          </cell>
          <cell r="CL54" t="str">
            <v/>
          </cell>
        </row>
        <row r="55">
          <cell r="D55" t="str">
            <v>09-10-010</v>
          </cell>
          <cell r="E55" t="str">
            <v>SUMINISTRO E INSTALACION DE REVOQUE EN UN ESPESOR MINIMO DE 2 CM Y PULIDO CON LLANA DE MADERA. RELACION 1:4 CON ADICION DE IMPERMEABILIZANTE INTEGRAL; INCLUYE FAJAS, RANURAS, FILETES Y TODOS LOS MATERIALES NECESARIOS PARA SU CORRECTA EJECUCION.</v>
          </cell>
          <cell r="F55" t="str">
            <v>M2</v>
          </cell>
          <cell r="G55">
            <v>24180</v>
          </cell>
          <cell r="H55">
            <v>22.176000000000002</v>
          </cell>
          <cell r="I55">
            <v>536215.68000000005</v>
          </cell>
          <cell r="J55">
            <v>12.576000000000001</v>
          </cell>
          <cell r="K55">
            <v>304087.67999999999</v>
          </cell>
          <cell r="L55">
            <v>12.4</v>
          </cell>
          <cell r="M55">
            <v>299832</v>
          </cell>
          <cell r="N55">
            <v>12.840000000000003</v>
          </cell>
          <cell r="O55">
            <v>310471.20000000007</v>
          </cell>
          <cell r="P55">
            <v>0</v>
          </cell>
          <cell r="Q55">
            <v>0</v>
          </cell>
          <cell r="R55">
            <v>11.96</v>
          </cell>
          <cell r="S55">
            <v>289192.80000000005</v>
          </cell>
          <cell r="T55">
            <v>11.96</v>
          </cell>
          <cell r="U55">
            <v>289192.80000000005</v>
          </cell>
          <cell r="V55">
            <v>13.28</v>
          </cell>
          <cell r="W55">
            <v>321110.39999999997</v>
          </cell>
          <cell r="X55">
            <v>11.080000000000002</v>
          </cell>
          <cell r="Y55">
            <v>267914.40000000002</v>
          </cell>
          <cell r="Z55">
            <v>12.400000000000002</v>
          </cell>
          <cell r="AA55">
            <v>299832.00000000006</v>
          </cell>
          <cell r="AB55">
            <v>13.72</v>
          </cell>
          <cell r="AC55">
            <v>331749.60000000003</v>
          </cell>
          <cell r="AD55">
            <v>13.588000000000001</v>
          </cell>
          <cell r="AE55">
            <v>328557.84000000003</v>
          </cell>
          <cell r="AF55">
            <v>15.347999999999999</v>
          </cell>
          <cell r="AG55">
            <v>371114.63999999996</v>
          </cell>
          <cell r="AH55">
            <v>15.216000000000005</v>
          </cell>
          <cell r="AI55">
            <v>367922.88000000012</v>
          </cell>
          <cell r="AJ55">
            <v>14.336</v>
          </cell>
          <cell r="AK55">
            <v>346644.47999999998</v>
          </cell>
          <cell r="AL55">
            <v>11.520000000000001</v>
          </cell>
          <cell r="AM55">
            <v>278553.60000000003</v>
          </cell>
          <cell r="AN55">
            <v>11.256</v>
          </cell>
          <cell r="AO55">
            <v>272170.08</v>
          </cell>
          <cell r="AP55">
            <v>13.940000000000001</v>
          </cell>
          <cell r="AQ55">
            <v>337069.2</v>
          </cell>
          <cell r="AR55">
            <v>22</v>
          </cell>
          <cell r="AS55">
            <v>531960</v>
          </cell>
          <cell r="AT55">
            <v>15.040000000000001</v>
          </cell>
          <cell r="AU55">
            <v>363667.20000000001</v>
          </cell>
          <cell r="AV55">
            <v>11.828000000000003</v>
          </cell>
          <cell r="AW55">
            <v>286001.0400000001</v>
          </cell>
          <cell r="AX55">
            <v>12.698</v>
          </cell>
          <cell r="AY55">
            <v>307037.64</v>
          </cell>
          <cell r="AZ55">
            <v>12.972000000000001</v>
          </cell>
          <cell r="BA55">
            <v>313662.96000000002</v>
          </cell>
          <cell r="BB55">
            <v>16.536000000000001</v>
          </cell>
          <cell r="BC55">
            <v>399840.48000000004</v>
          </cell>
          <cell r="BD55">
            <v>39.71</v>
          </cell>
          <cell r="BE55">
            <v>960187.8</v>
          </cell>
          <cell r="BF55">
            <v>13.860000000000001</v>
          </cell>
          <cell r="BG55">
            <v>335134.80000000005</v>
          </cell>
          <cell r="BH55">
            <v>0</v>
          </cell>
          <cell r="BI55">
            <v>0</v>
          </cell>
          <cell r="BJ55">
            <v>14.96</v>
          </cell>
          <cell r="BK55">
            <v>361732.80000000005</v>
          </cell>
          <cell r="BL55">
            <v>10.978000000000002</v>
          </cell>
          <cell r="BM55">
            <v>265448.04000000004</v>
          </cell>
          <cell r="BN55">
            <v>0</v>
          </cell>
          <cell r="BO55">
            <v>0</v>
          </cell>
          <cell r="BP55">
            <v>12.540000000000001</v>
          </cell>
          <cell r="BQ55">
            <v>303217.2</v>
          </cell>
          <cell r="BR55">
            <v>20.196000000000002</v>
          </cell>
          <cell r="BS55">
            <v>488339.28</v>
          </cell>
          <cell r="BT55">
            <v>16.544</v>
          </cell>
          <cell r="BU55">
            <v>400033.92</v>
          </cell>
          <cell r="BV55">
            <v>15.620000000000001</v>
          </cell>
          <cell r="BW55">
            <v>377691.60000000003</v>
          </cell>
          <cell r="BX55">
            <v>13.42</v>
          </cell>
          <cell r="BY55">
            <v>324495.59999999998</v>
          </cell>
          <cell r="BZ55">
            <v>12.694000000000001</v>
          </cell>
          <cell r="CA55">
            <v>306940.92000000004</v>
          </cell>
          <cell r="CB55">
            <v>0</v>
          </cell>
          <cell r="CC55">
            <v>0</v>
          </cell>
          <cell r="CD55">
            <v>13.200000000000001</v>
          </cell>
          <cell r="CE55">
            <v>319176</v>
          </cell>
          <cell r="CF55">
            <v>0</v>
          </cell>
          <cell r="CG55">
            <v>0</v>
          </cell>
          <cell r="CH55">
            <v>18.391999999999999</v>
          </cell>
          <cell r="CI55">
            <v>444718.56</v>
          </cell>
          <cell r="CJ55">
            <v>522.78400000000011</v>
          </cell>
          <cell r="CK55">
            <v>12640917.120000003</v>
          </cell>
          <cell r="CL55" t="str">
            <v/>
          </cell>
        </row>
        <row r="56">
          <cell r="D56" t="str">
            <v>09-10-050</v>
          </cell>
          <cell r="E56" t="str">
            <v>ELABORACION DE FILETES, FAJAS Y RANURAS EN REVOQUES; INCLUYE TODOS LOS ELEMENTOS NECESARIOS PARA SU CORRECTA EJECUCION.</v>
          </cell>
          <cell r="F56" t="str">
            <v>M</v>
          </cell>
          <cell r="G56">
            <v>5583</v>
          </cell>
          <cell r="H56">
            <v>0</v>
          </cell>
          <cell r="I56">
            <v>0</v>
          </cell>
          <cell r="J56">
            <v>11</v>
          </cell>
          <cell r="K56">
            <v>61413</v>
          </cell>
          <cell r="L56">
            <v>11</v>
          </cell>
          <cell r="M56">
            <v>61413</v>
          </cell>
          <cell r="N56">
            <v>11</v>
          </cell>
          <cell r="O56">
            <v>61413</v>
          </cell>
          <cell r="P56">
            <v>0</v>
          </cell>
          <cell r="Q56">
            <v>0</v>
          </cell>
          <cell r="R56">
            <v>11</v>
          </cell>
          <cell r="S56">
            <v>61413</v>
          </cell>
          <cell r="T56">
            <v>11</v>
          </cell>
          <cell r="U56">
            <v>61413</v>
          </cell>
          <cell r="V56">
            <v>11</v>
          </cell>
          <cell r="W56">
            <v>61413</v>
          </cell>
          <cell r="X56">
            <v>11</v>
          </cell>
          <cell r="Y56">
            <v>61413</v>
          </cell>
          <cell r="Z56">
            <v>11</v>
          </cell>
          <cell r="AA56">
            <v>61413</v>
          </cell>
          <cell r="AB56">
            <v>11</v>
          </cell>
          <cell r="AC56">
            <v>61413</v>
          </cell>
          <cell r="AD56">
            <v>11</v>
          </cell>
          <cell r="AE56">
            <v>61413</v>
          </cell>
          <cell r="AF56">
            <v>11</v>
          </cell>
          <cell r="AG56">
            <v>61413</v>
          </cell>
          <cell r="AH56">
            <v>11</v>
          </cell>
          <cell r="AI56">
            <v>61413</v>
          </cell>
          <cell r="AJ56">
            <v>11</v>
          </cell>
          <cell r="AK56">
            <v>61413</v>
          </cell>
          <cell r="AL56">
            <v>11</v>
          </cell>
          <cell r="AM56">
            <v>61413</v>
          </cell>
          <cell r="AN56">
            <v>11</v>
          </cell>
          <cell r="AO56">
            <v>61413</v>
          </cell>
          <cell r="AP56">
            <v>11</v>
          </cell>
          <cell r="AQ56">
            <v>61413</v>
          </cell>
          <cell r="AR56">
            <v>17.600000000000001</v>
          </cell>
          <cell r="AS56">
            <v>98260.800000000003</v>
          </cell>
          <cell r="AT56">
            <v>11</v>
          </cell>
          <cell r="AU56">
            <v>61413</v>
          </cell>
          <cell r="AV56">
            <v>11</v>
          </cell>
          <cell r="AW56">
            <v>61413</v>
          </cell>
          <cell r="AX56">
            <v>11</v>
          </cell>
          <cell r="AY56">
            <v>61413</v>
          </cell>
          <cell r="AZ56">
            <v>11</v>
          </cell>
          <cell r="BA56">
            <v>61413</v>
          </cell>
          <cell r="BB56">
            <v>11</v>
          </cell>
          <cell r="BC56">
            <v>61413</v>
          </cell>
          <cell r="BD56">
            <v>0</v>
          </cell>
          <cell r="BE56">
            <v>0</v>
          </cell>
          <cell r="BF56">
            <v>11</v>
          </cell>
          <cell r="BG56">
            <v>61413</v>
          </cell>
          <cell r="BH56">
            <v>0</v>
          </cell>
          <cell r="BI56">
            <v>0</v>
          </cell>
          <cell r="BJ56">
            <v>11</v>
          </cell>
          <cell r="BK56">
            <v>61413</v>
          </cell>
          <cell r="BL56">
            <v>13.200000000000001</v>
          </cell>
          <cell r="BM56">
            <v>73695.600000000006</v>
          </cell>
          <cell r="BN56">
            <v>0</v>
          </cell>
          <cell r="BO56">
            <v>0</v>
          </cell>
          <cell r="BP56">
            <v>11</v>
          </cell>
          <cell r="BQ56">
            <v>61413</v>
          </cell>
          <cell r="BR56">
            <v>19.8</v>
          </cell>
          <cell r="BS56">
            <v>110543.40000000001</v>
          </cell>
          <cell r="BT56">
            <v>22</v>
          </cell>
          <cell r="BU56">
            <v>122826</v>
          </cell>
          <cell r="BV56">
            <v>11</v>
          </cell>
          <cell r="BW56">
            <v>61413</v>
          </cell>
          <cell r="BX56">
            <v>11</v>
          </cell>
          <cell r="BY56">
            <v>61413</v>
          </cell>
          <cell r="BZ56">
            <v>11</v>
          </cell>
          <cell r="CA56">
            <v>61413</v>
          </cell>
          <cell r="CB56">
            <v>0</v>
          </cell>
          <cell r="CC56">
            <v>0</v>
          </cell>
          <cell r="CD56">
            <v>11</v>
          </cell>
          <cell r="CE56">
            <v>61413</v>
          </cell>
          <cell r="CF56">
            <v>0</v>
          </cell>
          <cell r="CG56">
            <v>0</v>
          </cell>
          <cell r="CH56">
            <v>15.400000000000002</v>
          </cell>
          <cell r="CI56">
            <v>85978.200000000012</v>
          </cell>
          <cell r="CJ56">
            <v>396</v>
          </cell>
          <cell r="CK56">
            <v>2210868</v>
          </cell>
          <cell r="CL56" t="str">
            <v/>
          </cell>
        </row>
        <row r="57">
          <cell r="D57" t="str">
            <v>09-15</v>
          </cell>
          <cell r="E57" t="str">
            <v>PINTURAS</v>
          </cell>
          <cell r="G57">
            <v>0</v>
          </cell>
          <cell r="H57" t="str">
            <v/>
          </cell>
          <cell r="I57">
            <v>167139.84000000003</v>
          </cell>
          <cell r="J57" t="str">
            <v/>
          </cell>
          <cell r="K57">
            <v>157762.14800000002</v>
          </cell>
          <cell r="L57" t="str">
            <v/>
          </cell>
          <cell r="M57">
            <v>52832.160000000003</v>
          </cell>
          <cell r="N57" t="str">
            <v/>
          </cell>
          <cell r="O57">
            <v>53200.400000000009</v>
          </cell>
          <cell r="P57" t="str">
            <v/>
          </cell>
          <cell r="Q57">
            <v>0</v>
          </cell>
          <cell r="R57" t="str">
            <v/>
          </cell>
          <cell r="S57">
            <v>52463.920000000006</v>
          </cell>
          <cell r="T57" t="str">
            <v/>
          </cell>
          <cell r="U57">
            <v>52463.920000000006</v>
          </cell>
          <cell r="V57" t="str">
            <v/>
          </cell>
          <cell r="W57">
            <v>53568.640000000007</v>
          </cell>
          <cell r="X57" t="str">
            <v/>
          </cell>
          <cell r="Y57">
            <v>51727.44000000001</v>
          </cell>
          <cell r="Z57" t="str">
            <v/>
          </cell>
          <cell r="AA57">
            <v>52832.160000000003</v>
          </cell>
          <cell r="AB57" t="str">
            <v/>
          </cell>
          <cell r="AC57">
            <v>53936.880000000005</v>
          </cell>
          <cell r="AD57" t="str">
            <v/>
          </cell>
          <cell r="AE57">
            <v>53826.40800000001</v>
          </cell>
          <cell r="AF57" t="str">
            <v/>
          </cell>
          <cell r="AG57">
            <v>55299.368000000002</v>
          </cell>
          <cell r="AH57" t="str">
            <v/>
          </cell>
          <cell r="AI57">
            <v>55188.896000000008</v>
          </cell>
          <cell r="AJ57" t="str">
            <v/>
          </cell>
          <cell r="AK57">
            <v>54452.416000000005</v>
          </cell>
          <cell r="AL57" t="str">
            <v/>
          </cell>
          <cell r="AM57">
            <v>52095.680000000008</v>
          </cell>
          <cell r="AN57" t="str">
            <v/>
          </cell>
          <cell r="AO57">
            <v>41784.960000000006</v>
          </cell>
          <cell r="AP57" t="str">
            <v/>
          </cell>
          <cell r="AQ57">
            <v>54121.000000000007</v>
          </cell>
          <cell r="AR57" t="str">
            <v/>
          </cell>
          <cell r="AS57">
            <v>101981.92000000001</v>
          </cell>
          <cell r="AT57" t="str">
            <v/>
          </cell>
          <cell r="AU57">
            <v>55041.600000000006</v>
          </cell>
          <cell r="AV57" t="str">
            <v/>
          </cell>
          <cell r="AW57">
            <v>52353.448000000004</v>
          </cell>
          <cell r="AX57" t="str">
            <v/>
          </cell>
          <cell r="AY57">
            <v>52997.868000000002</v>
          </cell>
          <cell r="AZ57" t="str">
            <v/>
          </cell>
          <cell r="BA57">
            <v>53310.872000000003</v>
          </cell>
          <cell r="BB57" t="str">
            <v/>
          </cell>
          <cell r="BC57">
            <v>56293.616000000009</v>
          </cell>
          <cell r="BD57" t="str">
            <v/>
          </cell>
          <cell r="BE57">
            <v>0</v>
          </cell>
          <cell r="BF57" t="str">
            <v/>
          </cell>
          <cell r="BG57">
            <v>53384.520000000004</v>
          </cell>
          <cell r="BH57" t="str">
            <v/>
          </cell>
          <cell r="BI57">
            <v>0</v>
          </cell>
          <cell r="BJ57" t="str">
            <v/>
          </cell>
          <cell r="BK57">
            <v>54305.12000000001</v>
          </cell>
          <cell r="BL57" t="str">
            <v/>
          </cell>
          <cell r="BM57">
            <v>9187.5880000000016</v>
          </cell>
          <cell r="BN57" t="str">
            <v/>
          </cell>
          <cell r="BO57">
            <v>0</v>
          </cell>
          <cell r="BP57" t="str">
            <v/>
          </cell>
          <cell r="BQ57">
            <v>52279.80000000001</v>
          </cell>
          <cell r="BR57" t="str">
            <v/>
          </cell>
          <cell r="BS57">
            <v>58687.176000000007</v>
          </cell>
          <cell r="BT57" t="str">
            <v/>
          </cell>
          <cell r="BU57">
            <v>97415.744000000006</v>
          </cell>
          <cell r="BV57" t="str">
            <v/>
          </cell>
          <cell r="BW57">
            <v>54857.48</v>
          </cell>
          <cell r="BX57" t="str">
            <v/>
          </cell>
          <cell r="BY57">
            <v>11231.32</v>
          </cell>
          <cell r="BZ57" t="str">
            <v/>
          </cell>
          <cell r="CA57">
            <v>10623.723999999998</v>
          </cell>
          <cell r="CB57" t="str">
            <v/>
          </cell>
          <cell r="CC57">
            <v>0</v>
          </cell>
          <cell r="CD57" t="str">
            <v/>
          </cell>
          <cell r="CE57">
            <v>11047.2</v>
          </cell>
          <cell r="CF57" t="str">
            <v/>
          </cell>
          <cell r="CG57">
            <v>0</v>
          </cell>
          <cell r="CH57" t="str">
            <v/>
          </cell>
          <cell r="CI57">
            <v>57177.392000000007</v>
          </cell>
          <cell r="CJ57">
            <v>0</v>
          </cell>
          <cell r="CK57">
            <v>1956872.6239999998</v>
          </cell>
          <cell r="CL57" t="str">
            <v/>
          </cell>
        </row>
        <row r="58">
          <cell r="D58" t="str">
            <v>09-15-020</v>
          </cell>
          <cell r="E58" t="str">
            <v>APLICACION DE PINTURA VINILICA SOBRE BLOQUE, PARA INTERIORES, DOS MANOS. INCLUYE ADECUACION DE LA SUPERFICIE ANTES DE APLICACION, LIMPIEZA DE SUPERFICIE, RESANES DE PERFORACIONES MENORES, APLICACION FINAL Y TODO LO NECESARIO PARA SU CORRECTO ACABADO.</v>
          </cell>
          <cell r="F58" t="str">
            <v>M2</v>
          </cell>
          <cell r="G58">
            <v>9206</v>
          </cell>
          <cell r="H58">
            <v>0</v>
          </cell>
          <cell r="I58">
            <v>0</v>
          </cell>
          <cell r="J58">
            <v>12.598000000000001</v>
          </cell>
          <cell r="K58">
            <v>115977.18800000001</v>
          </cell>
          <cell r="L58">
            <v>1.2000000000000002</v>
          </cell>
          <cell r="M58">
            <v>11047.2</v>
          </cell>
          <cell r="N58">
            <v>1.24</v>
          </cell>
          <cell r="O58">
            <v>11415.44</v>
          </cell>
          <cell r="P58">
            <v>0</v>
          </cell>
          <cell r="Q58">
            <v>0</v>
          </cell>
          <cell r="R58">
            <v>1.1600000000000001</v>
          </cell>
          <cell r="S58">
            <v>10678.960000000001</v>
          </cell>
          <cell r="T58">
            <v>1.1600000000000001</v>
          </cell>
          <cell r="U58">
            <v>10678.960000000001</v>
          </cell>
          <cell r="V58">
            <v>1.28</v>
          </cell>
          <cell r="W58">
            <v>11783.68</v>
          </cell>
          <cell r="X58">
            <v>1.0800000000000003</v>
          </cell>
          <cell r="Y58">
            <v>9942.4800000000032</v>
          </cell>
          <cell r="Z58">
            <v>1.2000000000000002</v>
          </cell>
          <cell r="AA58">
            <v>11047.2</v>
          </cell>
          <cell r="AB58">
            <v>1.3200000000000003</v>
          </cell>
          <cell r="AC58">
            <v>12151.920000000002</v>
          </cell>
          <cell r="AD58">
            <v>1.3080000000000001</v>
          </cell>
          <cell r="AE58">
            <v>12041.448</v>
          </cell>
          <cell r="AF58">
            <v>1.468</v>
          </cell>
          <cell r="AG58">
            <v>13514.407999999999</v>
          </cell>
          <cell r="AH58">
            <v>1.4560000000000002</v>
          </cell>
          <cell r="AI58">
            <v>13403.936000000002</v>
          </cell>
          <cell r="AJ58">
            <v>1.3760000000000001</v>
          </cell>
          <cell r="AK58">
            <v>12667.456</v>
          </cell>
          <cell r="AL58">
            <v>1.1200000000000001</v>
          </cell>
          <cell r="AM58">
            <v>10310.720000000001</v>
          </cell>
          <cell r="AN58">
            <v>0</v>
          </cell>
          <cell r="AO58">
            <v>0</v>
          </cell>
          <cell r="AP58">
            <v>1.34</v>
          </cell>
          <cell r="AQ58">
            <v>12336.04</v>
          </cell>
          <cell r="AR58">
            <v>2</v>
          </cell>
          <cell r="AS58">
            <v>18412</v>
          </cell>
          <cell r="AT58">
            <v>1.4400000000000004</v>
          </cell>
          <cell r="AU58">
            <v>13256.640000000003</v>
          </cell>
          <cell r="AV58">
            <v>1.1480000000000001</v>
          </cell>
          <cell r="AW58">
            <v>10568.488000000001</v>
          </cell>
          <cell r="AX58">
            <v>1.218</v>
          </cell>
          <cell r="AY58">
            <v>11212.907999999999</v>
          </cell>
          <cell r="AZ58">
            <v>1.252</v>
          </cell>
          <cell r="BA58">
            <v>11525.912</v>
          </cell>
          <cell r="BB58">
            <v>1.5759999999999998</v>
          </cell>
          <cell r="BC58">
            <v>14508.655999999999</v>
          </cell>
          <cell r="BD58">
            <v>0</v>
          </cell>
          <cell r="BE58">
            <v>0</v>
          </cell>
          <cell r="BF58">
            <v>1.26</v>
          </cell>
          <cell r="BG58">
            <v>11599.56</v>
          </cell>
          <cell r="BH58">
            <v>0</v>
          </cell>
          <cell r="BI58">
            <v>0</v>
          </cell>
          <cell r="BJ58">
            <v>1.36</v>
          </cell>
          <cell r="BK58">
            <v>12520.160000000002</v>
          </cell>
          <cell r="BL58">
            <v>0.99800000000000011</v>
          </cell>
          <cell r="BM58">
            <v>9187.5880000000016</v>
          </cell>
          <cell r="BN58">
            <v>0</v>
          </cell>
          <cell r="BO58">
            <v>0</v>
          </cell>
          <cell r="BP58">
            <v>1.1400000000000001</v>
          </cell>
          <cell r="BQ58">
            <v>10494.840000000002</v>
          </cell>
          <cell r="BR58">
            <v>1.8360000000000001</v>
          </cell>
          <cell r="BS58">
            <v>16902.216</v>
          </cell>
          <cell r="BT58">
            <v>1.504</v>
          </cell>
          <cell r="BU58">
            <v>13845.824000000001</v>
          </cell>
          <cell r="BV58">
            <v>1.42</v>
          </cell>
          <cell r="BW58">
            <v>13072.519999999999</v>
          </cell>
          <cell r="BX58">
            <v>1.22</v>
          </cell>
          <cell r="BY58">
            <v>11231.32</v>
          </cell>
          <cell r="BZ58">
            <v>1.1539999999999999</v>
          </cell>
          <cell r="CA58">
            <v>10623.723999999998</v>
          </cell>
          <cell r="CB58">
            <v>0</v>
          </cell>
          <cell r="CC58">
            <v>0</v>
          </cell>
          <cell r="CD58">
            <v>1.2000000000000002</v>
          </cell>
          <cell r="CE58">
            <v>11047.2</v>
          </cell>
          <cell r="CF58">
            <v>0</v>
          </cell>
          <cell r="CG58">
            <v>0</v>
          </cell>
          <cell r="CH58">
            <v>1.6719999999999999</v>
          </cell>
          <cell r="CI58">
            <v>15392.431999999999</v>
          </cell>
          <cell r="CJ58">
            <v>53.704000000000008</v>
          </cell>
          <cell r="CK58">
            <v>494399.02400000009</v>
          </cell>
          <cell r="CL58" t="str">
            <v/>
          </cell>
        </row>
        <row r="59">
          <cell r="D59" t="str">
            <v>09-15-040</v>
          </cell>
          <cell r="E59" t="str">
            <v>APLICACION DE PINTURA TIPO ESMALTE SOBRE PUERTA METALICA (EL COLOR SERA EL APROBADO POR LA INTERVENTORIA). INCLUYE ANTICORROSIVO, PINTURA DEL MARCO Y DEL ALA,  LIMPIEZA, ESTOPA Y TODO LO NECESARIO PARA SU CORRECTO ACABADO.</v>
          </cell>
          <cell r="F59" t="str">
            <v>M2</v>
          </cell>
          <cell r="G59">
            <v>12436</v>
          </cell>
          <cell r="H59">
            <v>13.440000000000001</v>
          </cell>
          <cell r="I59">
            <v>167139.84000000003</v>
          </cell>
          <cell r="J59">
            <v>3.3600000000000003</v>
          </cell>
          <cell r="K59">
            <v>41784.960000000006</v>
          </cell>
          <cell r="L59">
            <v>3.3600000000000003</v>
          </cell>
          <cell r="M59">
            <v>41784.960000000006</v>
          </cell>
          <cell r="N59">
            <v>3.3600000000000003</v>
          </cell>
          <cell r="O59">
            <v>41784.960000000006</v>
          </cell>
          <cell r="P59">
            <v>0</v>
          </cell>
          <cell r="Q59">
            <v>0</v>
          </cell>
          <cell r="R59">
            <v>3.3600000000000003</v>
          </cell>
          <cell r="S59">
            <v>41784.960000000006</v>
          </cell>
          <cell r="T59">
            <v>3.3600000000000003</v>
          </cell>
          <cell r="U59">
            <v>41784.960000000006</v>
          </cell>
          <cell r="V59">
            <v>3.3600000000000003</v>
          </cell>
          <cell r="W59">
            <v>41784.960000000006</v>
          </cell>
          <cell r="X59">
            <v>3.3600000000000003</v>
          </cell>
          <cell r="Y59">
            <v>41784.960000000006</v>
          </cell>
          <cell r="Z59">
            <v>3.3600000000000003</v>
          </cell>
          <cell r="AA59">
            <v>41784.960000000006</v>
          </cell>
          <cell r="AB59">
            <v>3.3600000000000003</v>
          </cell>
          <cell r="AC59">
            <v>41784.960000000006</v>
          </cell>
          <cell r="AD59">
            <v>3.3600000000000003</v>
          </cell>
          <cell r="AE59">
            <v>41784.960000000006</v>
          </cell>
          <cell r="AF59">
            <v>3.3600000000000003</v>
          </cell>
          <cell r="AG59">
            <v>41784.960000000006</v>
          </cell>
          <cell r="AH59">
            <v>3.3600000000000003</v>
          </cell>
          <cell r="AI59">
            <v>41784.960000000006</v>
          </cell>
          <cell r="AJ59">
            <v>3.3600000000000003</v>
          </cell>
          <cell r="AK59">
            <v>41784.960000000006</v>
          </cell>
          <cell r="AL59">
            <v>3.3600000000000003</v>
          </cell>
          <cell r="AM59">
            <v>41784.960000000006</v>
          </cell>
          <cell r="AN59">
            <v>3.3600000000000003</v>
          </cell>
          <cell r="AO59">
            <v>41784.960000000006</v>
          </cell>
          <cell r="AP59">
            <v>3.3600000000000003</v>
          </cell>
          <cell r="AQ59">
            <v>41784.960000000006</v>
          </cell>
          <cell r="AR59">
            <v>6.7200000000000006</v>
          </cell>
          <cell r="AS59">
            <v>83569.920000000013</v>
          </cell>
          <cell r="AT59">
            <v>3.3600000000000003</v>
          </cell>
          <cell r="AU59">
            <v>41784.960000000006</v>
          </cell>
          <cell r="AV59">
            <v>3.3600000000000003</v>
          </cell>
          <cell r="AW59">
            <v>41784.960000000006</v>
          </cell>
          <cell r="AX59">
            <v>3.3600000000000003</v>
          </cell>
          <cell r="AY59">
            <v>41784.960000000006</v>
          </cell>
          <cell r="AZ59">
            <v>3.3600000000000003</v>
          </cell>
          <cell r="BA59">
            <v>41784.960000000006</v>
          </cell>
          <cell r="BB59">
            <v>3.3600000000000003</v>
          </cell>
          <cell r="BC59">
            <v>41784.960000000006</v>
          </cell>
          <cell r="BD59">
            <v>0</v>
          </cell>
          <cell r="BE59">
            <v>0</v>
          </cell>
          <cell r="BF59">
            <v>3.3600000000000003</v>
          </cell>
          <cell r="BG59">
            <v>41784.960000000006</v>
          </cell>
          <cell r="BH59">
            <v>0</v>
          </cell>
          <cell r="BI59">
            <v>0</v>
          </cell>
          <cell r="BJ59">
            <v>3.3600000000000003</v>
          </cell>
          <cell r="BK59">
            <v>41784.960000000006</v>
          </cell>
          <cell r="BL59">
            <v>0</v>
          </cell>
          <cell r="BM59">
            <v>0</v>
          </cell>
          <cell r="BN59">
            <v>0</v>
          </cell>
          <cell r="BO59">
            <v>0</v>
          </cell>
          <cell r="BP59">
            <v>3.3600000000000003</v>
          </cell>
          <cell r="BQ59">
            <v>41784.960000000006</v>
          </cell>
          <cell r="BR59">
            <v>3.3600000000000003</v>
          </cell>
          <cell r="BS59">
            <v>41784.960000000006</v>
          </cell>
          <cell r="BT59">
            <v>6.7200000000000006</v>
          </cell>
          <cell r="BU59">
            <v>83569.920000000013</v>
          </cell>
          <cell r="BV59">
            <v>3.3600000000000003</v>
          </cell>
          <cell r="BW59">
            <v>41784.960000000006</v>
          </cell>
          <cell r="BX59">
            <v>0</v>
          </cell>
          <cell r="BY59">
            <v>0</v>
          </cell>
          <cell r="BZ59">
            <v>0</v>
          </cell>
          <cell r="CA59">
            <v>0</v>
          </cell>
          <cell r="CB59">
            <v>0</v>
          </cell>
          <cell r="CC59">
            <v>0</v>
          </cell>
          <cell r="CD59">
            <v>0</v>
          </cell>
          <cell r="CE59">
            <v>0</v>
          </cell>
          <cell r="CF59">
            <v>0</v>
          </cell>
          <cell r="CG59">
            <v>0</v>
          </cell>
          <cell r="CH59">
            <v>3.3600000000000003</v>
          </cell>
          <cell r="CI59">
            <v>41784.960000000006</v>
          </cell>
          <cell r="CJ59">
            <v>117.6</v>
          </cell>
          <cell r="CK59">
            <v>1462473.5999999999</v>
          </cell>
          <cell r="CL59" t="str">
            <v/>
          </cell>
        </row>
        <row r="60">
          <cell r="D60" t="str">
            <v>09-20</v>
          </cell>
          <cell r="E60" t="str">
            <v>ENCHAPES</v>
          </cell>
          <cell r="G60">
            <v>0</v>
          </cell>
          <cell r="H60" t="str">
            <v/>
          </cell>
          <cell r="I60">
            <v>1620388</v>
          </cell>
          <cell r="J60" t="str">
            <v/>
          </cell>
          <cell r="K60">
            <v>749766.35000000009</v>
          </cell>
          <cell r="L60" t="str">
            <v/>
          </cell>
          <cell r="M60">
            <v>749664.39999999991</v>
          </cell>
          <cell r="N60" t="str">
            <v/>
          </cell>
          <cell r="O60">
            <v>775611.40000000014</v>
          </cell>
          <cell r="P60" t="str">
            <v/>
          </cell>
          <cell r="Q60">
            <v>0</v>
          </cell>
          <cell r="R60" t="str">
            <v/>
          </cell>
          <cell r="S60">
            <v>789932.22</v>
          </cell>
          <cell r="T60" t="str">
            <v/>
          </cell>
          <cell r="U60">
            <v>700569</v>
          </cell>
          <cell r="V60" t="str">
            <v/>
          </cell>
          <cell r="W60">
            <v>779809.29999999981</v>
          </cell>
          <cell r="X60" t="str">
            <v/>
          </cell>
          <cell r="Y60">
            <v>694971.79999999993</v>
          </cell>
          <cell r="Z60" t="str">
            <v/>
          </cell>
          <cell r="AA60">
            <v>726516</v>
          </cell>
          <cell r="AB60" t="str">
            <v/>
          </cell>
          <cell r="AC60">
            <v>908145</v>
          </cell>
          <cell r="AD60" t="str">
            <v/>
          </cell>
          <cell r="AE60">
            <v>807767.3</v>
          </cell>
          <cell r="AF60" t="str">
            <v/>
          </cell>
          <cell r="AG60">
            <v>911555.29999999993</v>
          </cell>
          <cell r="AH60" t="str">
            <v/>
          </cell>
          <cell r="AI60">
            <v>903771.20000000007</v>
          </cell>
          <cell r="AJ60" t="str">
            <v/>
          </cell>
          <cell r="AK60">
            <v>851877.2</v>
          </cell>
          <cell r="AL60" t="str">
            <v/>
          </cell>
          <cell r="AM60">
            <v>674622</v>
          </cell>
          <cell r="AN60" t="str">
            <v/>
          </cell>
          <cell r="AO60">
            <v>670248.19999999995</v>
          </cell>
          <cell r="AP60" t="str">
            <v/>
          </cell>
          <cell r="AQ60">
            <v>828524.9</v>
          </cell>
          <cell r="AR60" t="str">
            <v/>
          </cell>
          <cell r="AS60">
            <v>1413092</v>
          </cell>
          <cell r="AT60" t="str">
            <v/>
          </cell>
          <cell r="AU60">
            <v>985986</v>
          </cell>
          <cell r="AV60" t="str">
            <v/>
          </cell>
          <cell r="AW60">
            <v>708608.98</v>
          </cell>
          <cell r="AX60" t="str">
            <v/>
          </cell>
          <cell r="AY60">
            <v>744678.89999999991</v>
          </cell>
          <cell r="AZ60" t="str">
            <v/>
          </cell>
          <cell r="BA60">
            <v>864035.1</v>
          </cell>
          <cell r="BB60" t="str">
            <v/>
          </cell>
          <cell r="BC60">
            <v>981612.2</v>
          </cell>
          <cell r="BD60" t="str">
            <v/>
          </cell>
          <cell r="BE60">
            <v>244215.62</v>
          </cell>
          <cell r="BF60" t="str">
            <v/>
          </cell>
          <cell r="BG60">
            <v>701531.45999999985</v>
          </cell>
          <cell r="BH60" t="str">
            <v/>
          </cell>
          <cell r="BI60">
            <v>0</v>
          </cell>
          <cell r="BJ60" t="str">
            <v/>
          </cell>
          <cell r="BK60">
            <v>757208.55999999994</v>
          </cell>
          <cell r="BL60" t="str">
            <v/>
          </cell>
          <cell r="BM60">
            <v>555657.45799999998</v>
          </cell>
          <cell r="BN60" t="str">
            <v/>
          </cell>
          <cell r="BO60">
            <v>0</v>
          </cell>
          <cell r="BP60" t="str">
            <v/>
          </cell>
          <cell r="BQ60">
            <v>634718.94000000006</v>
          </cell>
          <cell r="BR60" t="str">
            <v/>
          </cell>
          <cell r="BS60">
            <v>1022231.556</v>
          </cell>
          <cell r="BT60" t="str">
            <v/>
          </cell>
          <cell r="BU60">
            <v>837383.58399999992</v>
          </cell>
          <cell r="BV60" t="str">
            <v/>
          </cell>
          <cell r="BW60">
            <v>790614.82</v>
          </cell>
          <cell r="BX60" t="str">
            <v/>
          </cell>
          <cell r="BY60">
            <v>679260.61999999988</v>
          </cell>
          <cell r="BZ60" t="str">
            <v/>
          </cell>
          <cell r="CA60">
            <v>642513.73399999994</v>
          </cell>
          <cell r="CB60" t="str">
            <v/>
          </cell>
          <cell r="CC60">
            <v>0</v>
          </cell>
          <cell r="CD60" t="str">
            <v/>
          </cell>
          <cell r="CE60">
            <v>668125.19999999995</v>
          </cell>
          <cell r="CF60" t="str">
            <v/>
          </cell>
          <cell r="CG60">
            <v>0</v>
          </cell>
          <cell r="CH60" t="str">
            <v/>
          </cell>
          <cell r="CI60">
            <v>930921.11199999996</v>
          </cell>
          <cell r="CJ60">
            <v>0</v>
          </cell>
          <cell r="CK60">
            <v>28306135.414000001</v>
          </cell>
          <cell r="CL60" t="str">
            <v/>
          </cell>
        </row>
        <row r="61">
          <cell r="D61" t="str">
            <v>09-20-010</v>
          </cell>
          <cell r="E61" t="str">
            <v>ENCHAPE EN CERAMICA TIPO EGEO DE CORONA O EQUIVALENTE, PARA DUCHA (EN PISO Y PARED). INCLUYE MORTERO DE E=2 CM, RELACION 1:4 MAS IMPERBEALIZANTE INTEGRAL TIPO SIKA 1 O EQUIVALENTE, LECHADA, PEGA Y TODO LO NECESARIO PARA SU CORRECTA INSTALACION.</v>
          </cell>
          <cell r="F61" t="str">
            <v>M2</v>
          </cell>
          <cell r="G61">
            <v>57871</v>
          </cell>
          <cell r="H61">
            <v>28</v>
          </cell>
          <cell r="I61">
            <v>1620388</v>
          </cell>
          <cell r="J61">
            <v>11.58</v>
          </cell>
          <cell r="K61">
            <v>670146.18000000005</v>
          </cell>
          <cell r="L61">
            <v>11.6</v>
          </cell>
          <cell r="M61">
            <v>671303.6</v>
          </cell>
          <cell r="N61">
            <v>12.000000000000002</v>
          </cell>
          <cell r="O61">
            <v>694452.00000000012</v>
          </cell>
          <cell r="P61">
            <v>0</v>
          </cell>
          <cell r="Q61">
            <v>0</v>
          </cell>
          <cell r="R61">
            <v>12.32</v>
          </cell>
          <cell r="S61">
            <v>712970.72</v>
          </cell>
          <cell r="T61">
            <v>10.8</v>
          </cell>
          <cell r="U61">
            <v>625006.80000000005</v>
          </cell>
          <cell r="V61">
            <v>11.999999999999998</v>
          </cell>
          <cell r="W61">
            <v>694451.99999999988</v>
          </cell>
          <cell r="X61">
            <v>10.799999999999999</v>
          </cell>
          <cell r="Y61">
            <v>625006.79999999993</v>
          </cell>
          <cell r="Z61">
            <v>11.2</v>
          </cell>
          <cell r="AA61">
            <v>648155.19999999995</v>
          </cell>
          <cell r="AB61">
            <v>14</v>
          </cell>
          <cell r="AC61">
            <v>810194</v>
          </cell>
          <cell r="AD61">
            <v>12.28</v>
          </cell>
          <cell r="AE61">
            <v>710655.88</v>
          </cell>
          <cell r="AF61">
            <v>13.879999999999999</v>
          </cell>
          <cell r="AG61">
            <v>803249.48</v>
          </cell>
          <cell r="AH61">
            <v>13.760000000000002</v>
          </cell>
          <cell r="AI61">
            <v>796304.96000000008</v>
          </cell>
          <cell r="AJ61">
            <v>12.959999999999999</v>
          </cell>
          <cell r="AK61">
            <v>750008.15999999992</v>
          </cell>
          <cell r="AL61">
            <v>10.4</v>
          </cell>
          <cell r="AM61">
            <v>601858.4</v>
          </cell>
          <cell r="AN61">
            <v>10.16</v>
          </cell>
          <cell r="AO61">
            <v>587969.36</v>
          </cell>
          <cell r="AP61">
            <v>12.6</v>
          </cell>
          <cell r="AQ61">
            <v>729174.6</v>
          </cell>
          <cell r="AR61">
            <v>22</v>
          </cell>
          <cell r="AS61">
            <v>1273162</v>
          </cell>
          <cell r="AT61">
            <v>15.2</v>
          </cell>
          <cell r="AU61">
            <v>879639.2</v>
          </cell>
          <cell r="AV61">
            <v>10.76</v>
          </cell>
          <cell r="AW61">
            <v>622691.96</v>
          </cell>
          <cell r="AX61">
            <v>11.479999999999999</v>
          </cell>
          <cell r="AY61">
            <v>664359.07999999996</v>
          </cell>
          <cell r="AZ61">
            <v>13.32</v>
          </cell>
          <cell r="BA61">
            <v>770841.72</v>
          </cell>
          <cell r="BB61">
            <v>14.959999999999999</v>
          </cell>
          <cell r="BC61">
            <v>865750.15999999992</v>
          </cell>
          <cell r="BD61">
            <v>4.22</v>
          </cell>
          <cell r="BE61">
            <v>244215.62</v>
          </cell>
          <cell r="BF61">
            <v>11.969999999999999</v>
          </cell>
          <cell r="BG61">
            <v>692715.86999999988</v>
          </cell>
          <cell r="BH61">
            <v>0</v>
          </cell>
          <cell r="BI61">
            <v>0</v>
          </cell>
          <cell r="BJ61">
            <v>12.92</v>
          </cell>
          <cell r="BK61">
            <v>747693.32</v>
          </cell>
          <cell r="BL61">
            <v>9.4809999999999999</v>
          </cell>
          <cell r="BM61">
            <v>548674.951</v>
          </cell>
          <cell r="BN61">
            <v>0</v>
          </cell>
          <cell r="BO61">
            <v>0</v>
          </cell>
          <cell r="BP61">
            <v>10.83</v>
          </cell>
          <cell r="BQ61">
            <v>626742.93000000005</v>
          </cell>
          <cell r="BR61">
            <v>17.442</v>
          </cell>
          <cell r="BS61">
            <v>1009385.982</v>
          </cell>
          <cell r="BT61">
            <v>14.287999999999998</v>
          </cell>
          <cell r="BU61">
            <v>826860.84799999988</v>
          </cell>
          <cell r="BV61">
            <v>13.489999999999998</v>
          </cell>
          <cell r="BW61">
            <v>780679.78999999992</v>
          </cell>
          <cell r="BX61">
            <v>11.589999999999998</v>
          </cell>
          <cell r="BY61">
            <v>670724.8899999999</v>
          </cell>
          <cell r="BZ61">
            <v>10.962999999999999</v>
          </cell>
          <cell r="CA61">
            <v>634439.77299999993</v>
          </cell>
          <cell r="CB61">
            <v>0</v>
          </cell>
          <cell r="CC61">
            <v>0</v>
          </cell>
          <cell r="CD61">
            <v>11.399999999999999</v>
          </cell>
          <cell r="CE61">
            <v>659729.39999999991</v>
          </cell>
          <cell r="CF61">
            <v>0</v>
          </cell>
          <cell r="CG61">
            <v>0</v>
          </cell>
          <cell r="CH61">
            <v>15.883999999999999</v>
          </cell>
          <cell r="CI61">
            <v>919222.96399999992</v>
          </cell>
          <cell r="CJ61">
            <v>452.53800000000001</v>
          </cell>
          <cell r="CK61">
            <v>26188826.598000001</v>
          </cell>
          <cell r="CL61" t="str">
            <v/>
          </cell>
        </row>
        <row r="62">
          <cell r="D62" t="str">
            <v>09-20-020</v>
          </cell>
          <cell r="E62" t="str">
            <v>CENEFA EN MATERIAL CERAMICO; INCLUYE TODOS LOS MATERIALES NECESARIOS PARA SU CORRECTA EJECUCION.</v>
          </cell>
          <cell r="F62" t="str">
            <v>M</v>
          </cell>
          <cell r="G62">
            <v>13993</v>
          </cell>
          <cell r="H62">
            <v>0</v>
          </cell>
          <cell r="I62">
            <v>0</v>
          </cell>
          <cell r="J62">
            <v>5.69</v>
          </cell>
          <cell r="K62">
            <v>79620.17</v>
          </cell>
          <cell r="L62">
            <v>5.6</v>
          </cell>
          <cell r="M62">
            <v>78360.799999999988</v>
          </cell>
          <cell r="N62">
            <v>5.8</v>
          </cell>
          <cell r="O62">
            <v>81159.399999999994</v>
          </cell>
          <cell r="P62">
            <v>0</v>
          </cell>
          <cell r="Q62">
            <v>0</v>
          </cell>
          <cell r="R62">
            <v>5.5</v>
          </cell>
          <cell r="S62">
            <v>76961.5</v>
          </cell>
          <cell r="T62">
            <v>5.4</v>
          </cell>
          <cell r="U62">
            <v>75562.200000000012</v>
          </cell>
          <cell r="V62">
            <v>6.1</v>
          </cell>
          <cell r="W62">
            <v>85357.299999999988</v>
          </cell>
          <cell r="X62">
            <v>5</v>
          </cell>
          <cell r="Y62">
            <v>69965</v>
          </cell>
          <cell r="Z62">
            <v>5.6</v>
          </cell>
          <cell r="AA62">
            <v>78360.799999999988</v>
          </cell>
          <cell r="AB62">
            <v>7</v>
          </cell>
          <cell r="AC62">
            <v>97951</v>
          </cell>
          <cell r="AD62">
            <v>6.9399999999999995</v>
          </cell>
          <cell r="AE62">
            <v>97111.42</v>
          </cell>
          <cell r="AF62">
            <v>7.7399999999999993</v>
          </cell>
          <cell r="AG62">
            <v>108305.81999999999</v>
          </cell>
          <cell r="AH62">
            <v>7.6800000000000006</v>
          </cell>
          <cell r="AI62">
            <v>107466.24000000001</v>
          </cell>
          <cell r="AJ62">
            <v>7.28</v>
          </cell>
          <cell r="AK62">
            <v>101869.04000000001</v>
          </cell>
          <cell r="AL62">
            <v>5.2</v>
          </cell>
          <cell r="AM62">
            <v>72763.600000000006</v>
          </cell>
          <cell r="AN62">
            <v>5.8800000000000008</v>
          </cell>
          <cell r="AO62">
            <v>82278.840000000011</v>
          </cell>
          <cell r="AP62">
            <v>7.1000000000000005</v>
          </cell>
          <cell r="AQ62">
            <v>99350.3</v>
          </cell>
          <cell r="AR62">
            <v>10</v>
          </cell>
          <cell r="AS62">
            <v>139930</v>
          </cell>
          <cell r="AT62">
            <v>7.6</v>
          </cell>
          <cell r="AU62">
            <v>106346.79999999999</v>
          </cell>
          <cell r="AV62">
            <v>6.14</v>
          </cell>
          <cell r="AW62">
            <v>85917.01999999999</v>
          </cell>
          <cell r="AX62">
            <v>5.7399999999999993</v>
          </cell>
          <cell r="AY62">
            <v>80319.819999999992</v>
          </cell>
          <cell r="AZ62">
            <v>6.66</v>
          </cell>
          <cell r="BA62">
            <v>93193.38</v>
          </cell>
          <cell r="BB62">
            <v>8.2799999999999994</v>
          </cell>
          <cell r="BC62">
            <v>115862.04</v>
          </cell>
          <cell r="BD62">
            <v>0</v>
          </cell>
          <cell r="BE62">
            <v>0</v>
          </cell>
          <cell r="BF62">
            <v>0.63</v>
          </cell>
          <cell r="BG62">
            <v>8815.59</v>
          </cell>
          <cell r="BH62">
            <v>0</v>
          </cell>
          <cell r="BI62">
            <v>0</v>
          </cell>
          <cell r="BJ62">
            <v>0.68</v>
          </cell>
          <cell r="BK62">
            <v>9515.24</v>
          </cell>
          <cell r="BL62">
            <v>0.49900000000000005</v>
          </cell>
          <cell r="BM62">
            <v>6982.5070000000005</v>
          </cell>
          <cell r="BN62">
            <v>0</v>
          </cell>
          <cell r="BO62">
            <v>0</v>
          </cell>
          <cell r="BP62">
            <v>0.57000000000000006</v>
          </cell>
          <cell r="BQ62">
            <v>7976.0100000000011</v>
          </cell>
          <cell r="BR62">
            <v>0.91800000000000004</v>
          </cell>
          <cell r="BS62">
            <v>12845.574000000001</v>
          </cell>
          <cell r="BT62">
            <v>0.752</v>
          </cell>
          <cell r="BU62">
            <v>10522.736000000001</v>
          </cell>
          <cell r="BV62">
            <v>0.71</v>
          </cell>
          <cell r="BW62">
            <v>9935.0299999999988</v>
          </cell>
          <cell r="BX62">
            <v>0.61</v>
          </cell>
          <cell r="BY62">
            <v>8535.73</v>
          </cell>
          <cell r="BZ62">
            <v>0.57699999999999996</v>
          </cell>
          <cell r="CA62">
            <v>8073.9609999999993</v>
          </cell>
          <cell r="CB62">
            <v>0</v>
          </cell>
          <cell r="CC62">
            <v>0</v>
          </cell>
          <cell r="CD62">
            <v>0.60000000000000009</v>
          </cell>
          <cell r="CE62">
            <v>8395.8000000000011</v>
          </cell>
          <cell r="CF62">
            <v>0</v>
          </cell>
          <cell r="CG62">
            <v>0</v>
          </cell>
          <cell r="CH62">
            <v>0.83599999999999997</v>
          </cell>
          <cell r="CI62">
            <v>11698.147999999999</v>
          </cell>
          <cell r="CJ62">
            <v>151.31200000000004</v>
          </cell>
          <cell r="CK62">
            <v>2117308.8160000006</v>
          </cell>
          <cell r="CL62" t="str">
            <v/>
          </cell>
        </row>
        <row r="63">
          <cell r="D63" t="str">
            <v>10</v>
          </cell>
          <cell r="E63" t="str">
            <v>PISOS Y ZOCALOS</v>
          </cell>
          <cell r="G63">
            <v>0</v>
          </cell>
          <cell r="H63" t="str">
            <v/>
          </cell>
          <cell r="I63" t="str">
            <v/>
          </cell>
          <cell r="J63" t="str">
            <v/>
          </cell>
          <cell r="K63" t="str">
            <v/>
          </cell>
          <cell r="L63" t="str">
            <v/>
          </cell>
          <cell r="M63" t="str">
            <v/>
          </cell>
          <cell r="N63" t="str">
            <v/>
          </cell>
          <cell r="O63" t="str">
            <v/>
          </cell>
          <cell r="P63" t="str">
            <v/>
          </cell>
          <cell r="Q63" t="str">
            <v/>
          </cell>
          <cell r="R63" t="str">
            <v/>
          </cell>
          <cell r="S63" t="str">
            <v/>
          </cell>
          <cell r="T63" t="str">
            <v/>
          </cell>
          <cell r="U63" t="str">
            <v/>
          </cell>
          <cell r="V63" t="str">
            <v/>
          </cell>
          <cell r="W63" t="str">
            <v/>
          </cell>
          <cell r="X63" t="str">
            <v/>
          </cell>
          <cell r="Y63" t="str">
            <v/>
          </cell>
          <cell r="Z63" t="str">
            <v/>
          </cell>
          <cell r="AA63" t="str">
            <v/>
          </cell>
          <cell r="AB63" t="str">
            <v/>
          </cell>
          <cell r="AC63" t="str">
            <v/>
          </cell>
          <cell r="AD63" t="str">
            <v/>
          </cell>
          <cell r="AE63" t="str">
            <v/>
          </cell>
          <cell r="AF63" t="str">
            <v/>
          </cell>
          <cell r="AG63" t="str">
            <v/>
          </cell>
          <cell r="AH63" t="str">
            <v/>
          </cell>
          <cell r="AI63" t="str">
            <v/>
          </cell>
          <cell r="AJ63" t="str">
            <v/>
          </cell>
          <cell r="AK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t="str">
            <v/>
          </cell>
          <cell r="BP63" t="str">
            <v/>
          </cell>
          <cell r="BQ63" t="str">
            <v/>
          </cell>
          <cell r="BR63" t="str">
            <v/>
          </cell>
          <cell r="BS63" t="str">
            <v/>
          </cell>
          <cell r="BT63" t="str">
            <v/>
          </cell>
          <cell r="BU63" t="str">
            <v/>
          </cell>
          <cell r="BV63" t="str">
            <v/>
          </cell>
          <cell r="BW63" t="str">
            <v/>
          </cell>
          <cell r="BX63" t="str">
            <v/>
          </cell>
          <cell r="BY63" t="str">
            <v/>
          </cell>
          <cell r="BZ63" t="str">
            <v/>
          </cell>
          <cell r="CA63" t="str">
            <v/>
          </cell>
          <cell r="CB63" t="str">
            <v/>
          </cell>
          <cell r="CC63" t="str">
            <v/>
          </cell>
          <cell r="CD63" t="str">
            <v/>
          </cell>
          <cell r="CE63" t="str">
            <v/>
          </cell>
          <cell r="CF63" t="str">
            <v/>
          </cell>
          <cell r="CG63" t="str">
            <v/>
          </cell>
          <cell r="CH63" t="str">
            <v/>
          </cell>
          <cell r="CI63" t="str">
            <v/>
          </cell>
          <cell r="CJ63">
            <v>0</v>
          </cell>
          <cell r="CK63" t="str">
            <v/>
          </cell>
          <cell r="CL63">
            <v>36542152.273200005</v>
          </cell>
        </row>
        <row r="64">
          <cell r="D64" t="str">
            <v>10-05</v>
          </cell>
          <cell r="E64" t="str">
            <v>BASES PARA PISOS</v>
          </cell>
          <cell r="G64">
            <v>0</v>
          </cell>
          <cell r="H64" t="str">
            <v/>
          </cell>
          <cell r="I64">
            <v>238658.11200000002</v>
          </cell>
          <cell r="J64" t="str">
            <v/>
          </cell>
          <cell r="K64">
            <v>0</v>
          </cell>
          <cell r="L64" t="str">
            <v/>
          </cell>
          <cell r="M64">
            <v>0</v>
          </cell>
          <cell r="N64" t="str">
            <v/>
          </cell>
          <cell r="O64">
            <v>0</v>
          </cell>
          <cell r="P64" t="str">
            <v/>
          </cell>
          <cell r="Q64">
            <v>439035.79000000004</v>
          </cell>
          <cell r="R64" t="str">
            <v/>
          </cell>
          <cell r="S64">
            <v>0</v>
          </cell>
          <cell r="T64" t="str">
            <v/>
          </cell>
          <cell r="U64">
            <v>0</v>
          </cell>
          <cell r="V64" t="str">
            <v/>
          </cell>
          <cell r="W64">
            <v>28519.3</v>
          </cell>
          <cell r="X64" t="str">
            <v/>
          </cell>
          <cell r="Y64">
            <v>22600.2</v>
          </cell>
          <cell r="Z64" t="str">
            <v/>
          </cell>
          <cell r="AA64">
            <v>0</v>
          </cell>
          <cell r="AB64" t="str">
            <v/>
          </cell>
          <cell r="AC64">
            <v>0</v>
          </cell>
          <cell r="AD64" t="str">
            <v/>
          </cell>
          <cell r="AE64">
            <v>0</v>
          </cell>
          <cell r="AF64" t="str">
            <v/>
          </cell>
          <cell r="AG64">
            <v>0</v>
          </cell>
          <cell r="AH64" t="str">
            <v/>
          </cell>
          <cell r="AI64">
            <v>0</v>
          </cell>
          <cell r="AJ64" t="str">
            <v/>
          </cell>
          <cell r="AK64">
            <v>0</v>
          </cell>
          <cell r="AL64" t="str">
            <v/>
          </cell>
          <cell r="AM64">
            <v>0</v>
          </cell>
          <cell r="AN64" t="str">
            <v/>
          </cell>
          <cell r="AO64">
            <v>0</v>
          </cell>
          <cell r="AP64" t="str">
            <v/>
          </cell>
          <cell r="AQ64">
            <v>0</v>
          </cell>
          <cell r="AR64" t="str">
            <v/>
          </cell>
          <cell r="AS64">
            <v>0</v>
          </cell>
          <cell r="AT64" t="str">
            <v/>
          </cell>
          <cell r="AU64">
            <v>0</v>
          </cell>
          <cell r="AV64" t="str">
            <v/>
          </cell>
          <cell r="AW64">
            <v>0</v>
          </cell>
          <cell r="AX64" t="str">
            <v/>
          </cell>
          <cell r="AY64">
            <v>27550.720000000001</v>
          </cell>
          <cell r="AZ64" t="str">
            <v/>
          </cell>
          <cell r="BA64">
            <v>29530.927999999996</v>
          </cell>
          <cell r="BB64" t="str">
            <v/>
          </cell>
          <cell r="BC64">
            <v>0</v>
          </cell>
          <cell r="BD64" t="str">
            <v/>
          </cell>
          <cell r="BE64">
            <v>0</v>
          </cell>
          <cell r="BF64" t="str">
            <v/>
          </cell>
          <cell r="BG64">
            <v>0</v>
          </cell>
          <cell r="BH64" t="str">
            <v/>
          </cell>
          <cell r="BI64">
            <v>0</v>
          </cell>
          <cell r="BJ64" t="str">
            <v/>
          </cell>
          <cell r="BK64">
            <v>0</v>
          </cell>
          <cell r="BL64" t="str">
            <v/>
          </cell>
          <cell r="BM64">
            <v>0</v>
          </cell>
          <cell r="BN64" t="str">
            <v/>
          </cell>
          <cell r="BO64">
            <v>342662.08</v>
          </cell>
          <cell r="BP64" t="str">
            <v/>
          </cell>
          <cell r="BQ64">
            <v>0</v>
          </cell>
          <cell r="BR64" t="str">
            <v/>
          </cell>
          <cell r="BS64">
            <v>0</v>
          </cell>
          <cell r="BT64" t="str">
            <v/>
          </cell>
          <cell r="BU64">
            <v>0</v>
          </cell>
          <cell r="BV64" t="str">
            <v/>
          </cell>
          <cell r="BW64">
            <v>0</v>
          </cell>
          <cell r="BX64" t="str">
            <v/>
          </cell>
          <cell r="BY64">
            <v>0</v>
          </cell>
          <cell r="BZ64" t="str">
            <v/>
          </cell>
          <cell r="CA64">
            <v>0</v>
          </cell>
          <cell r="CB64" t="str">
            <v/>
          </cell>
          <cell r="CC64">
            <v>0</v>
          </cell>
          <cell r="CD64" t="str">
            <v/>
          </cell>
          <cell r="CE64">
            <v>0</v>
          </cell>
          <cell r="CF64" t="str">
            <v/>
          </cell>
          <cell r="CG64">
            <v>0</v>
          </cell>
          <cell r="CH64" t="str">
            <v/>
          </cell>
          <cell r="CI64">
            <v>0</v>
          </cell>
          <cell r="CJ64">
            <v>0</v>
          </cell>
          <cell r="CK64">
            <v>1128557.1300000001</v>
          </cell>
          <cell r="CL64" t="str">
            <v/>
          </cell>
        </row>
        <row r="65">
          <cell r="D65" t="str">
            <v>10-05-005</v>
          </cell>
          <cell r="E65" t="str">
            <v>MATERIAL DE RECEBO PARA PISOS</v>
          </cell>
          <cell r="F65" t="str">
            <v>M2</v>
          </cell>
          <cell r="G65">
            <v>10762</v>
          </cell>
          <cell r="H65">
            <v>22.176000000000002</v>
          </cell>
          <cell r="I65">
            <v>238658.11200000002</v>
          </cell>
          <cell r="J65">
            <v>0</v>
          </cell>
          <cell r="K65">
            <v>0</v>
          </cell>
          <cell r="L65">
            <v>0</v>
          </cell>
          <cell r="M65">
            <v>0</v>
          </cell>
          <cell r="N65">
            <v>0</v>
          </cell>
          <cell r="O65">
            <v>0</v>
          </cell>
          <cell r="P65">
            <v>40.795000000000002</v>
          </cell>
          <cell r="Q65">
            <v>439035.79000000004</v>
          </cell>
          <cell r="R65">
            <v>0</v>
          </cell>
          <cell r="S65">
            <v>0</v>
          </cell>
          <cell r="T65">
            <v>0</v>
          </cell>
          <cell r="U65">
            <v>0</v>
          </cell>
          <cell r="V65">
            <v>2.65</v>
          </cell>
          <cell r="W65">
            <v>28519.3</v>
          </cell>
          <cell r="X65">
            <v>2.1</v>
          </cell>
          <cell r="Y65">
            <v>22600.2</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2.56</v>
          </cell>
          <cell r="AY65">
            <v>27550.720000000001</v>
          </cell>
          <cell r="AZ65">
            <v>2.7439999999999998</v>
          </cell>
          <cell r="BA65">
            <v>29530.927999999996</v>
          </cell>
          <cell r="BB65">
            <v>0</v>
          </cell>
          <cell r="BC65">
            <v>0</v>
          </cell>
          <cell r="BD65">
            <v>0</v>
          </cell>
          <cell r="BE65">
            <v>0</v>
          </cell>
          <cell r="BF65">
            <v>0</v>
          </cell>
          <cell r="BG65">
            <v>0</v>
          </cell>
          <cell r="BH65">
            <v>0</v>
          </cell>
          <cell r="BI65">
            <v>0</v>
          </cell>
          <cell r="BJ65">
            <v>0</v>
          </cell>
          <cell r="BK65">
            <v>0</v>
          </cell>
          <cell r="BL65">
            <v>0</v>
          </cell>
          <cell r="BM65">
            <v>0</v>
          </cell>
          <cell r="BN65">
            <v>31.840000000000003</v>
          </cell>
          <cell r="BO65">
            <v>342662.08</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104.86500000000001</v>
          </cell>
          <cell r="CK65">
            <v>1128557.1300000001</v>
          </cell>
          <cell r="CL65" t="str">
            <v/>
          </cell>
        </row>
        <row r="66">
          <cell r="D66" t="str">
            <v>10-05-010</v>
          </cell>
          <cell r="E66" t="str">
            <v>MORTERO BASE DE NIVELACION DE PISOS</v>
          </cell>
          <cell r="F66" t="str">
            <v>M2</v>
          </cell>
          <cell r="G66">
            <v>29104</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t="str">
            <v/>
          </cell>
        </row>
        <row r="67">
          <cell r="D67" t="str">
            <v>10-10</v>
          </cell>
          <cell r="E67" t="str">
            <v>PISOS EN CONCRETO</v>
          </cell>
          <cell r="G67">
            <v>0</v>
          </cell>
          <cell r="H67" t="str">
            <v/>
          </cell>
          <cell r="I67">
            <v>1630534.7520000001</v>
          </cell>
          <cell r="J67" t="str">
            <v/>
          </cell>
          <cell r="K67">
            <v>191170.2</v>
          </cell>
          <cell r="L67" t="str">
            <v/>
          </cell>
          <cell r="M67">
            <v>185288.04</v>
          </cell>
          <cell r="N67" t="str">
            <v/>
          </cell>
          <cell r="O67">
            <v>194111.28</v>
          </cell>
          <cell r="P67" t="str">
            <v/>
          </cell>
          <cell r="Q67">
            <v>3202468.4849999999</v>
          </cell>
          <cell r="R67" t="str">
            <v/>
          </cell>
          <cell r="S67">
            <v>170582.64</v>
          </cell>
          <cell r="T67" t="str">
            <v/>
          </cell>
          <cell r="U67">
            <v>170582.64</v>
          </cell>
          <cell r="V67" t="str">
            <v/>
          </cell>
          <cell r="W67">
            <v>0</v>
          </cell>
          <cell r="X67" t="str">
            <v/>
          </cell>
          <cell r="Y67">
            <v>0</v>
          </cell>
          <cell r="Z67" t="str">
            <v/>
          </cell>
          <cell r="AA67">
            <v>197052.36000000004</v>
          </cell>
          <cell r="AB67" t="str">
            <v/>
          </cell>
          <cell r="AC67">
            <v>233815.86000000002</v>
          </cell>
          <cell r="AD67" t="str">
            <v/>
          </cell>
          <cell r="AE67">
            <v>217492.86600000001</v>
          </cell>
          <cell r="AF67" t="str">
            <v/>
          </cell>
          <cell r="AG67">
            <v>204125.6574</v>
          </cell>
          <cell r="AH67" t="str">
            <v/>
          </cell>
          <cell r="AI67">
            <v>230433.61800000005</v>
          </cell>
          <cell r="AJ67" t="str">
            <v/>
          </cell>
          <cell r="AK67">
            <v>255256.33319999996</v>
          </cell>
          <cell r="AL67" t="str">
            <v/>
          </cell>
          <cell r="AM67">
            <v>167641.56000000003</v>
          </cell>
          <cell r="AN67" t="str">
            <v/>
          </cell>
          <cell r="AO67">
            <v>151465.62</v>
          </cell>
          <cell r="AP67" t="str">
            <v/>
          </cell>
          <cell r="AQ67">
            <v>238227.48</v>
          </cell>
          <cell r="AR67" t="str">
            <v/>
          </cell>
          <cell r="AS67">
            <v>294108</v>
          </cell>
          <cell r="AT67" t="str">
            <v/>
          </cell>
          <cell r="AU67">
            <v>273520.44</v>
          </cell>
          <cell r="AV67" t="str">
            <v/>
          </cell>
          <cell r="AW67">
            <v>172082.59080000001</v>
          </cell>
          <cell r="AX67" t="str">
            <v/>
          </cell>
          <cell r="AY67">
            <v>0</v>
          </cell>
          <cell r="AZ67" t="str">
            <v/>
          </cell>
          <cell r="BA67">
            <v>0</v>
          </cell>
          <cell r="BB67" t="str">
            <v/>
          </cell>
          <cell r="BC67">
            <v>270755.8248</v>
          </cell>
          <cell r="BD67" t="str">
            <v/>
          </cell>
          <cell r="BE67">
            <v>79409.16</v>
          </cell>
          <cell r="BF67" t="str">
            <v/>
          </cell>
          <cell r="BG67">
            <v>0</v>
          </cell>
          <cell r="BH67" t="str">
            <v/>
          </cell>
          <cell r="BI67">
            <v>0</v>
          </cell>
          <cell r="BJ67" t="str">
            <v/>
          </cell>
          <cell r="BK67">
            <v>0</v>
          </cell>
          <cell r="BL67" t="str">
            <v/>
          </cell>
          <cell r="BM67">
            <v>0</v>
          </cell>
          <cell r="BN67" t="str">
            <v/>
          </cell>
          <cell r="BO67">
            <v>2341099.6800000002</v>
          </cell>
          <cell r="BP67" t="str">
            <v/>
          </cell>
          <cell r="BQ67">
            <v>0</v>
          </cell>
          <cell r="BR67" t="str">
            <v/>
          </cell>
          <cell r="BS67">
            <v>0</v>
          </cell>
          <cell r="BT67" t="str">
            <v/>
          </cell>
          <cell r="BU67">
            <v>0</v>
          </cell>
          <cell r="BV67" t="str">
            <v/>
          </cell>
          <cell r="BW67">
            <v>0</v>
          </cell>
          <cell r="BX67" t="str">
            <v/>
          </cell>
          <cell r="BY67">
            <v>0</v>
          </cell>
          <cell r="BZ67" t="str">
            <v/>
          </cell>
          <cell r="CA67">
            <v>0</v>
          </cell>
          <cell r="CB67" t="str">
            <v/>
          </cell>
          <cell r="CC67">
            <v>0</v>
          </cell>
          <cell r="CD67" t="str">
            <v/>
          </cell>
          <cell r="CE67">
            <v>0</v>
          </cell>
          <cell r="CF67" t="str">
            <v/>
          </cell>
          <cell r="CG67">
            <v>0</v>
          </cell>
          <cell r="CH67" t="str">
            <v/>
          </cell>
          <cell r="CI67">
            <v>0</v>
          </cell>
          <cell r="CJ67">
            <v>0</v>
          </cell>
          <cell r="CK67">
            <v>11071225.087199999</v>
          </cell>
          <cell r="CL67" t="str">
            <v/>
          </cell>
        </row>
        <row r="68">
          <cell r="D68" t="str">
            <v>10-10-020</v>
          </cell>
          <cell r="E68" t="str">
            <v>CONSTRUCCION DE PISO EN CONCRETO DE 21 MPa, ACABADO ESCOBILLADO, E=10 CM, REFORZADO CON MALLA ELECTROSOLDADA D84. INCLUYE EL CONCRETO, LA MALLA, FORMALETERIA, ARENILLA E=10 CM, POLIETILENO Y TODO LO NECESARIO PARA SU CORRECTA INSTALACION.</v>
          </cell>
          <cell r="F68" t="str">
            <v>M2</v>
          </cell>
          <cell r="G68">
            <v>73527</v>
          </cell>
          <cell r="H68">
            <v>22.176000000000002</v>
          </cell>
          <cell r="I68">
            <v>1630534.7520000001</v>
          </cell>
          <cell r="J68">
            <v>2.6</v>
          </cell>
          <cell r="K68">
            <v>191170.2</v>
          </cell>
          <cell r="L68">
            <v>2.52</v>
          </cell>
          <cell r="M68">
            <v>185288.04</v>
          </cell>
          <cell r="N68">
            <v>2.64</v>
          </cell>
          <cell r="O68">
            <v>194111.28</v>
          </cell>
          <cell r="P68">
            <v>43.555</v>
          </cell>
          <cell r="Q68">
            <v>3202468.4849999999</v>
          </cell>
          <cell r="R68">
            <v>2.3200000000000003</v>
          </cell>
          <cell r="S68">
            <v>170582.64</v>
          </cell>
          <cell r="T68">
            <v>2.3200000000000003</v>
          </cell>
          <cell r="U68">
            <v>170582.64</v>
          </cell>
          <cell r="V68">
            <v>0</v>
          </cell>
          <cell r="W68">
            <v>0</v>
          </cell>
          <cell r="X68">
            <v>0</v>
          </cell>
          <cell r="Y68">
            <v>0</v>
          </cell>
          <cell r="Z68">
            <v>2.6800000000000006</v>
          </cell>
          <cell r="AA68">
            <v>197052.36000000004</v>
          </cell>
          <cell r="AB68">
            <v>3.18</v>
          </cell>
          <cell r="AC68">
            <v>233815.86000000002</v>
          </cell>
          <cell r="AD68">
            <v>2.9580000000000002</v>
          </cell>
          <cell r="AE68">
            <v>217492.86600000001</v>
          </cell>
          <cell r="AF68">
            <v>2.7761999999999998</v>
          </cell>
          <cell r="AG68">
            <v>204125.6574</v>
          </cell>
          <cell r="AH68">
            <v>3.1340000000000008</v>
          </cell>
          <cell r="AI68">
            <v>230433.61800000005</v>
          </cell>
          <cell r="AJ68">
            <v>3.4715999999999996</v>
          </cell>
          <cell r="AK68">
            <v>255256.33319999996</v>
          </cell>
          <cell r="AL68">
            <v>2.2800000000000002</v>
          </cell>
          <cell r="AM68">
            <v>167641.56000000003</v>
          </cell>
          <cell r="AN68">
            <v>2.06</v>
          </cell>
          <cell r="AO68">
            <v>151465.62</v>
          </cell>
          <cell r="AP68">
            <v>3.24</v>
          </cell>
          <cell r="AQ68">
            <v>238227.48</v>
          </cell>
          <cell r="AR68">
            <v>4</v>
          </cell>
          <cell r="AS68">
            <v>294108</v>
          </cell>
          <cell r="AT68">
            <v>3.72</v>
          </cell>
          <cell r="AU68">
            <v>273520.44</v>
          </cell>
          <cell r="AV68">
            <v>2.3404000000000003</v>
          </cell>
          <cell r="AW68">
            <v>172082.59080000001</v>
          </cell>
          <cell r="AX68">
            <v>0</v>
          </cell>
          <cell r="AY68">
            <v>0</v>
          </cell>
          <cell r="AZ68">
            <v>0</v>
          </cell>
          <cell r="BA68">
            <v>0</v>
          </cell>
          <cell r="BB68">
            <v>3.6823999999999999</v>
          </cell>
          <cell r="BC68">
            <v>270755.8248</v>
          </cell>
          <cell r="BD68">
            <v>1.08</v>
          </cell>
          <cell r="BE68">
            <v>79409.16</v>
          </cell>
          <cell r="BF68">
            <v>0</v>
          </cell>
          <cell r="BG68">
            <v>0</v>
          </cell>
          <cell r="BH68">
            <v>0</v>
          </cell>
          <cell r="BI68">
            <v>0</v>
          </cell>
          <cell r="BJ68">
            <v>0</v>
          </cell>
          <cell r="BK68">
            <v>0</v>
          </cell>
          <cell r="BL68">
            <v>0</v>
          </cell>
          <cell r="BM68">
            <v>0</v>
          </cell>
          <cell r="BN68">
            <v>31.840000000000003</v>
          </cell>
          <cell r="BO68">
            <v>2341099.6800000002</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150.5736</v>
          </cell>
          <cell r="CK68">
            <v>11071225.087199999</v>
          </cell>
          <cell r="CL68" t="str">
            <v/>
          </cell>
        </row>
        <row r="69">
          <cell r="D69" t="str">
            <v>10-15</v>
          </cell>
          <cell r="E69" t="str">
            <v>PISOS EN MATERIALES CERAMICOS</v>
          </cell>
          <cell r="G69">
            <v>0</v>
          </cell>
          <cell r="H69" t="str">
            <v/>
          </cell>
          <cell r="I69">
            <v>0</v>
          </cell>
          <cell r="J69" t="str">
            <v/>
          </cell>
          <cell r="K69">
            <v>126609.60000000001</v>
          </cell>
          <cell r="L69" t="str">
            <v/>
          </cell>
          <cell r="M69">
            <v>122713.92</v>
          </cell>
          <cell r="N69" t="str">
            <v/>
          </cell>
          <cell r="O69">
            <v>128557.44</v>
          </cell>
          <cell r="P69" t="str">
            <v/>
          </cell>
          <cell r="Q69">
            <v>2265421.6900000004</v>
          </cell>
          <cell r="R69" t="str">
            <v/>
          </cell>
          <cell r="S69">
            <v>112974.72000000002</v>
          </cell>
          <cell r="T69" t="str">
            <v/>
          </cell>
          <cell r="U69">
            <v>112974.72000000002</v>
          </cell>
          <cell r="V69" t="str">
            <v/>
          </cell>
          <cell r="W69">
            <v>129044.4</v>
          </cell>
          <cell r="X69" t="str">
            <v/>
          </cell>
          <cell r="Y69">
            <v>102261.6</v>
          </cell>
          <cell r="Z69" t="str">
            <v/>
          </cell>
          <cell r="AA69">
            <v>130505.28000000003</v>
          </cell>
          <cell r="AB69" t="str">
            <v/>
          </cell>
          <cell r="AC69">
            <v>154853.28</v>
          </cell>
          <cell r="AD69" t="str">
            <v/>
          </cell>
          <cell r="AE69">
            <v>144042.76800000001</v>
          </cell>
          <cell r="AF69" t="str">
            <v/>
          </cell>
          <cell r="AG69">
            <v>135189.8352</v>
          </cell>
          <cell r="AH69" t="str">
            <v/>
          </cell>
          <cell r="AI69">
            <v>152613.26400000002</v>
          </cell>
          <cell r="AJ69" t="str">
            <v/>
          </cell>
          <cell r="AK69">
            <v>169053.03359999997</v>
          </cell>
          <cell r="AL69" t="str">
            <v/>
          </cell>
          <cell r="AM69">
            <v>111026.88000000002</v>
          </cell>
          <cell r="AN69" t="str">
            <v/>
          </cell>
          <cell r="AO69">
            <v>100313.76000000001</v>
          </cell>
          <cell r="AP69" t="str">
            <v/>
          </cell>
          <cell r="AQ69">
            <v>157775.04000000001</v>
          </cell>
          <cell r="AR69" t="str">
            <v/>
          </cell>
          <cell r="AS69">
            <v>194784</v>
          </cell>
          <cell r="AT69" t="str">
            <v/>
          </cell>
          <cell r="AU69">
            <v>181149.12</v>
          </cell>
          <cell r="AV69" t="str">
            <v/>
          </cell>
          <cell r="AW69">
            <v>113968.11840000001</v>
          </cell>
          <cell r="AX69" t="str">
            <v/>
          </cell>
          <cell r="AY69">
            <v>124661.76000000001</v>
          </cell>
          <cell r="AZ69" t="str">
            <v/>
          </cell>
          <cell r="BA69">
            <v>133621.82399999999</v>
          </cell>
          <cell r="BB69" t="str">
            <v/>
          </cell>
          <cell r="BC69">
            <v>179318.15039999998</v>
          </cell>
          <cell r="BD69" t="str">
            <v/>
          </cell>
          <cell r="BE69">
            <v>697424.11200000008</v>
          </cell>
          <cell r="BF69" t="str">
            <v/>
          </cell>
          <cell r="BG69">
            <v>143945.37600000002</v>
          </cell>
          <cell r="BH69" t="str">
            <v/>
          </cell>
          <cell r="BI69">
            <v>6163560.4800000004</v>
          </cell>
          <cell r="BJ69" t="str">
            <v/>
          </cell>
          <cell r="BK69">
            <v>170606.43600000002</v>
          </cell>
          <cell r="BL69" t="str">
            <v/>
          </cell>
          <cell r="BM69">
            <v>97314.086399999986</v>
          </cell>
          <cell r="BN69" t="str">
            <v/>
          </cell>
          <cell r="BO69">
            <v>1755628.5650000004</v>
          </cell>
          <cell r="BP69" t="str">
            <v/>
          </cell>
          <cell r="BQ69">
            <v>121545.216</v>
          </cell>
          <cell r="BR69" t="str">
            <v/>
          </cell>
          <cell r="BS69">
            <v>192938.4216</v>
          </cell>
          <cell r="BT69" t="str">
            <v/>
          </cell>
          <cell r="BU69">
            <v>128187.35040000002</v>
          </cell>
          <cell r="BV69" t="str">
            <v/>
          </cell>
          <cell r="BW69">
            <v>168682.94400000002</v>
          </cell>
          <cell r="BX69" t="str">
            <v/>
          </cell>
          <cell r="BY69">
            <v>133280.95200000002</v>
          </cell>
          <cell r="BZ69" t="str">
            <v/>
          </cell>
          <cell r="CA69">
            <v>120376.512</v>
          </cell>
          <cell r="CB69" t="str">
            <v/>
          </cell>
          <cell r="CC69">
            <v>3774987.1910000001</v>
          </cell>
          <cell r="CD69" t="str">
            <v/>
          </cell>
          <cell r="CE69">
            <v>133037.47199999998</v>
          </cell>
          <cell r="CF69" t="str">
            <v/>
          </cell>
          <cell r="CG69">
            <v>2895476.34</v>
          </cell>
          <cell r="CH69" t="str">
            <v/>
          </cell>
          <cell r="CI69">
            <v>218036.33999999997</v>
          </cell>
          <cell r="CJ69">
            <v>0</v>
          </cell>
          <cell r="CK69">
            <v>22198461.998000003</v>
          </cell>
          <cell r="CL69" t="str">
            <v/>
          </cell>
        </row>
        <row r="70">
          <cell r="D70" t="str">
            <v>10-15-010</v>
          </cell>
          <cell r="E70" t="str">
            <v>GUARDAESCOBA EN MATERIAL CERAMICO</v>
          </cell>
          <cell r="F70" t="str">
            <v>M2</v>
          </cell>
          <cell r="G70">
            <v>13759</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cell r="CL70" t="str">
            <v/>
          </cell>
        </row>
        <row r="71">
          <cell r="D71" t="str">
            <v>10-15-020</v>
          </cell>
          <cell r="E71" t="str">
            <v>ENCHAPE CERAMICO PARA PISO</v>
          </cell>
          <cell r="F71" t="str">
            <v>M2</v>
          </cell>
          <cell r="G71">
            <v>60205</v>
          </cell>
          <cell r="H71">
            <v>0</v>
          </cell>
          <cell r="I71">
            <v>0</v>
          </cell>
          <cell r="J71">
            <v>0</v>
          </cell>
          <cell r="K71">
            <v>0</v>
          </cell>
          <cell r="L71">
            <v>0</v>
          </cell>
          <cell r="M71">
            <v>0</v>
          </cell>
          <cell r="N71">
            <v>0</v>
          </cell>
          <cell r="O71">
            <v>0</v>
          </cell>
          <cell r="P71">
            <v>18.730000000000004</v>
          </cell>
          <cell r="Q71">
            <v>1127639.6500000001</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81.12</v>
          </cell>
          <cell r="BI71">
            <v>4883829.6000000006</v>
          </cell>
          <cell r="BJ71">
            <v>0</v>
          </cell>
          <cell r="BK71">
            <v>0</v>
          </cell>
          <cell r="BL71">
            <v>0</v>
          </cell>
          <cell r="BM71">
            <v>0</v>
          </cell>
          <cell r="BN71">
            <v>17.825000000000003</v>
          </cell>
          <cell r="BO71">
            <v>1073154.1250000002</v>
          </cell>
          <cell r="BP71">
            <v>0</v>
          </cell>
          <cell r="BQ71">
            <v>0</v>
          </cell>
          <cell r="BR71">
            <v>0</v>
          </cell>
          <cell r="BS71">
            <v>0</v>
          </cell>
          <cell r="BT71">
            <v>0</v>
          </cell>
          <cell r="BU71">
            <v>0</v>
          </cell>
          <cell r="BV71">
            <v>0</v>
          </cell>
          <cell r="BW71">
            <v>0</v>
          </cell>
          <cell r="BX71">
            <v>0</v>
          </cell>
          <cell r="BY71">
            <v>0</v>
          </cell>
          <cell r="BZ71">
            <v>0</v>
          </cell>
          <cell r="CA71">
            <v>0</v>
          </cell>
          <cell r="CB71">
            <v>52.594999999999999</v>
          </cell>
          <cell r="CC71">
            <v>3166481.9750000001</v>
          </cell>
          <cell r="CD71">
            <v>0</v>
          </cell>
          <cell r="CE71">
            <v>0</v>
          </cell>
          <cell r="CF71">
            <v>33.299999999999997</v>
          </cell>
          <cell r="CG71">
            <v>2004826.4999999998</v>
          </cell>
          <cell r="CH71">
            <v>0</v>
          </cell>
          <cell r="CI71">
            <v>0</v>
          </cell>
          <cell r="CJ71">
            <v>203.57</v>
          </cell>
          <cell r="CK71">
            <v>12255931.85</v>
          </cell>
          <cell r="CL71" t="str">
            <v/>
          </cell>
        </row>
        <row r="72">
          <cell r="D72" t="str">
            <v>10-15-030</v>
          </cell>
          <cell r="E72" t="str">
            <v>PISOS EN MATERIAL CERAMICO PARA BAÑOS, ANTIDESLIZANTE; INCLUYE TODOS LOS MATERIALES NECESARIOS PARA SU CORRECTA EJECUCION.</v>
          </cell>
          <cell r="F72" t="str">
            <v>M2</v>
          </cell>
          <cell r="G72">
            <v>48696</v>
          </cell>
          <cell r="H72">
            <v>0</v>
          </cell>
          <cell r="I72">
            <v>0</v>
          </cell>
          <cell r="J72">
            <v>2.6</v>
          </cell>
          <cell r="K72">
            <v>126609.60000000001</v>
          </cell>
          <cell r="L72">
            <v>2.52</v>
          </cell>
          <cell r="M72">
            <v>122713.92</v>
          </cell>
          <cell r="N72">
            <v>2.64</v>
          </cell>
          <cell r="O72">
            <v>128557.44</v>
          </cell>
          <cell r="P72">
            <v>23.364999999999998</v>
          </cell>
          <cell r="Q72">
            <v>1137782.04</v>
          </cell>
          <cell r="R72">
            <v>2.3200000000000003</v>
          </cell>
          <cell r="S72">
            <v>112974.72000000002</v>
          </cell>
          <cell r="T72">
            <v>2.3200000000000003</v>
          </cell>
          <cell r="U72">
            <v>112974.72000000002</v>
          </cell>
          <cell r="V72">
            <v>2.65</v>
          </cell>
          <cell r="W72">
            <v>129044.4</v>
          </cell>
          <cell r="X72">
            <v>2.1</v>
          </cell>
          <cell r="Y72">
            <v>102261.6</v>
          </cell>
          <cell r="Z72">
            <v>2.6800000000000006</v>
          </cell>
          <cell r="AA72">
            <v>130505.28000000003</v>
          </cell>
          <cell r="AB72">
            <v>3.18</v>
          </cell>
          <cell r="AC72">
            <v>154853.28</v>
          </cell>
          <cell r="AD72">
            <v>2.9580000000000002</v>
          </cell>
          <cell r="AE72">
            <v>144042.76800000001</v>
          </cell>
          <cell r="AF72">
            <v>2.7761999999999998</v>
          </cell>
          <cell r="AG72">
            <v>135189.8352</v>
          </cell>
          <cell r="AH72">
            <v>3.1340000000000008</v>
          </cell>
          <cell r="AI72">
            <v>152613.26400000002</v>
          </cell>
          <cell r="AJ72">
            <v>3.4715999999999996</v>
          </cell>
          <cell r="AK72">
            <v>169053.03359999997</v>
          </cell>
          <cell r="AL72">
            <v>2.2800000000000002</v>
          </cell>
          <cell r="AM72">
            <v>111026.88000000002</v>
          </cell>
          <cell r="AN72">
            <v>2.06</v>
          </cell>
          <cell r="AO72">
            <v>100313.76000000001</v>
          </cell>
          <cell r="AP72">
            <v>3.24</v>
          </cell>
          <cell r="AQ72">
            <v>157775.04000000001</v>
          </cell>
          <cell r="AR72">
            <v>4</v>
          </cell>
          <cell r="AS72">
            <v>194784</v>
          </cell>
          <cell r="AT72">
            <v>3.72</v>
          </cell>
          <cell r="AU72">
            <v>181149.12</v>
          </cell>
          <cell r="AV72">
            <v>2.3404000000000003</v>
          </cell>
          <cell r="AW72">
            <v>113968.11840000001</v>
          </cell>
          <cell r="AX72">
            <v>2.56</v>
          </cell>
          <cell r="AY72">
            <v>124661.76000000001</v>
          </cell>
          <cell r="AZ72">
            <v>2.7439999999999998</v>
          </cell>
          <cell r="BA72">
            <v>133621.82399999999</v>
          </cell>
          <cell r="BB72">
            <v>3.6823999999999999</v>
          </cell>
          <cell r="BC72">
            <v>179318.15039999998</v>
          </cell>
          <cell r="BD72">
            <v>14.322000000000001</v>
          </cell>
          <cell r="BE72">
            <v>697424.11200000008</v>
          </cell>
          <cell r="BF72">
            <v>2.9560000000000004</v>
          </cell>
          <cell r="BG72">
            <v>143945.37600000002</v>
          </cell>
          <cell r="BH72">
            <v>26.28</v>
          </cell>
          <cell r="BI72">
            <v>1279730.8800000001</v>
          </cell>
          <cell r="BJ72">
            <v>3.5035000000000003</v>
          </cell>
          <cell r="BK72">
            <v>170606.43600000002</v>
          </cell>
          <cell r="BL72">
            <v>1.9983999999999997</v>
          </cell>
          <cell r="BM72">
            <v>97314.086399999986</v>
          </cell>
          <cell r="BN72">
            <v>14.015000000000001</v>
          </cell>
          <cell r="BO72">
            <v>682474.44000000006</v>
          </cell>
          <cell r="BP72">
            <v>2.496</v>
          </cell>
          <cell r="BQ72">
            <v>121545.216</v>
          </cell>
          <cell r="BR72">
            <v>3.9621</v>
          </cell>
          <cell r="BS72">
            <v>192938.4216</v>
          </cell>
          <cell r="BT72">
            <v>2.6324000000000005</v>
          </cell>
          <cell r="BU72">
            <v>128187.35040000002</v>
          </cell>
          <cell r="BV72">
            <v>3.4640000000000004</v>
          </cell>
          <cell r="BW72">
            <v>168682.94400000002</v>
          </cell>
          <cell r="BX72">
            <v>2.7370000000000001</v>
          </cell>
          <cell r="BY72">
            <v>133280.95200000002</v>
          </cell>
          <cell r="BZ72">
            <v>2.472</v>
          </cell>
          <cell r="CA72">
            <v>120376.512</v>
          </cell>
          <cell r="CB72">
            <v>12.495999999999999</v>
          </cell>
          <cell r="CC72">
            <v>608505.2159999999</v>
          </cell>
          <cell r="CD72">
            <v>2.7319999999999998</v>
          </cell>
          <cell r="CE72">
            <v>133037.47199999998</v>
          </cell>
          <cell r="CF72">
            <v>18.29</v>
          </cell>
          <cell r="CG72">
            <v>890649.84</v>
          </cell>
          <cell r="CH72">
            <v>4.4774999999999991</v>
          </cell>
          <cell r="CI72">
            <v>218036.33999999997</v>
          </cell>
          <cell r="CJ72">
            <v>204.17550000000003</v>
          </cell>
          <cell r="CK72">
            <v>9942530.1480000019</v>
          </cell>
          <cell r="CL72" t="str">
            <v/>
          </cell>
        </row>
        <row r="73">
          <cell r="D73" t="str">
            <v>10-90</v>
          </cell>
          <cell r="E73" t="str">
            <v>ACCESORIOS PARA PISOS</v>
          </cell>
          <cell r="G73">
            <v>0</v>
          </cell>
          <cell r="H73" t="str">
            <v/>
          </cell>
          <cell r="I73">
            <v>259303.96800000002</v>
          </cell>
          <cell r="J73" t="str">
            <v/>
          </cell>
          <cell r="K73">
            <v>27977.08</v>
          </cell>
          <cell r="L73" t="str">
            <v/>
          </cell>
          <cell r="M73">
            <v>27513.4</v>
          </cell>
          <cell r="N73" t="str">
            <v/>
          </cell>
          <cell r="O73">
            <v>27513.4</v>
          </cell>
          <cell r="P73" t="str">
            <v/>
          </cell>
          <cell r="Q73">
            <v>434441.18000000005</v>
          </cell>
          <cell r="R73" t="str">
            <v/>
          </cell>
          <cell r="S73">
            <v>26354.2</v>
          </cell>
          <cell r="T73" t="str">
            <v/>
          </cell>
          <cell r="U73">
            <v>26354.2</v>
          </cell>
          <cell r="V73" t="str">
            <v/>
          </cell>
          <cell r="W73">
            <v>26354.2</v>
          </cell>
          <cell r="X73" t="str">
            <v/>
          </cell>
          <cell r="Y73">
            <v>26354.2</v>
          </cell>
          <cell r="Z73" t="str">
            <v/>
          </cell>
          <cell r="AA73">
            <v>32150.2</v>
          </cell>
          <cell r="AB73" t="str">
            <v/>
          </cell>
          <cell r="AC73">
            <v>33309.399999999994</v>
          </cell>
          <cell r="AD73" t="str">
            <v/>
          </cell>
          <cell r="AE73">
            <v>40597.440000000002</v>
          </cell>
          <cell r="AF73" t="str">
            <v/>
          </cell>
          <cell r="AG73">
            <v>38510.879999999997</v>
          </cell>
          <cell r="AH73" t="str">
            <v/>
          </cell>
          <cell r="AI73">
            <v>26354.2</v>
          </cell>
          <cell r="AJ73" t="str">
            <v/>
          </cell>
          <cell r="AK73">
            <v>26817.879999999997</v>
          </cell>
          <cell r="AL73" t="str">
            <v/>
          </cell>
          <cell r="AM73">
            <v>27513.4</v>
          </cell>
          <cell r="AN73" t="str">
            <v/>
          </cell>
          <cell r="AO73">
            <v>25195</v>
          </cell>
          <cell r="AP73" t="str">
            <v/>
          </cell>
          <cell r="AQ73">
            <v>28672.6</v>
          </cell>
          <cell r="AR73" t="str">
            <v/>
          </cell>
          <cell r="AS73">
            <v>73574</v>
          </cell>
          <cell r="AT73" t="str">
            <v/>
          </cell>
          <cell r="AU73">
            <v>34468.600000000006</v>
          </cell>
          <cell r="AV73" t="str">
            <v/>
          </cell>
          <cell r="AW73">
            <v>27745.239999999998</v>
          </cell>
          <cell r="AX73" t="str">
            <v/>
          </cell>
          <cell r="AY73">
            <v>27745.239999999998</v>
          </cell>
          <cell r="AZ73" t="str">
            <v/>
          </cell>
          <cell r="BA73">
            <v>28440.760000000002</v>
          </cell>
          <cell r="BB73" t="str">
            <v/>
          </cell>
          <cell r="BC73">
            <v>27745.239999999998</v>
          </cell>
          <cell r="BD73" t="str">
            <v/>
          </cell>
          <cell r="BE73">
            <v>0</v>
          </cell>
          <cell r="BF73" t="str">
            <v/>
          </cell>
          <cell r="BG73">
            <v>28208.92</v>
          </cell>
          <cell r="BH73" t="str">
            <v/>
          </cell>
          <cell r="BI73">
            <v>0</v>
          </cell>
          <cell r="BJ73" t="str">
            <v/>
          </cell>
          <cell r="BK73">
            <v>29947.72</v>
          </cell>
          <cell r="BL73" t="str">
            <v/>
          </cell>
          <cell r="BM73">
            <v>26586.04</v>
          </cell>
          <cell r="BN73" t="str">
            <v/>
          </cell>
          <cell r="BO73">
            <v>408670.35000000003</v>
          </cell>
          <cell r="BP73" t="str">
            <v/>
          </cell>
          <cell r="BQ73">
            <v>27049.72</v>
          </cell>
          <cell r="BR73" t="str">
            <v/>
          </cell>
          <cell r="BS73">
            <v>27397.48</v>
          </cell>
          <cell r="BT73" t="str">
            <v/>
          </cell>
          <cell r="BU73">
            <v>13603</v>
          </cell>
          <cell r="BV73" t="str">
            <v/>
          </cell>
          <cell r="BW73">
            <v>28208.92</v>
          </cell>
          <cell r="BX73" t="str">
            <v/>
          </cell>
          <cell r="BY73">
            <v>28208.92</v>
          </cell>
          <cell r="BZ73" t="str">
            <v/>
          </cell>
          <cell r="CA73">
            <v>27049.72</v>
          </cell>
          <cell r="CB73" t="str">
            <v/>
          </cell>
          <cell r="CC73">
            <v>48686.400000000001</v>
          </cell>
          <cell r="CD73" t="str">
            <v/>
          </cell>
          <cell r="CE73">
            <v>29368.120000000003</v>
          </cell>
          <cell r="CF73" t="str">
            <v/>
          </cell>
          <cell r="CG73">
            <v>8114.4</v>
          </cell>
          <cell r="CH73" t="str">
            <v/>
          </cell>
          <cell r="CI73">
            <v>31802.440000000002</v>
          </cell>
          <cell r="CJ73">
            <v>0</v>
          </cell>
          <cell r="CK73">
            <v>2143908.0580000002</v>
          </cell>
          <cell r="CL73" t="str">
            <v/>
          </cell>
        </row>
        <row r="74">
          <cell r="D74" t="str">
            <v>10-90-010</v>
          </cell>
          <cell r="E74" t="str">
            <v>PIRLAN DE ALUMINIO.</v>
          </cell>
          <cell r="F74" t="str">
            <v>M</v>
          </cell>
          <cell r="G74">
            <v>11592</v>
          </cell>
          <cell r="H74">
            <v>0</v>
          </cell>
          <cell r="I74">
            <v>0</v>
          </cell>
          <cell r="J74">
            <v>1.24</v>
          </cell>
          <cell r="K74">
            <v>14374.08</v>
          </cell>
          <cell r="L74">
            <v>1.2</v>
          </cell>
          <cell r="M74">
            <v>13910.4</v>
          </cell>
          <cell r="N74">
            <v>1.2</v>
          </cell>
          <cell r="O74">
            <v>13910.4</v>
          </cell>
          <cell r="P74">
            <v>0.7</v>
          </cell>
          <cell r="Q74">
            <v>8114.4</v>
          </cell>
          <cell r="R74">
            <v>1.1000000000000001</v>
          </cell>
          <cell r="S74">
            <v>12751.2</v>
          </cell>
          <cell r="T74">
            <v>1.1000000000000001</v>
          </cell>
          <cell r="U74">
            <v>12751.2</v>
          </cell>
          <cell r="V74">
            <v>1.1000000000000001</v>
          </cell>
          <cell r="W74">
            <v>12751.2</v>
          </cell>
          <cell r="X74">
            <v>1.1000000000000001</v>
          </cell>
          <cell r="Y74">
            <v>12751.2</v>
          </cell>
          <cell r="Z74">
            <v>1.6</v>
          </cell>
          <cell r="AA74">
            <v>18547.2</v>
          </cell>
          <cell r="AB74">
            <v>1.7</v>
          </cell>
          <cell r="AC74">
            <v>19706.399999999998</v>
          </cell>
          <cell r="AD74">
            <v>1.32</v>
          </cell>
          <cell r="AE74">
            <v>15301.44</v>
          </cell>
          <cell r="AF74">
            <v>1.1399999999999999</v>
          </cell>
          <cell r="AG74">
            <v>13214.88</v>
          </cell>
          <cell r="AH74">
            <v>1.1000000000000001</v>
          </cell>
          <cell r="AI74">
            <v>12751.2</v>
          </cell>
          <cell r="AJ74">
            <v>1.1399999999999999</v>
          </cell>
          <cell r="AK74">
            <v>13214.88</v>
          </cell>
          <cell r="AL74">
            <v>1.2</v>
          </cell>
          <cell r="AM74">
            <v>13910.4</v>
          </cell>
          <cell r="AN74">
            <v>1</v>
          </cell>
          <cell r="AO74">
            <v>11592</v>
          </cell>
          <cell r="AP74">
            <v>1.3</v>
          </cell>
          <cell r="AQ74">
            <v>15069.6</v>
          </cell>
          <cell r="AR74">
            <v>4</v>
          </cell>
          <cell r="AS74">
            <v>46368</v>
          </cell>
          <cell r="AT74">
            <v>1.8</v>
          </cell>
          <cell r="AU74">
            <v>20865.600000000002</v>
          </cell>
          <cell r="AV74">
            <v>1.22</v>
          </cell>
          <cell r="AW74">
            <v>14142.24</v>
          </cell>
          <cell r="AX74">
            <v>1.22</v>
          </cell>
          <cell r="AY74">
            <v>14142.24</v>
          </cell>
          <cell r="AZ74">
            <v>1.28</v>
          </cell>
          <cell r="BA74">
            <v>14837.76</v>
          </cell>
          <cell r="BB74">
            <v>1.22</v>
          </cell>
          <cell r="BC74">
            <v>14142.24</v>
          </cell>
          <cell r="BD74">
            <v>0</v>
          </cell>
          <cell r="BE74">
            <v>0</v>
          </cell>
          <cell r="BF74">
            <v>1.26</v>
          </cell>
          <cell r="BG74">
            <v>14605.92</v>
          </cell>
          <cell r="BH74">
            <v>0</v>
          </cell>
          <cell r="BI74">
            <v>0</v>
          </cell>
          <cell r="BJ74">
            <v>1.41</v>
          </cell>
          <cell r="BK74">
            <v>16344.72</v>
          </cell>
          <cell r="BL74">
            <v>1.1200000000000001</v>
          </cell>
          <cell r="BM74">
            <v>12983.04</v>
          </cell>
          <cell r="BN74">
            <v>0</v>
          </cell>
          <cell r="BO74">
            <v>0</v>
          </cell>
          <cell r="BP74">
            <v>1.1599999999999999</v>
          </cell>
          <cell r="BQ74">
            <v>13446.72</v>
          </cell>
          <cell r="BR74">
            <v>1.19</v>
          </cell>
          <cell r="BS74">
            <v>13794.48</v>
          </cell>
          <cell r="BT74">
            <v>0</v>
          </cell>
          <cell r="BU74">
            <v>0</v>
          </cell>
          <cell r="BV74">
            <v>1.26</v>
          </cell>
          <cell r="BW74">
            <v>14605.92</v>
          </cell>
          <cell r="BX74">
            <v>1.26</v>
          </cell>
          <cell r="BY74">
            <v>14605.92</v>
          </cell>
          <cell r="BZ74">
            <v>1.1599999999999999</v>
          </cell>
          <cell r="CA74">
            <v>13446.72</v>
          </cell>
          <cell r="CB74">
            <v>4.2</v>
          </cell>
          <cell r="CC74">
            <v>48686.400000000001</v>
          </cell>
          <cell r="CD74">
            <v>1.36</v>
          </cell>
          <cell r="CE74">
            <v>15765.12</v>
          </cell>
          <cell r="CF74">
            <v>0.7</v>
          </cell>
          <cell r="CG74">
            <v>8114.4</v>
          </cell>
          <cell r="CH74">
            <v>1.57</v>
          </cell>
          <cell r="CI74">
            <v>18199.440000000002</v>
          </cell>
          <cell r="CJ74">
            <v>48.629999999999981</v>
          </cell>
          <cell r="CK74">
            <v>563718.95999999973</v>
          </cell>
          <cell r="CL74" t="str">
            <v/>
          </cell>
        </row>
        <row r="75">
          <cell r="D75" t="str">
            <v>10-90-020</v>
          </cell>
          <cell r="E75" t="str">
            <v>REJILLA DE PISO PARA DUCHA; INCLUYE MATERIAL DE PEGA Y TODO LO NECESARIO PARA SU CORRECTA INSTALACION.</v>
          </cell>
          <cell r="F75" t="str">
            <v>U</v>
          </cell>
          <cell r="G75">
            <v>13603</v>
          </cell>
          <cell r="H75">
            <v>0</v>
          </cell>
          <cell r="I75">
            <v>0</v>
          </cell>
          <cell r="J75">
            <v>1</v>
          </cell>
          <cell r="K75">
            <v>13603</v>
          </cell>
          <cell r="L75">
            <v>1</v>
          </cell>
          <cell r="M75">
            <v>13603</v>
          </cell>
          <cell r="N75">
            <v>1</v>
          </cell>
          <cell r="O75">
            <v>13603</v>
          </cell>
          <cell r="P75">
            <v>0</v>
          </cell>
          <cell r="Q75">
            <v>0</v>
          </cell>
          <cell r="R75">
            <v>1</v>
          </cell>
          <cell r="S75">
            <v>13603</v>
          </cell>
          <cell r="T75">
            <v>1</v>
          </cell>
          <cell r="U75">
            <v>13603</v>
          </cell>
          <cell r="V75">
            <v>1</v>
          </cell>
          <cell r="W75">
            <v>13603</v>
          </cell>
          <cell r="X75">
            <v>1</v>
          </cell>
          <cell r="Y75">
            <v>13603</v>
          </cell>
          <cell r="Z75">
            <v>1</v>
          </cell>
          <cell r="AA75">
            <v>13603</v>
          </cell>
          <cell r="AB75">
            <v>1</v>
          </cell>
          <cell r="AC75">
            <v>13603</v>
          </cell>
          <cell r="AD75">
            <v>1</v>
          </cell>
          <cell r="AE75">
            <v>13603</v>
          </cell>
          <cell r="AF75">
            <v>1</v>
          </cell>
          <cell r="AG75">
            <v>13603</v>
          </cell>
          <cell r="AH75">
            <v>1</v>
          </cell>
          <cell r="AI75">
            <v>13603</v>
          </cell>
          <cell r="AJ75">
            <v>1</v>
          </cell>
          <cell r="AK75">
            <v>13603</v>
          </cell>
          <cell r="AL75">
            <v>1</v>
          </cell>
          <cell r="AM75">
            <v>13603</v>
          </cell>
          <cell r="AN75">
            <v>1</v>
          </cell>
          <cell r="AO75">
            <v>13603</v>
          </cell>
          <cell r="AP75">
            <v>1</v>
          </cell>
          <cell r="AQ75">
            <v>13603</v>
          </cell>
          <cell r="AR75">
            <v>2</v>
          </cell>
          <cell r="AS75">
            <v>27206</v>
          </cell>
          <cell r="AT75">
            <v>1</v>
          </cell>
          <cell r="AU75">
            <v>13603</v>
          </cell>
          <cell r="AV75">
            <v>1</v>
          </cell>
          <cell r="AW75">
            <v>13603</v>
          </cell>
          <cell r="AX75">
            <v>1</v>
          </cell>
          <cell r="AY75">
            <v>13603</v>
          </cell>
          <cell r="AZ75">
            <v>1</v>
          </cell>
          <cell r="BA75">
            <v>13603</v>
          </cell>
          <cell r="BB75">
            <v>1</v>
          </cell>
          <cell r="BC75">
            <v>13603</v>
          </cell>
          <cell r="BD75">
            <v>0</v>
          </cell>
          <cell r="BE75">
            <v>0</v>
          </cell>
          <cell r="BF75">
            <v>1</v>
          </cell>
          <cell r="BG75">
            <v>13603</v>
          </cell>
          <cell r="BH75">
            <v>0</v>
          </cell>
          <cell r="BI75">
            <v>0</v>
          </cell>
          <cell r="BJ75">
            <v>1</v>
          </cell>
          <cell r="BK75">
            <v>13603</v>
          </cell>
          <cell r="BL75">
            <v>1</v>
          </cell>
          <cell r="BM75">
            <v>13603</v>
          </cell>
          <cell r="BN75">
            <v>0</v>
          </cell>
          <cell r="BO75">
            <v>0</v>
          </cell>
          <cell r="BP75">
            <v>1</v>
          </cell>
          <cell r="BQ75">
            <v>13603</v>
          </cell>
          <cell r="BR75">
            <v>1</v>
          </cell>
          <cell r="BS75">
            <v>13603</v>
          </cell>
          <cell r="BT75">
            <v>1</v>
          </cell>
          <cell r="BU75">
            <v>13603</v>
          </cell>
          <cell r="BV75">
            <v>1</v>
          </cell>
          <cell r="BW75">
            <v>13603</v>
          </cell>
          <cell r="BX75">
            <v>1</v>
          </cell>
          <cell r="BY75">
            <v>13603</v>
          </cell>
          <cell r="BZ75">
            <v>1</v>
          </cell>
          <cell r="CA75">
            <v>13603</v>
          </cell>
          <cell r="CB75">
            <v>0</v>
          </cell>
          <cell r="CC75">
            <v>0</v>
          </cell>
          <cell r="CD75">
            <v>1</v>
          </cell>
          <cell r="CE75">
            <v>13603</v>
          </cell>
          <cell r="CF75">
            <v>0</v>
          </cell>
          <cell r="CG75">
            <v>0</v>
          </cell>
          <cell r="CH75">
            <v>1</v>
          </cell>
          <cell r="CI75">
            <v>13603</v>
          </cell>
          <cell r="CJ75">
            <v>34</v>
          </cell>
          <cell r="CK75">
            <v>462502</v>
          </cell>
          <cell r="CL75" t="str">
            <v/>
          </cell>
        </row>
        <row r="76">
          <cell r="D76" t="str">
            <v>10-90-030</v>
          </cell>
          <cell r="E76" t="str">
            <v>JUNTA DE DILATACION EN SIKAFLEX</v>
          </cell>
          <cell r="F76" t="str">
            <v>M</v>
          </cell>
          <cell r="G76">
            <v>11693</v>
          </cell>
          <cell r="H76">
            <v>22.176000000000002</v>
          </cell>
          <cell r="I76">
            <v>259303.96800000002</v>
          </cell>
          <cell r="J76">
            <v>0</v>
          </cell>
          <cell r="K76">
            <v>0</v>
          </cell>
          <cell r="L76">
            <v>0</v>
          </cell>
          <cell r="M76">
            <v>0</v>
          </cell>
          <cell r="N76">
            <v>0</v>
          </cell>
          <cell r="O76">
            <v>0</v>
          </cell>
          <cell r="P76">
            <v>36.46</v>
          </cell>
          <cell r="Q76">
            <v>426326.78</v>
          </cell>
          <cell r="R76">
            <v>0</v>
          </cell>
          <cell r="S76">
            <v>0</v>
          </cell>
          <cell r="T76">
            <v>0</v>
          </cell>
          <cell r="U76">
            <v>0</v>
          </cell>
          <cell r="V76">
            <v>0</v>
          </cell>
          <cell r="W76">
            <v>0</v>
          </cell>
          <cell r="X76">
            <v>0</v>
          </cell>
          <cell r="Y76">
            <v>0</v>
          </cell>
          <cell r="Z76">
            <v>0</v>
          </cell>
          <cell r="AA76">
            <v>0</v>
          </cell>
          <cell r="AB76">
            <v>0</v>
          </cell>
          <cell r="AC76">
            <v>0</v>
          </cell>
          <cell r="AD76">
            <v>1</v>
          </cell>
          <cell r="AE76">
            <v>11693</v>
          </cell>
          <cell r="AF76">
            <v>1</v>
          </cell>
          <cell r="AG76">
            <v>11693</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34.950000000000003</v>
          </cell>
          <cell r="BO76">
            <v>408670.35000000003</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95.586000000000013</v>
          </cell>
          <cell r="CK76">
            <v>1117687.0980000002</v>
          </cell>
          <cell r="CL76" t="str">
            <v/>
          </cell>
        </row>
        <row r="77">
          <cell r="D77" t="str">
            <v>11</v>
          </cell>
          <cell r="E77" t="str">
            <v>CARPINTERIA METALICA Y VIDRIOS</v>
          </cell>
          <cell r="G77">
            <v>0</v>
          </cell>
          <cell r="H77" t="str">
            <v/>
          </cell>
          <cell r="I77" t="str">
            <v/>
          </cell>
          <cell r="J77" t="str">
            <v/>
          </cell>
          <cell r="K77" t="str">
            <v/>
          </cell>
          <cell r="L77" t="str">
            <v/>
          </cell>
          <cell r="M77" t="str">
            <v/>
          </cell>
          <cell r="N77" t="str">
            <v/>
          </cell>
          <cell r="O77" t="str">
            <v/>
          </cell>
          <cell r="P77" t="str">
            <v/>
          </cell>
          <cell r="Q77" t="str">
            <v/>
          </cell>
          <cell r="R77" t="str">
            <v/>
          </cell>
          <cell r="S77" t="str">
            <v/>
          </cell>
          <cell r="T77" t="str">
            <v/>
          </cell>
          <cell r="U77" t="str">
            <v/>
          </cell>
          <cell r="V77" t="str">
            <v/>
          </cell>
          <cell r="W77" t="str">
            <v/>
          </cell>
          <cell r="X77" t="str">
            <v/>
          </cell>
          <cell r="Y77" t="str">
            <v/>
          </cell>
          <cell r="Z77" t="str">
            <v/>
          </cell>
          <cell r="AA77" t="str">
            <v/>
          </cell>
          <cell r="AB77" t="str">
            <v/>
          </cell>
          <cell r="AC77" t="str">
            <v/>
          </cell>
          <cell r="AD77" t="str">
            <v/>
          </cell>
          <cell r="AE77" t="str">
            <v/>
          </cell>
          <cell r="AF77" t="str">
            <v/>
          </cell>
          <cell r="AG77" t="str">
            <v/>
          </cell>
          <cell r="AH77" t="str">
            <v/>
          </cell>
          <cell r="AI77" t="str">
            <v/>
          </cell>
          <cell r="AJ77" t="str">
            <v/>
          </cell>
          <cell r="AK77" t="str">
            <v/>
          </cell>
          <cell r="AL77" t="str">
            <v/>
          </cell>
          <cell r="AM77" t="str">
            <v/>
          </cell>
          <cell r="AN77" t="str">
            <v/>
          </cell>
          <cell r="AO77" t="str">
            <v/>
          </cell>
          <cell r="AP77" t="str">
            <v/>
          </cell>
          <cell r="AQ77" t="str">
            <v/>
          </cell>
          <cell r="AR77" t="str">
            <v/>
          </cell>
          <cell r="AS77" t="str">
            <v/>
          </cell>
          <cell r="AT77" t="str">
            <v/>
          </cell>
          <cell r="AU77" t="str">
            <v/>
          </cell>
          <cell r="AV77" t="str">
            <v/>
          </cell>
          <cell r="AW77" t="str">
            <v/>
          </cell>
          <cell r="AX77" t="str">
            <v/>
          </cell>
          <cell r="AY77" t="str">
            <v/>
          </cell>
          <cell r="AZ77" t="str">
            <v/>
          </cell>
          <cell r="BA77" t="str">
            <v/>
          </cell>
          <cell r="BB77" t="str">
            <v/>
          </cell>
          <cell r="BC77" t="str">
            <v/>
          </cell>
          <cell r="BD77" t="str">
            <v/>
          </cell>
          <cell r="BE77" t="str">
            <v/>
          </cell>
          <cell r="BF77" t="str">
            <v/>
          </cell>
          <cell r="BG77" t="str">
            <v/>
          </cell>
          <cell r="BH77" t="str">
            <v/>
          </cell>
          <cell r="BI77" t="str">
            <v/>
          </cell>
          <cell r="BJ77" t="str">
            <v/>
          </cell>
          <cell r="BK77" t="str">
            <v/>
          </cell>
          <cell r="BL77" t="str">
            <v/>
          </cell>
          <cell r="BM77" t="str">
            <v/>
          </cell>
          <cell r="BN77" t="str">
            <v/>
          </cell>
          <cell r="BO77" t="str">
            <v/>
          </cell>
          <cell r="BP77" t="str">
            <v/>
          </cell>
          <cell r="BQ77" t="str">
            <v/>
          </cell>
          <cell r="BR77" t="str">
            <v/>
          </cell>
          <cell r="BS77" t="str">
            <v/>
          </cell>
          <cell r="BT77" t="str">
            <v/>
          </cell>
          <cell r="BU77" t="str">
            <v/>
          </cell>
          <cell r="BV77" t="str">
            <v/>
          </cell>
          <cell r="BW77" t="str">
            <v/>
          </cell>
          <cell r="BX77" t="str">
            <v/>
          </cell>
          <cell r="BY77" t="str">
            <v/>
          </cell>
          <cell r="BZ77" t="str">
            <v/>
          </cell>
          <cell r="CA77" t="str">
            <v/>
          </cell>
          <cell r="CB77" t="str">
            <v/>
          </cell>
          <cell r="CC77" t="str">
            <v/>
          </cell>
          <cell r="CD77" t="str">
            <v/>
          </cell>
          <cell r="CE77" t="str">
            <v/>
          </cell>
          <cell r="CF77" t="str">
            <v/>
          </cell>
          <cell r="CG77" t="str">
            <v/>
          </cell>
          <cell r="CH77" t="str">
            <v/>
          </cell>
          <cell r="CI77" t="str">
            <v/>
          </cell>
          <cell r="CJ77">
            <v>0</v>
          </cell>
          <cell r="CK77" t="str">
            <v/>
          </cell>
          <cell r="CL77">
            <v>9951774</v>
          </cell>
        </row>
        <row r="78">
          <cell r="D78" t="str">
            <v>11-05</v>
          </cell>
          <cell r="E78" t="str">
            <v>PUERTAS METALICAS</v>
          </cell>
          <cell r="G78">
            <v>0</v>
          </cell>
          <cell r="H78" t="str">
            <v/>
          </cell>
          <cell r="I78">
            <v>1112264</v>
          </cell>
          <cell r="J78" t="str">
            <v/>
          </cell>
          <cell r="K78">
            <v>278066</v>
          </cell>
          <cell r="L78" t="str">
            <v/>
          </cell>
          <cell r="M78">
            <v>278066</v>
          </cell>
          <cell r="N78" t="str">
            <v/>
          </cell>
          <cell r="O78">
            <v>278066</v>
          </cell>
          <cell r="P78" t="str">
            <v/>
          </cell>
          <cell r="Q78">
            <v>0</v>
          </cell>
          <cell r="R78" t="str">
            <v/>
          </cell>
          <cell r="S78">
            <v>278066</v>
          </cell>
          <cell r="T78" t="str">
            <v/>
          </cell>
          <cell r="U78">
            <v>278066</v>
          </cell>
          <cell r="V78" t="str">
            <v/>
          </cell>
          <cell r="W78">
            <v>278066</v>
          </cell>
          <cell r="X78" t="str">
            <v/>
          </cell>
          <cell r="Y78">
            <v>278066</v>
          </cell>
          <cell r="Z78" t="str">
            <v/>
          </cell>
          <cell r="AA78">
            <v>278066</v>
          </cell>
          <cell r="AB78" t="str">
            <v/>
          </cell>
          <cell r="AC78">
            <v>278066</v>
          </cell>
          <cell r="AD78" t="str">
            <v/>
          </cell>
          <cell r="AE78">
            <v>278066</v>
          </cell>
          <cell r="AF78" t="str">
            <v/>
          </cell>
          <cell r="AG78">
            <v>278066</v>
          </cell>
          <cell r="AH78" t="str">
            <v/>
          </cell>
          <cell r="AI78">
            <v>278066</v>
          </cell>
          <cell r="AJ78" t="str">
            <v/>
          </cell>
          <cell r="AK78">
            <v>278066</v>
          </cell>
          <cell r="AL78" t="str">
            <v/>
          </cell>
          <cell r="AM78">
            <v>278066</v>
          </cell>
          <cell r="AN78" t="str">
            <v/>
          </cell>
          <cell r="AO78">
            <v>278066</v>
          </cell>
          <cell r="AP78" t="str">
            <v/>
          </cell>
          <cell r="AQ78">
            <v>278066</v>
          </cell>
          <cell r="AR78" t="str">
            <v/>
          </cell>
          <cell r="AS78">
            <v>556132</v>
          </cell>
          <cell r="AT78" t="str">
            <v/>
          </cell>
          <cell r="AU78">
            <v>278066</v>
          </cell>
          <cell r="AV78" t="str">
            <v/>
          </cell>
          <cell r="AW78">
            <v>278066</v>
          </cell>
          <cell r="AX78" t="str">
            <v/>
          </cell>
          <cell r="AY78">
            <v>278066</v>
          </cell>
          <cell r="AZ78" t="str">
            <v/>
          </cell>
          <cell r="BA78">
            <v>278066</v>
          </cell>
          <cell r="BB78" t="str">
            <v/>
          </cell>
          <cell r="BC78">
            <v>278066</v>
          </cell>
          <cell r="BD78" t="str">
            <v/>
          </cell>
          <cell r="BE78">
            <v>0</v>
          </cell>
          <cell r="BF78" t="str">
            <v/>
          </cell>
          <cell r="BG78">
            <v>278066</v>
          </cell>
          <cell r="BH78" t="str">
            <v/>
          </cell>
          <cell r="BI78">
            <v>0</v>
          </cell>
          <cell r="BJ78" t="str">
            <v/>
          </cell>
          <cell r="BK78">
            <v>278066</v>
          </cell>
          <cell r="BL78" t="str">
            <v/>
          </cell>
          <cell r="BM78">
            <v>0</v>
          </cell>
          <cell r="BN78" t="str">
            <v/>
          </cell>
          <cell r="BO78">
            <v>0</v>
          </cell>
          <cell r="BP78" t="str">
            <v/>
          </cell>
          <cell r="BQ78">
            <v>278066</v>
          </cell>
          <cell r="BR78" t="str">
            <v/>
          </cell>
          <cell r="BS78">
            <v>278066</v>
          </cell>
          <cell r="BT78" t="str">
            <v/>
          </cell>
          <cell r="BU78">
            <v>556132</v>
          </cell>
          <cell r="BV78" t="str">
            <v/>
          </cell>
          <cell r="BW78">
            <v>278066</v>
          </cell>
          <cell r="BX78" t="str">
            <v/>
          </cell>
          <cell r="BY78">
            <v>0</v>
          </cell>
          <cell r="BZ78" t="str">
            <v/>
          </cell>
          <cell r="CA78">
            <v>0</v>
          </cell>
          <cell r="CB78" t="str">
            <v/>
          </cell>
          <cell r="CC78">
            <v>0</v>
          </cell>
          <cell r="CD78" t="str">
            <v/>
          </cell>
          <cell r="CE78">
            <v>0</v>
          </cell>
          <cell r="CF78" t="str">
            <v/>
          </cell>
          <cell r="CG78">
            <v>0</v>
          </cell>
          <cell r="CH78" t="str">
            <v/>
          </cell>
          <cell r="CI78">
            <v>0</v>
          </cell>
          <cell r="CJ78">
            <v>0</v>
          </cell>
          <cell r="CK78">
            <v>9454244</v>
          </cell>
          <cell r="CL78" t="str">
            <v/>
          </cell>
        </row>
        <row r="79">
          <cell r="D79" t="str">
            <v>11-05-020</v>
          </cell>
          <cell r="E79" t="str">
            <v>SUMINISTRO DE PUERTA METALICA TIPO ECONOMICA DE 0.80X2.10 M CAL 20. INCLUYE MARCO, CHAPA ECONOMICA TIPO BAÑO, BISAGRAS Y DEMAS ELEMENTOS PARA SU CORRECTO FUNCIONAMIENTO.</v>
          </cell>
          <cell r="F79" t="str">
            <v>U</v>
          </cell>
          <cell r="G79">
            <v>278066</v>
          </cell>
          <cell r="H79">
            <v>4</v>
          </cell>
          <cell r="I79">
            <v>1112264</v>
          </cell>
          <cell r="J79">
            <v>1</v>
          </cell>
          <cell r="K79">
            <v>278066</v>
          </cell>
          <cell r="L79">
            <v>1</v>
          </cell>
          <cell r="M79">
            <v>278066</v>
          </cell>
          <cell r="N79">
            <v>1</v>
          </cell>
          <cell r="O79">
            <v>278066</v>
          </cell>
          <cell r="P79">
            <v>0</v>
          </cell>
          <cell r="Q79">
            <v>0</v>
          </cell>
          <cell r="R79">
            <v>1</v>
          </cell>
          <cell r="S79">
            <v>278066</v>
          </cell>
          <cell r="T79">
            <v>1</v>
          </cell>
          <cell r="U79">
            <v>278066</v>
          </cell>
          <cell r="V79">
            <v>1</v>
          </cell>
          <cell r="W79">
            <v>278066</v>
          </cell>
          <cell r="X79">
            <v>1</v>
          </cell>
          <cell r="Y79">
            <v>278066</v>
          </cell>
          <cell r="Z79">
            <v>1</v>
          </cell>
          <cell r="AA79">
            <v>278066</v>
          </cell>
          <cell r="AB79">
            <v>1</v>
          </cell>
          <cell r="AC79">
            <v>278066</v>
          </cell>
          <cell r="AD79">
            <v>1</v>
          </cell>
          <cell r="AE79">
            <v>278066</v>
          </cell>
          <cell r="AF79">
            <v>1</v>
          </cell>
          <cell r="AG79">
            <v>278066</v>
          </cell>
          <cell r="AH79">
            <v>1</v>
          </cell>
          <cell r="AI79">
            <v>278066</v>
          </cell>
          <cell r="AJ79">
            <v>1</v>
          </cell>
          <cell r="AK79">
            <v>278066</v>
          </cell>
          <cell r="AL79">
            <v>1</v>
          </cell>
          <cell r="AM79">
            <v>278066</v>
          </cell>
          <cell r="AN79">
            <v>1</v>
          </cell>
          <cell r="AO79">
            <v>278066</v>
          </cell>
          <cell r="AP79">
            <v>1</v>
          </cell>
          <cell r="AQ79">
            <v>278066</v>
          </cell>
          <cell r="AR79">
            <v>2</v>
          </cell>
          <cell r="AS79">
            <v>556132</v>
          </cell>
          <cell r="AT79">
            <v>1</v>
          </cell>
          <cell r="AU79">
            <v>278066</v>
          </cell>
          <cell r="AV79">
            <v>1</v>
          </cell>
          <cell r="AW79">
            <v>278066</v>
          </cell>
          <cell r="AX79">
            <v>1</v>
          </cell>
          <cell r="AY79">
            <v>278066</v>
          </cell>
          <cell r="AZ79">
            <v>1</v>
          </cell>
          <cell r="BA79">
            <v>278066</v>
          </cell>
          <cell r="BB79">
            <v>1</v>
          </cell>
          <cell r="BC79">
            <v>278066</v>
          </cell>
          <cell r="BD79">
            <v>0</v>
          </cell>
          <cell r="BE79">
            <v>0</v>
          </cell>
          <cell r="BF79">
            <v>1</v>
          </cell>
          <cell r="BG79">
            <v>278066</v>
          </cell>
          <cell r="BH79">
            <v>0</v>
          </cell>
          <cell r="BI79">
            <v>0</v>
          </cell>
          <cell r="BJ79">
            <v>1</v>
          </cell>
          <cell r="BK79">
            <v>278066</v>
          </cell>
          <cell r="BL79">
            <v>0</v>
          </cell>
          <cell r="BM79">
            <v>0</v>
          </cell>
          <cell r="BN79">
            <v>0</v>
          </cell>
          <cell r="BO79">
            <v>0</v>
          </cell>
          <cell r="BP79">
            <v>1</v>
          </cell>
          <cell r="BQ79">
            <v>278066</v>
          </cell>
          <cell r="BR79">
            <v>1</v>
          </cell>
          <cell r="BS79">
            <v>278066</v>
          </cell>
          <cell r="BT79">
            <v>2</v>
          </cell>
          <cell r="BU79">
            <v>556132</v>
          </cell>
          <cell r="BV79">
            <v>1</v>
          </cell>
          <cell r="BW79">
            <v>278066</v>
          </cell>
          <cell r="BX79">
            <v>0</v>
          </cell>
          <cell r="BY79">
            <v>0</v>
          </cell>
          <cell r="BZ79">
            <v>0</v>
          </cell>
          <cell r="CA79">
            <v>0</v>
          </cell>
          <cell r="CB79">
            <v>0</v>
          </cell>
          <cell r="CC79">
            <v>0</v>
          </cell>
          <cell r="CD79">
            <v>0</v>
          </cell>
          <cell r="CE79">
            <v>0</v>
          </cell>
          <cell r="CF79">
            <v>0</v>
          </cell>
          <cell r="CG79">
            <v>0</v>
          </cell>
          <cell r="CH79">
            <v>0</v>
          </cell>
          <cell r="CI79">
            <v>0</v>
          </cell>
          <cell r="CJ79">
            <v>34</v>
          </cell>
          <cell r="CK79">
            <v>9454244</v>
          </cell>
          <cell r="CL79" t="str">
            <v/>
          </cell>
        </row>
        <row r="80">
          <cell r="D80" t="str">
            <v>11-10</v>
          </cell>
          <cell r="E80" t="str">
            <v>PUERTAS Y CABINAS PARA BAÑOS</v>
          </cell>
          <cell r="G80">
            <v>0</v>
          </cell>
          <cell r="H80" t="str">
            <v/>
          </cell>
          <cell r="I80">
            <v>0</v>
          </cell>
          <cell r="J80" t="str">
            <v/>
          </cell>
          <cell r="K80">
            <v>22615</v>
          </cell>
          <cell r="L80" t="str">
            <v/>
          </cell>
          <cell r="M80">
            <v>22615</v>
          </cell>
          <cell r="N80" t="str">
            <v/>
          </cell>
          <cell r="O80">
            <v>22615</v>
          </cell>
          <cell r="P80" t="str">
            <v/>
          </cell>
          <cell r="Q80">
            <v>0</v>
          </cell>
          <cell r="R80" t="str">
            <v/>
          </cell>
          <cell r="S80">
            <v>22615</v>
          </cell>
          <cell r="T80" t="str">
            <v/>
          </cell>
          <cell r="U80">
            <v>22615</v>
          </cell>
          <cell r="V80" t="str">
            <v/>
          </cell>
          <cell r="W80">
            <v>22615</v>
          </cell>
          <cell r="X80" t="str">
            <v/>
          </cell>
          <cell r="Y80">
            <v>22615</v>
          </cell>
          <cell r="Z80" t="str">
            <v/>
          </cell>
          <cell r="AA80">
            <v>22615</v>
          </cell>
          <cell r="AB80" t="str">
            <v/>
          </cell>
          <cell r="AC80">
            <v>22615</v>
          </cell>
          <cell r="AD80" t="str">
            <v/>
          </cell>
          <cell r="AE80">
            <v>22615</v>
          </cell>
          <cell r="AF80" t="str">
            <v/>
          </cell>
          <cell r="AG80">
            <v>22615</v>
          </cell>
          <cell r="AH80" t="str">
            <v/>
          </cell>
          <cell r="AI80">
            <v>22615</v>
          </cell>
          <cell r="AJ80" t="str">
            <v/>
          </cell>
          <cell r="AK80">
            <v>22615</v>
          </cell>
          <cell r="AL80" t="str">
            <v/>
          </cell>
          <cell r="AM80">
            <v>22615</v>
          </cell>
          <cell r="AN80" t="str">
            <v/>
          </cell>
          <cell r="AO80">
            <v>22615</v>
          </cell>
          <cell r="AP80" t="str">
            <v/>
          </cell>
          <cell r="AQ80">
            <v>22615</v>
          </cell>
          <cell r="AR80" t="str">
            <v/>
          </cell>
          <cell r="AS80">
            <v>22615</v>
          </cell>
          <cell r="AT80" t="str">
            <v/>
          </cell>
          <cell r="AU80">
            <v>22615</v>
          </cell>
          <cell r="AV80" t="str">
            <v/>
          </cell>
          <cell r="AW80">
            <v>22615</v>
          </cell>
          <cell r="AX80" t="str">
            <v/>
          </cell>
          <cell r="AY80">
            <v>22615</v>
          </cell>
          <cell r="AZ80" t="str">
            <v/>
          </cell>
          <cell r="BA80">
            <v>22615</v>
          </cell>
          <cell r="BB80" t="str">
            <v/>
          </cell>
          <cell r="BC80">
            <v>22615</v>
          </cell>
          <cell r="BD80" t="str">
            <v/>
          </cell>
          <cell r="BE80">
            <v>0</v>
          </cell>
          <cell r="BF80" t="str">
            <v/>
          </cell>
          <cell r="BG80">
            <v>0</v>
          </cell>
          <cell r="BH80" t="str">
            <v/>
          </cell>
          <cell r="BI80">
            <v>0</v>
          </cell>
          <cell r="BJ80" t="str">
            <v/>
          </cell>
          <cell r="BK80">
            <v>0</v>
          </cell>
          <cell r="BL80" t="str">
            <v/>
          </cell>
          <cell r="BM80">
            <v>0</v>
          </cell>
          <cell r="BN80" t="str">
            <v/>
          </cell>
          <cell r="BO80">
            <v>0</v>
          </cell>
          <cell r="BP80" t="str">
            <v/>
          </cell>
          <cell r="BQ80">
            <v>0</v>
          </cell>
          <cell r="BR80" t="str">
            <v/>
          </cell>
          <cell r="BS80">
            <v>0</v>
          </cell>
          <cell r="BT80" t="str">
            <v/>
          </cell>
          <cell r="BU80">
            <v>0</v>
          </cell>
          <cell r="BV80" t="str">
            <v/>
          </cell>
          <cell r="BW80">
            <v>0</v>
          </cell>
          <cell r="BX80" t="str">
            <v/>
          </cell>
          <cell r="BY80">
            <v>0</v>
          </cell>
          <cell r="BZ80" t="str">
            <v/>
          </cell>
          <cell r="CA80">
            <v>0</v>
          </cell>
          <cell r="CB80" t="str">
            <v/>
          </cell>
          <cell r="CC80">
            <v>0</v>
          </cell>
          <cell r="CD80" t="str">
            <v/>
          </cell>
          <cell r="CE80">
            <v>0</v>
          </cell>
          <cell r="CF80" t="str">
            <v/>
          </cell>
          <cell r="CG80">
            <v>0</v>
          </cell>
          <cell r="CH80" t="str">
            <v/>
          </cell>
          <cell r="CI80">
            <v>0</v>
          </cell>
          <cell r="CJ80">
            <v>0</v>
          </cell>
          <cell r="CK80">
            <v>497530</v>
          </cell>
          <cell r="CL80" t="str">
            <v/>
          </cell>
        </row>
        <row r="81">
          <cell r="D81" t="str">
            <v>11-10-010</v>
          </cell>
          <cell r="E81" t="str">
            <v>TUBO CORTINERO PARA DUCHA, EN ALUMINIO CRUDO O ANONIZADO.</v>
          </cell>
          <cell r="F81" t="str">
            <v>U</v>
          </cell>
          <cell r="G81">
            <v>22615</v>
          </cell>
          <cell r="H81">
            <v>0</v>
          </cell>
          <cell r="I81">
            <v>0</v>
          </cell>
          <cell r="J81">
            <v>1</v>
          </cell>
          <cell r="K81">
            <v>22615</v>
          </cell>
          <cell r="L81">
            <v>1</v>
          </cell>
          <cell r="M81">
            <v>22615</v>
          </cell>
          <cell r="N81">
            <v>1</v>
          </cell>
          <cell r="O81">
            <v>22615</v>
          </cell>
          <cell r="P81">
            <v>0</v>
          </cell>
          <cell r="Q81">
            <v>0</v>
          </cell>
          <cell r="R81">
            <v>1</v>
          </cell>
          <cell r="S81">
            <v>22615</v>
          </cell>
          <cell r="T81">
            <v>1</v>
          </cell>
          <cell r="U81">
            <v>22615</v>
          </cell>
          <cell r="V81">
            <v>1</v>
          </cell>
          <cell r="W81">
            <v>22615</v>
          </cell>
          <cell r="X81">
            <v>1</v>
          </cell>
          <cell r="Y81">
            <v>22615</v>
          </cell>
          <cell r="Z81">
            <v>1</v>
          </cell>
          <cell r="AA81">
            <v>22615</v>
          </cell>
          <cell r="AB81">
            <v>1</v>
          </cell>
          <cell r="AC81">
            <v>22615</v>
          </cell>
          <cell r="AD81">
            <v>1</v>
          </cell>
          <cell r="AE81">
            <v>22615</v>
          </cell>
          <cell r="AF81">
            <v>1</v>
          </cell>
          <cell r="AG81">
            <v>22615</v>
          </cell>
          <cell r="AH81">
            <v>1</v>
          </cell>
          <cell r="AI81">
            <v>22615</v>
          </cell>
          <cell r="AJ81">
            <v>1</v>
          </cell>
          <cell r="AK81">
            <v>22615</v>
          </cell>
          <cell r="AL81">
            <v>1</v>
          </cell>
          <cell r="AM81">
            <v>22615</v>
          </cell>
          <cell r="AN81">
            <v>1</v>
          </cell>
          <cell r="AO81">
            <v>22615</v>
          </cell>
          <cell r="AP81">
            <v>1</v>
          </cell>
          <cell r="AQ81">
            <v>22615</v>
          </cell>
          <cell r="AR81">
            <v>1</v>
          </cell>
          <cell r="AS81">
            <v>22615</v>
          </cell>
          <cell r="AT81">
            <v>1</v>
          </cell>
          <cell r="AU81">
            <v>22615</v>
          </cell>
          <cell r="AV81">
            <v>1</v>
          </cell>
          <cell r="AW81">
            <v>22615</v>
          </cell>
          <cell r="AX81">
            <v>1</v>
          </cell>
          <cell r="AY81">
            <v>22615</v>
          </cell>
          <cell r="AZ81">
            <v>1</v>
          </cell>
          <cell r="BA81">
            <v>22615</v>
          </cell>
          <cell r="BB81">
            <v>1</v>
          </cell>
          <cell r="BC81">
            <v>22615</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22</v>
          </cell>
          <cell r="CK81">
            <v>497530</v>
          </cell>
          <cell r="CL81" t="str">
            <v/>
          </cell>
        </row>
        <row r="82">
          <cell r="D82" t="str">
            <v>11-15</v>
          </cell>
          <cell r="E82" t="str">
            <v>VENTANAS METALICAS</v>
          </cell>
          <cell r="G82">
            <v>0</v>
          </cell>
          <cell r="H82" t="str">
            <v/>
          </cell>
          <cell r="I82">
            <v>0</v>
          </cell>
          <cell r="J82" t="str">
            <v/>
          </cell>
          <cell r="K82">
            <v>0</v>
          </cell>
          <cell r="L82" t="str">
            <v/>
          </cell>
          <cell r="M82">
            <v>0</v>
          </cell>
          <cell r="N82" t="str">
            <v/>
          </cell>
          <cell r="O82">
            <v>0</v>
          </cell>
          <cell r="P82" t="str">
            <v/>
          </cell>
          <cell r="Q82">
            <v>0</v>
          </cell>
          <cell r="R82" t="str">
            <v/>
          </cell>
          <cell r="S82">
            <v>0</v>
          </cell>
          <cell r="T82" t="str">
            <v/>
          </cell>
          <cell r="U82">
            <v>0</v>
          </cell>
          <cell r="V82" t="str">
            <v/>
          </cell>
          <cell r="W82">
            <v>0</v>
          </cell>
          <cell r="X82" t="str">
            <v/>
          </cell>
          <cell r="Y82">
            <v>0</v>
          </cell>
          <cell r="Z82" t="str">
            <v/>
          </cell>
          <cell r="AA82">
            <v>0</v>
          </cell>
          <cell r="AB82" t="str">
            <v/>
          </cell>
          <cell r="AC82">
            <v>0</v>
          </cell>
          <cell r="AD82" t="str">
            <v/>
          </cell>
          <cell r="AE82">
            <v>0</v>
          </cell>
          <cell r="AF82" t="str">
            <v/>
          </cell>
          <cell r="AG82">
            <v>0</v>
          </cell>
          <cell r="AH82" t="str">
            <v/>
          </cell>
          <cell r="AI82">
            <v>0</v>
          </cell>
          <cell r="AJ82" t="str">
            <v/>
          </cell>
          <cell r="AK82">
            <v>0</v>
          </cell>
          <cell r="AL82" t="str">
            <v/>
          </cell>
          <cell r="AM82">
            <v>0</v>
          </cell>
          <cell r="AN82" t="str">
            <v/>
          </cell>
          <cell r="AO82">
            <v>0</v>
          </cell>
          <cell r="AP82" t="str">
            <v/>
          </cell>
          <cell r="AQ82">
            <v>0</v>
          </cell>
          <cell r="AR82" t="str">
            <v/>
          </cell>
          <cell r="AS82">
            <v>0</v>
          </cell>
          <cell r="AT82" t="str">
            <v/>
          </cell>
          <cell r="AU82">
            <v>0</v>
          </cell>
          <cell r="AV82" t="str">
            <v/>
          </cell>
          <cell r="AW82">
            <v>0</v>
          </cell>
          <cell r="AX82" t="str">
            <v/>
          </cell>
          <cell r="AY82">
            <v>0</v>
          </cell>
          <cell r="AZ82" t="str">
            <v/>
          </cell>
          <cell r="BA82">
            <v>0</v>
          </cell>
          <cell r="BB82" t="str">
            <v/>
          </cell>
          <cell r="BC82">
            <v>0</v>
          </cell>
          <cell r="BD82" t="str">
            <v/>
          </cell>
          <cell r="BE82">
            <v>0</v>
          </cell>
          <cell r="BF82" t="str">
            <v/>
          </cell>
          <cell r="BG82">
            <v>0</v>
          </cell>
          <cell r="BH82" t="str">
            <v/>
          </cell>
          <cell r="BI82">
            <v>0</v>
          </cell>
          <cell r="BJ82" t="str">
            <v/>
          </cell>
          <cell r="BK82">
            <v>0</v>
          </cell>
          <cell r="BL82" t="str">
            <v/>
          </cell>
          <cell r="BM82">
            <v>0</v>
          </cell>
          <cell r="BN82" t="str">
            <v/>
          </cell>
          <cell r="BO82">
            <v>0</v>
          </cell>
          <cell r="BP82" t="str">
            <v/>
          </cell>
          <cell r="BQ82">
            <v>0</v>
          </cell>
          <cell r="BR82" t="str">
            <v/>
          </cell>
          <cell r="BS82">
            <v>0</v>
          </cell>
          <cell r="BT82" t="str">
            <v/>
          </cell>
          <cell r="BU82">
            <v>0</v>
          </cell>
          <cell r="BV82" t="str">
            <v/>
          </cell>
          <cell r="BW82">
            <v>0</v>
          </cell>
          <cell r="BX82" t="str">
            <v/>
          </cell>
          <cell r="BY82">
            <v>0</v>
          </cell>
          <cell r="BZ82" t="str">
            <v/>
          </cell>
          <cell r="CA82">
            <v>0</v>
          </cell>
          <cell r="CB82" t="str">
            <v/>
          </cell>
          <cell r="CC82">
            <v>0</v>
          </cell>
          <cell r="CD82" t="str">
            <v/>
          </cell>
          <cell r="CE82">
            <v>0</v>
          </cell>
          <cell r="CF82" t="str">
            <v/>
          </cell>
          <cell r="CG82">
            <v>0</v>
          </cell>
          <cell r="CH82" t="str">
            <v/>
          </cell>
          <cell r="CI82">
            <v>0</v>
          </cell>
          <cell r="CJ82">
            <v>0</v>
          </cell>
          <cell r="CK82">
            <v>0</v>
          </cell>
          <cell r="CL82" t="str">
            <v/>
          </cell>
        </row>
        <row r="83">
          <cell r="D83" t="str">
            <v>11-15-010</v>
          </cell>
          <cell r="E83" t="str">
            <v>VENTANA EN ALUMINIO ANONIZADO DE 0.30X0.60M TIPO CELOSIA; INCLUYE VIDRIO DE 4MM.</v>
          </cell>
          <cell r="F83" t="str">
            <v>U</v>
          </cell>
          <cell r="G83">
            <v>82227</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cell r="CL83" t="str">
            <v/>
          </cell>
        </row>
        <row r="84">
          <cell r="D84" t="str">
            <v>13</v>
          </cell>
          <cell r="E84" t="str">
            <v>APARATOS SANITARIOS, MUEBLES Y GRIFERIAS</v>
          </cell>
          <cell r="G84">
            <v>0</v>
          </cell>
          <cell r="H84" t="str">
            <v/>
          </cell>
          <cell r="I84" t="str">
            <v/>
          </cell>
          <cell r="J84" t="str">
            <v/>
          </cell>
          <cell r="K84" t="str">
            <v/>
          </cell>
          <cell r="L84" t="str">
            <v/>
          </cell>
          <cell r="M84" t="str">
            <v/>
          </cell>
          <cell r="N84" t="str">
            <v/>
          </cell>
          <cell r="O84" t="str">
            <v/>
          </cell>
          <cell r="P84" t="str">
            <v/>
          </cell>
          <cell r="Q84" t="str">
            <v/>
          </cell>
          <cell r="R84" t="str">
            <v/>
          </cell>
          <cell r="S84" t="str">
            <v/>
          </cell>
          <cell r="T84" t="str">
            <v/>
          </cell>
          <cell r="U84" t="str">
            <v/>
          </cell>
          <cell r="V84" t="str">
            <v/>
          </cell>
          <cell r="W84" t="str">
            <v/>
          </cell>
          <cell r="X84" t="str">
            <v/>
          </cell>
          <cell r="Y84" t="str">
            <v/>
          </cell>
          <cell r="Z84" t="str">
            <v/>
          </cell>
          <cell r="AA84" t="str">
            <v/>
          </cell>
          <cell r="AB84" t="str">
            <v/>
          </cell>
          <cell r="AC84" t="str">
            <v/>
          </cell>
          <cell r="AD84" t="str">
            <v/>
          </cell>
          <cell r="AE84" t="str">
            <v/>
          </cell>
          <cell r="AF84" t="str">
            <v/>
          </cell>
          <cell r="AG84" t="str">
            <v/>
          </cell>
          <cell r="AH84" t="str">
            <v/>
          </cell>
          <cell r="AI84" t="str">
            <v/>
          </cell>
          <cell r="AJ84" t="str">
            <v/>
          </cell>
          <cell r="AK84" t="str">
            <v/>
          </cell>
          <cell r="AL84" t="str">
            <v/>
          </cell>
          <cell r="AM84" t="str">
            <v/>
          </cell>
          <cell r="AN84" t="str">
            <v/>
          </cell>
          <cell r="AO84" t="str">
            <v/>
          </cell>
          <cell r="AP84" t="str">
            <v/>
          </cell>
          <cell r="AQ84" t="str">
            <v/>
          </cell>
          <cell r="AR84" t="str">
            <v/>
          </cell>
          <cell r="AS84" t="str">
            <v/>
          </cell>
          <cell r="AT84" t="str">
            <v/>
          </cell>
          <cell r="AU84" t="str">
            <v/>
          </cell>
          <cell r="AV84" t="str">
            <v/>
          </cell>
          <cell r="AW84" t="str">
            <v/>
          </cell>
          <cell r="AX84" t="str">
            <v/>
          </cell>
          <cell r="AY84" t="str">
            <v/>
          </cell>
          <cell r="AZ84" t="str">
            <v/>
          </cell>
          <cell r="BA84" t="str">
            <v/>
          </cell>
          <cell r="BB84" t="str">
            <v/>
          </cell>
          <cell r="BC84" t="str">
            <v/>
          </cell>
          <cell r="BD84" t="str">
            <v/>
          </cell>
          <cell r="BE84" t="str">
            <v/>
          </cell>
          <cell r="BF84" t="str">
            <v/>
          </cell>
          <cell r="BG84" t="str">
            <v/>
          </cell>
          <cell r="BH84" t="str">
            <v/>
          </cell>
          <cell r="BI84" t="str">
            <v/>
          </cell>
          <cell r="BJ84" t="str">
            <v/>
          </cell>
          <cell r="BK84" t="str">
            <v/>
          </cell>
          <cell r="BL84" t="str">
            <v/>
          </cell>
          <cell r="BM84" t="str">
            <v/>
          </cell>
          <cell r="BN84" t="str">
            <v/>
          </cell>
          <cell r="BO84" t="str">
            <v/>
          </cell>
          <cell r="BP84" t="str">
            <v/>
          </cell>
          <cell r="BQ84" t="str">
            <v/>
          </cell>
          <cell r="BR84" t="str">
            <v/>
          </cell>
          <cell r="BS84" t="str">
            <v/>
          </cell>
          <cell r="BT84" t="str">
            <v/>
          </cell>
          <cell r="BU84" t="str">
            <v/>
          </cell>
          <cell r="BV84" t="str">
            <v/>
          </cell>
          <cell r="BW84" t="str">
            <v/>
          </cell>
          <cell r="BX84" t="str">
            <v/>
          </cell>
          <cell r="BY84" t="str">
            <v/>
          </cell>
          <cell r="BZ84" t="str">
            <v/>
          </cell>
          <cell r="CA84" t="str">
            <v/>
          </cell>
          <cell r="CB84" t="str">
            <v/>
          </cell>
          <cell r="CC84" t="str">
            <v/>
          </cell>
          <cell r="CD84" t="str">
            <v/>
          </cell>
          <cell r="CE84" t="str">
            <v/>
          </cell>
          <cell r="CF84" t="str">
            <v/>
          </cell>
          <cell r="CG84" t="str">
            <v/>
          </cell>
          <cell r="CH84" t="str">
            <v/>
          </cell>
          <cell r="CI84" t="str">
            <v/>
          </cell>
          <cell r="CJ84">
            <v>0</v>
          </cell>
          <cell r="CK84" t="str">
            <v/>
          </cell>
          <cell r="CL84">
            <v>21149464</v>
          </cell>
        </row>
        <row r="85">
          <cell r="D85" t="str">
            <v>13-05</v>
          </cell>
          <cell r="E85" t="str">
            <v>APARATOS SANITARIOS</v>
          </cell>
          <cell r="G85">
            <v>0</v>
          </cell>
          <cell r="H85" t="str">
            <v/>
          </cell>
          <cell r="I85">
            <v>2673356</v>
          </cell>
          <cell r="J85" t="str">
            <v/>
          </cell>
          <cell r="K85">
            <v>501544</v>
          </cell>
          <cell r="L85" t="str">
            <v/>
          </cell>
          <cell r="M85">
            <v>501544</v>
          </cell>
          <cell r="N85" t="str">
            <v/>
          </cell>
          <cell r="O85">
            <v>501544</v>
          </cell>
          <cell r="P85" t="str">
            <v/>
          </cell>
          <cell r="Q85">
            <v>0</v>
          </cell>
          <cell r="R85" t="str">
            <v/>
          </cell>
          <cell r="S85">
            <v>501544</v>
          </cell>
          <cell r="T85" t="str">
            <v/>
          </cell>
          <cell r="U85">
            <v>501544</v>
          </cell>
          <cell r="V85" t="str">
            <v/>
          </cell>
          <cell r="W85">
            <v>501544</v>
          </cell>
          <cell r="X85" t="str">
            <v/>
          </cell>
          <cell r="Y85">
            <v>501544</v>
          </cell>
          <cell r="Z85" t="str">
            <v/>
          </cell>
          <cell r="AA85">
            <v>501544</v>
          </cell>
          <cell r="AB85" t="str">
            <v/>
          </cell>
          <cell r="AC85">
            <v>501544</v>
          </cell>
          <cell r="AD85" t="str">
            <v/>
          </cell>
          <cell r="AE85">
            <v>501544</v>
          </cell>
          <cell r="AF85" t="str">
            <v/>
          </cell>
          <cell r="AG85">
            <v>501544</v>
          </cell>
          <cell r="AH85" t="str">
            <v/>
          </cell>
          <cell r="AI85">
            <v>501544</v>
          </cell>
          <cell r="AJ85" t="str">
            <v/>
          </cell>
          <cell r="AK85">
            <v>501544</v>
          </cell>
          <cell r="AL85" t="str">
            <v/>
          </cell>
          <cell r="AM85">
            <v>316255</v>
          </cell>
          <cell r="AN85" t="str">
            <v/>
          </cell>
          <cell r="AO85">
            <v>501544</v>
          </cell>
          <cell r="AP85" t="str">
            <v/>
          </cell>
          <cell r="AQ85">
            <v>501544</v>
          </cell>
          <cell r="AR85" t="str">
            <v/>
          </cell>
          <cell r="AS85">
            <v>501544</v>
          </cell>
          <cell r="AT85" t="str">
            <v/>
          </cell>
          <cell r="AU85">
            <v>316255</v>
          </cell>
          <cell r="AV85" t="str">
            <v/>
          </cell>
          <cell r="AW85">
            <v>501544</v>
          </cell>
          <cell r="AX85" t="str">
            <v/>
          </cell>
          <cell r="AY85">
            <v>501544</v>
          </cell>
          <cell r="AZ85" t="str">
            <v/>
          </cell>
          <cell r="BA85">
            <v>501544</v>
          </cell>
          <cell r="BB85" t="str">
            <v/>
          </cell>
          <cell r="BC85">
            <v>0</v>
          </cell>
          <cell r="BD85" t="str">
            <v/>
          </cell>
          <cell r="BE85">
            <v>501544</v>
          </cell>
          <cell r="BF85" t="str">
            <v/>
          </cell>
          <cell r="BG85">
            <v>0</v>
          </cell>
          <cell r="BH85" t="str">
            <v/>
          </cell>
          <cell r="BI85">
            <v>501544</v>
          </cell>
          <cell r="BJ85" t="str">
            <v/>
          </cell>
          <cell r="BK85">
            <v>316255</v>
          </cell>
          <cell r="BL85" t="str">
            <v/>
          </cell>
          <cell r="BM85">
            <v>0</v>
          </cell>
          <cell r="BN85" t="str">
            <v/>
          </cell>
          <cell r="BO85">
            <v>501544</v>
          </cell>
          <cell r="BP85" t="str">
            <v/>
          </cell>
          <cell r="BQ85">
            <v>501544</v>
          </cell>
          <cell r="BR85" t="str">
            <v/>
          </cell>
          <cell r="BS85">
            <v>501544</v>
          </cell>
          <cell r="BT85" t="str">
            <v/>
          </cell>
          <cell r="BU85">
            <v>501544</v>
          </cell>
          <cell r="BV85" t="str">
            <v/>
          </cell>
          <cell r="BW85">
            <v>501544</v>
          </cell>
          <cell r="BX85" t="str">
            <v/>
          </cell>
          <cell r="BY85">
            <v>501544</v>
          </cell>
          <cell r="BZ85" t="str">
            <v/>
          </cell>
          <cell r="CA85">
            <v>501544</v>
          </cell>
          <cell r="CB85" t="str">
            <v/>
          </cell>
          <cell r="CC85">
            <v>0</v>
          </cell>
          <cell r="CD85" t="str">
            <v/>
          </cell>
          <cell r="CE85">
            <v>316255</v>
          </cell>
          <cell r="CF85" t="str">
            <v/>
          </cell>
          <cell r="CG85">
            <v>0</v>
          </cell>
          <cell r="CH85" t="str">
            <v/>
          </cell>
          <cell r="CI85">
            <v>501544</v>
          </cell>
          <cell r="CJ85">
            <v>0</v>
          </cell>
          <cell r="CK85">
            <v>18483152</v>
          </cell>
          <cell r="CL85" t="str">
            <v/>
          </cell>
        </row>
        <row r="86">
          <cell r="D86" t="str">
            <v>13-05-010</v>
          </cell>
          <cell r="E86" t="str">
            <v>SUMINISTRO, TRANSPORTE E INSTALACION DE SANITARIO ACUASER CORONA O EQUIVALENTE; INCLUYE ABASTOS PLASTICOS PARA SANITARIO, VALVULA DE REGULACION Y TRES ACCESORIOS DE INCRUSTACION (PORTA PAPEL HIGIENICO, TOALLERO Y JABONERA) Y TODO LO NECESARIO PARA SU CORRECTO FUNCIONAMIENTO, DE ACUERDO CON LOS DETALLES DE LOS PLANOS ARQUITECTONICOS.</v>
          </cell>
          <cell r="F86" t="str">
            <v>U</v>
          </cell>
          <cell r="G86">
            <v>316255</v>
          </cell>
          <cell r="H86">
            <v>4</v>
          </cell>
          <cell r="I86">
            <v>1265020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1</v>
          </cell>
          <cell r="AM86">
            <v>316255</v>
          </cell>
          <cell r="AN86">
            <v>0</v>
          </cell>
          <cell r="AO86">
            <v>0</v>
          </cell>
          <cell r="AP86">
            <v>0</v>
          </cell>
          <cell r="AQ86">
            <v>0</v>
          </cell>
          <cell r="AR86">
            <v>0</v>
          </cell>
          <cell r="AS86">
            <v>0</v>
          </cell>
          <cell r="AT86">
            <v>1</v>
          </cell>
          <cell r="AU86">
            <v>316255</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1</v>
          </cell>
          <cell r="BK86">
            <v>316255</v>
          </cell>
          <cell r="BL86">
            <v>0</v>
          </cell>
          <cell r="BM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1</v>
          </cell>
          <cell r="CE86">
            <v>316255</v>
          </cell>
          <cell r="CF86">
            <v>0</v>
          </cell>
          <cell r="CG86">
            <v>0</v>
          </cell>
          <cell r="CH86">
            <v>0</v>
          </cell>
          <cell r="CI86">
            <v>0</v>
          </cell>
          <cell r="CJ86">
            <v>8</v>
          </cell>
          <cell r="CK86">
            <v>2530040</v>
          </cell>
          <cell r="CL86" t="str">
            <v/>
          </cell>
        </row>
        <row r="87">
          <cell r="D87" t="str">
            <v>13-05-020</v>
          </cell>
          <cell r="E87" t="str">
            <v>SUMINISTRO, TRANSPORTE E INSTALACION DE LAVADERO DE 60X55 CM EN GRANO BLANCO; INCLUYE MURETES DE SOPORTE EN BLOQUE Y REBANCO EN CONCRETO.</v>
          </cell>
          <cell r="F87" t="str">
            <v>U</v>
          </cell>
          <cell r="G87">
            <v>352084</v>
          </cell>
          <cell r="H87">
            <v>4</v>
          </cell>
          <cell r="I87">
            <v>1408336</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4</v>
          </cell>
          <cell r="CK87">
            <v>1408336</v>
          </cell>
          <cell r="CL87" t="str">
            <v/>
          </cell>
        </row>
        <row r="88">
          <cell r="D88" t="str">
            <v>13-05-030</v>
          </cell>
          <cell r="E88" t="str">
            <v>COMBO PARA BAÑO INCLUYENDO SANITARIO, LAVAMANOS, TRES INCRUSTACIONES Y DUCHA; INCLUYE ADEMAS, ACCESORIOS Y TODOS LOS MATERIALES NECESARIOS PARA SU CORRECTA EJECUCION.</v>
          </cell>
          <cell r="F88" t="str">
            <v>U</v>
          </cell>
          <cell r="G88">
            <v>501544</v>
          </cell>
          <cell r="H88">
            <v>0</v>
          </cell>
          <cell r="I88">
            <v>0</v>
          </cell>
          <cell r="J88">
            <v>1</v>
          </cell>
          <cell r="K88">
            <v>501544</v>
          </cell>
          <cell r="L88">
            <v>1</v>
          </cell>
          <cell r="M88">
            <v>501544</v>
          </cell>
          <cell r="N88">
            <v>1</v>
          </cell>
          <cell r="O88">
            <v>501544</v>
          </cell>
          <cell r="P88">
            <v>0</v>
          </cell>
          <cell r="Q88">
            <v>0</v>
          </cell>
          <cell r="R88">
            <v>1</v>
          </cell>
          <cell r="S88">
            <v>501544</v>
          </cell>
          <cell r="T88">
            <v>1</v>
          </cell>
          <cell r="U88">
            <v>501544</v>
          </cell>
          <cell r="V88">
            <v>1</v>
          </cell>
          <cell r="W88">
            <v>501544</v>
          </cell>
          <cell r="X88">
            <v>1</v>
          </cell>
          <cell r="Y88">
            <v>501544</v>
          </cell>
          <cell r="Z88">
            <v>1</v>
          </cell>
          <cell r="AA88">
            <v>501544</v>
          </cell>
          <cell r="AB88">
            <v>1</v>
          </cell>
          <cell r="AC88">
            <v>501544</v>
          </cell>
          <cell r="AD88">
            <v>1</v>
          </cell>
          <cell r="AE88">
            <v>501544</v>
          </cell>
          <cell r="AF88">
            <v>1</v>
          </cell>
          <cell r="AG88">
            <v>501544</v>
          </cell>
          <cell r="AH88">
            <v>1</v>
          </cell>
          <cell r="AI88">
            <v>501544</v>
          </cell>
          <cell r="AJ88">
            <v>1</v>
          </cell>
          <cell r="AK88">
            <v>501544</v>
          </cell>
          <cell r="AL88">
            <v>0</v>
          </cell>
          <cell r="AM88">
            <v>0</v>
          </cell>
          <cell r="AN88">
            <v>1</v>
          </cell>
          <cell r="AO88">
            <v>501544</v>
          </cell>
          <cell r="AP88">
            <v>1</v>
          </cell>
          <cell r="AQ88">
            <v>501544</v>
          </cell>
          <cell r="AR88">
            <v>1</v>
          </cell>
          <cell r="AS88">
            <v>501544</v>
          </cell>
          <cell r="AT88">
            <v>0</v>
          </cell>
          <cell r="AU88">
            <v>0</v>
          </cell>
          <cell r="AV88">
            <v>1</v>
          </cell>
          <cell r="AW88">
            <v>501544</v>
          </cell>
          <cell r="AX88">
            <v>1</v>
          </cell>
          <cell r="AY88">
            <v>501544</v>
          </cell>
          <cell r="AZ88">
            <v>1</v>
          </cell>
          <cell r="BA88">
            <v>501544</v>
          </cell>
          <cell r="BB88">
            <v>0</v>
          </cell>
          <cell r="BC88">
            <v>0</v>
          </cell>
          <cell r="BD88">
            <v>1</v>
          </cell>
          <cell r="BE88">
            <v>501544</v>
          </cell>
          <cell r="BF88">
            <v>0</v>
          </cell>
          <cell r="BG88">
            <v>0</v>
          </cell>
          <cell r="BH88">
            <v>1</v>
          </cell>
          <cell r="BI88">
            <v>501544</v>
          </cell>
          <cell r="BJ88">
            <v>0</v>
          </cell>
          <cell r="BK88">
            <v>0</v>
          </cell>
          <cell r="BL88">
            <v>0</v>
          </cell>
          <cell r="BM88">
            <v>0</v>
          </cell>
          <cell r="BN88">
            <v>1</v>
          </cell>
          <cell r="BO88">
            <v>501544</v>
          </cell>
          <cell r="BP88">
            <v>1</v>
          </cell>
          <cell r="BQ88">
            <v>501544</v>
          </cell>
          <cell r="BR88">
            <v>1</v>
          </cell>
          <cell r="BS88">
            <v>501544</v>
          </cell>
          <cell r="BT88">
            <v>1</v>
          </cell>
          <cell r="BU88">
            <v>501544</v>
          </cell>
          <cell r="BV88">
            <v>1</v>
          </cell>
          <cell r="BW88">
            <v>501544</v>
          </cell>
          <cell r="BX88">
            <v>1</v>
          </cell>
          <cell r="BY88">
            <v>501544</v>
          </cell>
          <cell r="BZ88">
            <v>1</v>
          </cell>
          <cell r="CA88">
            <v>501544</v>
          </cell>
          <cell r="CB88">
            <v>0</v>
          </cell>
          <cell r="CC88">
            <v>0</v>
          </cell>
          <cell r="CD88">
            <v>0</v>
          </cell>
          <cell r="CE88">
            <v>0</v>
          </cell>
          <cell r="CF88">
            <v>0</v>
          </cell>
          <cell r="CG88">
            <v>0</v>
          </cell>
          <cell r="CH88">
            <v>1</v>
          </cell>
          <cell r="CI88">
            <v>501544</v>
          </cell>
          <cell r="CJ88">
            <v>29</v>
          </cell>
          <cell r="CK88">
            <v>14544776</v>
          </cell>
          <cell r="CL88" t="str">
            <v/>
          </cell>
        </row>
        <row r="89">
          <cell r="D89" t="str">
            <v>13-10</v>
          </cell>
          <cell r="E89" t="str">
            <v>GRIFERIAS</v>
          </cell>
          <cell r="G89">
            <v>0</v>
          </cell>
          <cell r="H89" t="str">
            <v/>
          </cell>
          <cell r="I89">
            <v>104692</v>
          </cell>
          <cell r="J89" t="str">
            <v/>
          </cell>
          <cell r="K89">
            <v>0</v>
          </cell>
          <cell r="L89" t="str">
            <v/>
          </cell>
          <cell r="M89">
            <v>0</v>
          </cell>
          <cell r="N89" t="str">
            <v/>
          </cell>
          <cell r="O89">
            <v>0</v>
          </cell>
          <cell r="P89" t="str">
            <v/>
          </cell>
          <cell r="Q89">
            <v>0</v>
          </cell>
          <cell r="R89" t="str">
            <v/>
          </cell>
          <cell r="S89">
            <v>0</v>
          </cell>
          <cell r="T89" t="str">
            <v/>
          </cell>
          <cell r="U89">
            <v>0</v>
          </cell>
          <cell r="V89" t="str">
            <v/>
          </cell>
          <cell r="W89">
            <v>0</v>
          </cell>
          <cell r="X89" t="str">
            <v/>
          </cell>
          <cell r="Y89">
            <v>0</v>
          </cell>
          <cell r="Z89" t="str">
            <v/>
          </cell>
          <cell r="AA89">
            <v>0</v>
          </cell>
          <cell r="AB89" t="str">
            <v/>
          </cell>
          <cell r="AC89">
            <v>0</v>
          </cell>
          <cell r="AD89" t="str">
            <v/>
          </cell>
          <cell r="AE89">
            <v>0</v>
          </cell>
          <cell r="AF89" t="str">
            <v/>
          </cell>
          <cell r="AG89">
            <v>0</v>
          </cell>
          <cell r="AH89" t="str">
            <v/>
          </cell>
          <cell r="AI89">
            <v>0</v>
          </cell>
          <cell r="AJ89" t="str">
            <v/>
          </cell>
          <cell r="AK89">
            <v>0</v>
          </cell>
          <cell r="AL89" t="str">
            <v/>
          </cell>
          <cell r="AM89">
            <v>45412</v>
          </cell>
          <cell r="AN89" t="str">
            <v/>
          </cell>
          <cell r="AO89">
            <v>0</v>
          </cell>
          <cell r="AP89" t="str">
            <v/>
          </cell>
          <cell r="AQ89">
            <v>0</v>
          </cell>
          <cell r="AR89" t="str">
            <v/>
          </cell>
          <cell r="AS89">
            <v>0</v>
          </cell>
          <cell r="AT89" t="str">
            <v/>
          </cell>
          <cell r="AU89">
            <v>45412</v>
          </cell>
          <cell r="AV89" t="str">
            <v/>
          </cell>
          <cell r="AW89">
            <v>0</v>
          </cell>
          <cell r="AX89" t="str">
            <v/>
          </cell>
          <cell r="AY89">
            <v>0</v>
          </cell>
          <cell r="AZ89" t="str">
            <v/>
          </cell>
          <cell r="BA89">
            <v>0</v>
          </cell>
          <cell r="BB89" t="str">
            <v/>
          </cell>
          <cell r="BC89">
            <v>0</v>
          </cell>
          <cell r="BD89" t="str">
            <v/>
          </cell>
          <cell r="BE89">
            <v>0</v>
          </cell>
          <cell r="BF89" t="str">
            <v/>
          </cell>
          <cell r="BG89">
            <v>0</v>
          </cell>
          <cell r="BH89" t="str">
            <v/>
          </cell>
          <cell r="BI89">
            <v>0</v>
          </cell>
          <cell r="BJ89" t="str">
            <v/>
          </cell>
          <cell r="BK89">
            <v>45412</v>
          </cell>
          <cell r="BL89" t="str">
            <v/>
          </cell>
          <cell r="BM89">
            <v>0</v>
          </cell>
          <cell r="BN89" t="str">
            <v/>
          </cell>
          <cell r="BO89">
            <v>0</v>
          </cell>
          <cell r="BP89" t="str">
            <v/>
          </cell>
          <cell r="BQ89">
            <v>0</v>
          </cell>
          <cell r="BR89" t="str">
            <v/>
          </cell>
          <cell r="BS89">
            <v>0</v>
          </cell>
          <cell r="BT89" t="str">
            <v/>
          </cell>
          <cell r="BU89">
            <v>0</v>
          </cell>
          <cell r="BV89" t="str">
            <v/>
          </cell>
          <cell r="BW89">
            <v>0</v>
          </cell>
          <cell r="BX89" t="str">
            <v/>
          </cell>
          <cell r="BY89">
            <v>0</v>
          </cell>
          <cell r="BZ89" t="str">
            <v/>
          </cell>
          <cell r="CA89">
            <v>0</v>
          </cell>
          <cell r="CB89" t="str">
            <v/>
          </cell>
          <cell r="CC89">
            <v>0</v>
          </cell>
          <cell r="CD89" t="str">
            <v/>
          </cell>
          <cell r="CE89">
            <v>45412</v>
          </cell>
          <cell r="CF89" t="str">
            <v/>
          </cell>
          <cell r="CG89">
            <v>0</v>
          </cell>
          <cell r="CH89" t="str">
            <v/>
          </cell>
          <cell r="CI89">
            <v>0</v>
          </cell>
          <cell r="CJ89">
            <v>0</v>
          </cell>
          <cell r="CK89">
            <v>286340</v>
          </cell>
          <cell r="CL89" t="str">
            <v/>
          </cell>
        </row>
        <row r="90">
          <cell r="D90" t="str">
            <v>13-10-010</v>
          </cell>
          <cell r="E90" t="str">
            <v>GRIFERIA SENCILLA PARA DUCHA. COMPRENDE EL SUMINISTRO E INSTALACION DE GRIFERIA SENCILLA (UNA SOLA AGUA) REFERENCIA PISCIS O EQUIVALENTE.</v>
          </cell>
          <cell r="F90" t="str">
            <v>U</v>
          </cell>
          <cell r="G90">
            <v>45412</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1</v>
          </cell>
          <cell r="AM90">
            <v>45412</v>
          </cell>
          <cell r="AN90">
            <v>0</v>
          </cell>
          <cell r="AO90">
            <v>0</v>
          </cell>
          <cell r="AP90">
            <v>0</v>
          </cell>
          <cell r="AQ90">
            <v>0</v>
          </cell>
          <cell r="AR90">
            <v>0</v>
          </cell>
          <cell r="AS90">
            <v>0</v>
          </cell>
          <cell r="AT90">
            <v>1</v>
          </cell>
          <cell r="AU90">
            <v>45412</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1</v>
          </cell>
          <cell r="BK90">
            <v>45412</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1</v>
          </cell>
          <cell r="CE90">
            <v>45412</v>
          </cell>
          <cell r="CF90">
            <v>0</v>
          </cell>
          <cell r="CG90">
            <v>0</v>
          </cell>
          <cell r="CH90">
            <v>0</v>
          </cell>
          <cell r="CI90">
            <v>0</v>
          </cell>
          <cell r="CJ90">
            <v>4</v>
          </cell>
          <cell r="CK90">
            <v>181648</v>
          </cell>
          <cell r="CL90" t="str">
            <v/>
          </cell>
        </row>
        <row r="91">
          <cell r="D91" t="str">
            <v>13-10-020</v>
          </cell>
          <cell r="E91" t="str">
            <v>SUMINISTRO E INSTALACION DE LLAVE DE Ø1/2" TIPO BOCAMANGUERA CROMADA; INCLUYE TODO LO NECESARIO PARA SU CORRECTO FUNCIONAMIENTO.</v>
          </cell>
          <cell r="F91" t="str">
            <v>U</v>
          </cell>
          <cell r="G91">
            <v>26173</v>
          </cell>
          <cell r="H91">
            <v>4</v>
          </cell>
          <cell r="I91">
            <v>104692</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cell r="CJ91">
            <v>4</v>
          </cell>
          <cell r="CK91">
            <v>104692</v>
          </cell>
          <cell r="CL91" t="str">
            <v/>
          </cell>
        </row>
        <row r="92">
          <cell r="D92" t="str">
            <v>13-15</v>
          </cell>
          <cell r="E92" t="str">
            <v>GRIFERIAS</v>
          </cell>
          <cell r="G92">
            <v>0</v>
          </cell>
          <cell r="H92" t="str">
            <v/>
          </cell>
          <cell r="I92">
            <v>0</v>
          </cell>
          <cell r="J92" t="str">
            <v/>
          </cell>
          <cell r="K92">
            <v>49284</v>
          </cell>
          <cell r="L92" t="str">
            <v/>
          </cell>
          <cell r="M92">
            <v>49284</v>
          </cell>
          <cell r="N92" t="str">
            <v/>
          </cell>
          <cell r="O92">
            <v>49284</v>
          </cell>
          <cell r="P92" t="str">
            <v/>
          </cell>
          <cell r="Q92">
            <v>0</v>
          </cell>
          <cell r="R92" t="str">
            <v/>
          </cell>
          <cell r="S92">
            <v>49284</v>
          </cell>
          <cell r="T92" t="str">
            <v/>
          </cell>
          <cell r="U92">
            <v>49284</v>
          </cell>
          <cell r="V92" t="str">
            <v/>
          </cell>
          <cell r="W92">
            <v>49284</v>
          </cell>
          <cell r="X92" t="str">
            <v/>
          </cell>
          <cell r="Y92">
            <v>49284</v>
          </cell>
          <cell r="Z92" t="str">
            <v/>
          </cell>
          <cell r="AA92">
            <v>49284</v>
          </cell>
          <cell r="AB92" t="str">
            <v/>
          </cell>
          <cell r="AC92">
            <v>49284</v>
          </cell>
          <cell r="AD92" t="str">
            <v/>
          </cell>
          <cell r="AE92">
            <v>49284</v>
          </cell>
          <cell r="AF92" t="str">
            <v/>
          </cell>
          <cell r="AG92">
            <v>49284</v>
          </cell>
          <cell r="AH92" t="str">
            <v/>
          </cell>
          <cell r="AI92">
            <v>49284</v>
          </cell>
          <cell r="AJ92" t="str">
            <v/>
          </cell>
          <cell r="AK92">
            <v>49284</v>
          </cell>
          <cell r="AL92" t="str">
            <v/>
          </cell>
          <cell r="AM92">
            <v>49284</v>
          </cell>
          <cell r="AN92" t="str">
            <v/>
          </cell>
          <cell r="AO92">
            <v>49284</v>
          </cell>
          <cell r="AP92" t="str">
            <v/>
          </cell>
          <cell r="AQ92">
            <v>49284</v>
          </cell>
          <cell r="AR92" t="str">
            <v/>
          </cell>
          <cell r="AS92">
            <v>49284</v>
          </cell>
          <cell r="AT92" t="str">
            <v/>
          </cell>
          <cell r="AU92">
            <v>49284</v>
          </cell>
          <cell r="AV92" t="str">
            <v/>
          </cell>
          <cell r="AW92">
            <v>49284</v>
          </cell>
          <cell r="AX92" t="str">
            <v/>
          </cell>
          <cell r="AY92">
            <v>49284</v>
          </cell>
          <cell r="AZ92" t="str">
            <v/>
          </cell>
          <cell r="BA92">
            <v>49284</v>
          </cell>
          <cell r="BB92" t="str">
            <v/>
          </cell>
          <cell r="BC92">
            <v>49284</v>
          </cell>
          <cell r="BD92" t="str">
            <v/>
          </cell>
          <cell r="BE92">
            <v>49284</v>
          </cell>
          <cell r="BF92" t="str">
            <v/>
          </cell>
          <cell r="BG92">
            <v>0</v>
          </cell>
          <cell r="BH92" t="str">
            <v/>
          </cell>
          <cell r="BI92">
            <v>49284</v>
          </cell>
          <cell r="BJ92" t="str">
            <v/>
          </cell>
          <cell r="BK92">
            <v>49284</v>
          </cell>
          <cell r="BL92" t="str">
            <v/>
          </cell>
          <cell r="BM92">
            <v>0</v>
          </cell>
          <cell r="BN92" t="str">
            <v/>
          </cell>
          <cell r="BO92">
            <v>49284</v>
          </cell>
          <cell r="BP92" t="str">
            <v/>
          </cell>
          <cell r="BQ92">
            <v>49284</v>
          </cell>
          <cell r="BR92" t="str">
            <v/>
          </cell>
          <cell r="BS92">
            <v>49284</v>
          </cell>
          <cell r="BT92" t="str">
            <v/>
          </cell>
          <cell r="BU92">
            <v>49284</v>
          </cell>
          <cell r="BV92" t="str">
            <v/>
          </cell>
          <cell r="BW92">
            <v>49284</v>
          </cell>
          <cell r="BX92" t="str">
            <v/>
          </cell>
          <cell r="BY92">
            <v>49284</v>
          </cell>
          <cell r="BZ92" t="str">
            <v/>
          </cell>
          <cell r="CA92">
            <v>49284</v>
          </cell>
          <cell r="CB92" t="str">
            <v/>
          </cell>
          <cell r="CC92">
            <v>0</v>
          </cell>
          <cell r="CD92" t="str">
            <v/>
          </cell>
          <cell r="CE92">
            <v>49284</v>
          </cell>
          <cell r="CF92" t="str">
            <v/>
          </cell>
          <cell r="CG92">
            <v>0</v>
          </cell>
          <cell r="CH92" t="str">
            <v/>
          </cell>
          <cell r="CI92">
            <v>49284</v>
          </cell>
          <cell r="CJ92">
            <v>0</v>
          </cell>
          <cell r="CK92">
            <v>1675656</v>
          </cell>
          <cell r="CL92" t="str">
            <v/>
          </cell>
        </row>
        <row r="93">
          <cell r="D93" t="str">
            <v>13-15-010</v>
          </cell>
          <cell r="E93" t="str">
            <v>SUMINISTRO E INSTALACION DE REJILLA DE PISO PARA DUCHA. INCLUYE MATERIAL DE PEGA Y TODO LO NECESARIO PARA SU CORRECTA INSTALACION.</v>
          </cell>
          <cell r="F93" t="str">
            <v>U</v>
          </cell>
          <cell r="G93">
            <v>49284</v>
          </cell>
          <cell r="H93">
            <v>0</v>
          </cell>
          <cell r="I93">
            <v>0</v>
          </cell>
          <cell r="J93">
            <v>1</v>
          </cell>
          <cell r="K93">
            <v>49284</v>
          </cell>
          <cell r="L93">
            <v>1</v>
          </cell>
          <cell r="M93">
            <v>49284</v>
          </cell>
          <cell r="N93">
            <v>1</v>
          </cell>
          <cell r="O93">
            <v>49284</v>
          </cell>
          <cell r="P93">
            <v>0</v>
          </cell>
          <cell r="Q93">
            <v>0</v>
          </cell>
          <cell r="R93">
            <v>1</v>
          </cell>
          <cell r="S93">
            <v>49284</v>
          </cell>
          <cell r="T93">
            <v>1</v>
          </cell>
          <cell r="U93">
            <v>49284</v>
          </cell>
          <cell r="V93">
            <v>1</v>
          </cell>
          <cell r="W93">
            <v>49284</v>
          </cell>
          <cell r="X93">
            <v>1</v>
          </cell>
          <cell r="Y93">
            <v>49284</v>
          </cell>
          <cell r="Z93">
            <v>1</v>
          </cell>
          <cell r="AA93">
            <v>49284</v>
          </cell>
          <cell r="AB93">
            <v>1</v>
          </cell>
          <cell r="AC93">
            <v>49284</v>
          </cell>
          <cell r="AD93">
            <v>1</v>
          </cell>
          <cell r="AE93">
            <v>49284</v>
          </cell>
          <cell r="AF93">
            <v>1</v>
          </cell>
          <cell r="AG93">
            <v>49284</v>
          </cell>
          <cell r="AH93">
            <v>1</v>
          </cell>
          <cell r="AI93">
            <v>49284</v>
          </cell>
          <cell r="AJ93">
            <v>1</v>
          </cell>
          <cell r="AK93">
            <v>49284</v>
          </cell>
          <cell r="AL93">
            <v>1</v>
          </cell>
          <cell r="AM93">
            <v>49284</v>
          </cell>
          <cell r="AN93">
            <v>1</v>
          </cell>
          <cell r="AO93">
            <v>49284</v>
          </cell>
          <cell r="AP93">
            <v>1</v>
          </cell>
          <cell r="AQ93">
            <v>49284</v>
          </cell>
          <cell r="AR93">
            <v>1</v>
          </cell>
          <cell r="AS93">
            <v>49284</v>
          </cell>
          <cell r="AT93">
            <v>1</v>
          </cell>
          <cell r="AU93">
            <v>49284</v>
          </cell>
          <cell r="AV93">
            <v>1</v>
          </cell>
          <cell r="AW93">
            <v>49284</v>
          </cell>
          <cell r="AX93">
            <v>1</v>
          </cell>
          <cell r="AY93">
            <v>49284</v>
          </cell>
          <cell r="AZ93">
            <v>1</v>
          </cell>
          <cell r="BA93">
            <v>49284</v>
          </cell>
          <cell r="BB93">
            <v>1</v>
          </cell>
          <cell r="BC93">
            <v>49284</v>
          </cell>
          <cell r="BD93">
            <v>1</v>
          </cell>
          <cell r="BE93">
            <v>49284</v>
          </cell>
          <cell r="BF93">
            <v>0</v>
          </cell>
          <cell r="BG93">
            <v>0</v>
          </cell>
          <cell r="BH93">
            <v>1</v>
          </cell>
          <cell r="BI93">
            <v>49284</v>
          </cell>
          <cell r="BJ93">
            <v>1</v>
          </cell>
          <cell r="BK93">
            <v>49284</v>
          </cell>
          <cell r="BL93">
            <v>0</v>
          </cell>
          <cell r="BM93">
            <v>0</v>
          </cell>
          <cell r="BN93">
            <v>1</v>
          </cell>
          <cell r="BO93">
            <v>49284</v>
          </cell>
          <cell r="BP93">
            <v>1</v>
          </cell>
          <cell r="BQ93">
            <v>49284</v>
          </cell>
          <cell r="BR93">
            <v>1</v>
          </cell>
          <cell r="BS93">
            <v>49284</v>
          </cell>
          <cell r="BT93">
            <v>1</v>
          </cell>
          <cell r="BU93">
            <v>49284</v>
          </cell>
          <cell r="BV93">
            <v>1</v>
          </cell>
          <cell r="BW93">
            <v>49284</v>
          </cell>
          <cell r="BX93">
            <v>1</v>
          </cell>
          <cell r="BY93">
            <v>49284</v>
          </cell>
          <cell r="BZ93">
            <v>1</v>
          </cell>
          <cell r="CA93">
            <v>49284</v>
          </cell>
          <cell r="CB93">
            <v>0</v>
          </cell>
          <cell r="CC93">
            <v>0</v>
          </cell>
          <cell r="CD93">
            <v>1</v>
          </cell>
          <cell r="CE93">
            <v>49284</v>
          </cell>
          <cell r="CF93">
            <v>0</v>
          </cell>
          <cell r="CG93">
            <v>0</v>
          </cell>
          <cell r="CH93">
            <v>1</v>
          </cell>
          <cell r="CI93">
            <v>49284</v>
          </cell>
          <cell r="CJ93">
            <v>34</v>
          </cell>
          <cell r="CK93">
            <v>1675656</v>
          </cell>
          <cell r="CL93" t="str">
            <v/>
          </cell>
        </row>
        <row r="94">
          <cell r="D94" t="str">
            <v>13-20</v>
          </cell>
          <cell r="E94" t="str">
            <v>MESONES</v>
          </cell>
          <cell r="G94">
            <v>0</v>
          </cell>
          <cell r="H94" t="str">
            <v/>
          </cell>
          <cell r="I94">
            <v>0</v>
          </cell>
          <cell r="J94" t="str">
            <v/>
          </cell>
          <cell r="K94">
            <v>0</v>
          </cell>
          <cell r="L94" t="str">
            <v/>
          </cell>
          <cell r="M94">
            <v>0</v>
          </cell>
          <cell r="N94" t="str">
            <v/>
          </cell>
          <cell r="O94">
            <v>0</v>
          </cell>
          <cell r="P94" t="str">
            <v/>
          </cell>
          <cell r="Q94">
            <v>0</v>
          </cell>
          <cell r="R94" t="str">
            <v/>
          </cell>
          <cell r="S94">
            <v>0</v>
          </cell>
          <cell r="T94" t="str">
            <v/>
          </cell>
          <cell r="U94">
            <v>0</v>
          </cell>
          <cell r="V94" t="str">
            <v/>
          </cell>
          <cell r="W94">
            <v>0</v>
          </cell>
          <cell r="X94" t="str">
            <v/>
          </cell>
          <cell r="Y94">
            <v>0</v>
          </cell>
          <cell r="Z94" t="str">
            <v/>
          </cell>
          <cell r="AA94">
            <v>0</v>
          </cell>
          <cell r="AB94" t="str">
            <v/>
          </cell>
          <cell r="AC94">
            <v>0</v>
          </cell>
          <cell r="AD94" t="str">
            <v/>
          </cell>
          <cell r="AE94">
            <v>0</v>
          </cell>
          <cell r="AF94" t="str">
            <v/>
          </cell>
          <cell r="AG94">
            <v>0</v>
          </cell>
          <cell r="AH94" t="str">
            <v/>
          </cell>
          <cell r="AI94">
            <v>0</v>
          </cell>
          <cell r="AJ94" t="str">
            <v/>
          </cell>
          <cell r="AK94">
            <v>0</v>
          </cell>
          <cell r="AL94" t="str">
            <v/>
          </cell>
          <cell r="AM94">
            <v>0</v>
          </cell>
          <cell r="AN94" t="str">
            <v/>
          </cell>
          <cell r="AO94">
            <v>0</v>
          </cell>
          <cell r="AP94" t="str">
            <v/>
          </cell>
          <cell r="AQ94">
            <v>0</v>
          </cell>
          <cell r="AR94" t="str">
            <v/>
          </cell>
          <cell r="AS94">
            <v>0</v>
          </cell>
          <cell r="AT94" t="str">
            <v/>
          </cell>
          <cell r="AU94">
            <v>0</v>
          </cell>
          <cell r="AV94" t="str">
            <v/>
          </cell>
          <cell r="AW94">
            <v>0</v>
          </cell>
          <cell r="AX94" t="str">
            <v/>
          </cell>
          <cell r="AY94">
            <v>0</v>
          </cell>
          <cell r="AZ94" t="str">
            <v/>
          </cell>
          <cell r="BA94">
            <v>0</v>
          </cell>
          <cell r="BB94" t="str">
            <v/>
          </cell>
          <cell r="BC94">
            <v>704316</v>
          </cell>
          <cell r="BD94" t="str">
            <v/>
          </cell>
          <cell r="BE94">
            <v>0</v>
          </cell>
          <cell r="BF94" t="str">
            <v/>
          </cell>
          <cell r="BG94">
            <v>0</v>
          </cell>
          <cell r="BH94" t="str">
            <v/>
          </cell>
          <cell r="BI94">
            <v>0</v>
          </cell>
          <cell r="BJ94" t="str">
            <v/>
          </cell>
          <cell r="BK94">
            <v>0</v>
          </cell>
          <cell r="BL94" t="str">
            <v/>
          </cell>
          <cell r="BM94">
            <v>0</v>
          </cell>
          <cell r="BN94" t="str">
            <v/>
          </cell>
          <cell r="BO94">
            <v>0</v>
          </cell>
          <cell r="BP94" t="str">
            <v/>
          </cell>
          <cell r="BQ94">
            <v>0</v>
          </cell>
          <cell r="BR94" t="str">
            <v/>
          </cell>
          <cell r="BS94">
            <v>0</v>
          </cell>
          <cell r="BT94" t="str">
            <v/>
          </cell>
          <cell r="BU94">
            <v>0</v>
          </cell>
          <cell r="BV94" t="str">
            <v/>
          </cell>
          <cell r="BW94">
            <v>0</v>
          </cell>
          <cell r="BX94" t="str">
            <v/>
          </cell>
          <cell r="BY94">
            <v>0</v>
          </cell>
          <cell r="BZ94" t="str">
            <v/>
          </cell>
          <cell r="CA94">
            <v>0</v>
          </cell>
          <cell r="CB94" t="str">
            <v/>
          </cell>
          <cell r="CC94">
            <v>0</v>
          </cell>
          <cell r="CD94" t="str">
            <v/>
          </cell>
          <cell r="CE94">
            <v>0</v>
          </cell>
          <cell r="CF94" t="str">
            <v/>
          </cell>
          <cell r="CG94">
            <v>0</v>
          </cell>
          <cell r="CH94" t="str">
            <v/>
          </cell>
          <cell r="CI94">
            <v>0</v>
          </cell>
          <cell r="CJ94">
            <v>0</v>
          </cell>
          <cell r="CK94">
            <v>704316</v>
          </cell>
          <cell r="CL94" t="str">
            <v/>
          </cell>
        </row>
        <row r="95">
          <cell r="D95" t="str">
            <v>13-20-010</v>
          </cell>
          <cell r="E95" t="str">
            <v>MESON PARA COCINA CLASICO LISO DE 200X60 CON POCETA Y MEZCLADOR</v>
          </cell>
          <cell r="F95" t="str">
            <v>M</v>
          </cell>
          <cell r="G95">
            <v>352158</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2</v>
          </cell>
          <cell r="BC95">
            <v>704316</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cell r="CJ95">
            <v>2</v>
          </cell>
          <cell r="CK95">
            <v>704316</v>
          </cell>
          <cell r="CL95" t="str">
            <v/>
          </cell>
        </row>
        <row r="96">
          <cell r="D96" t="str">
            <v>14</v>
          </cell>
          <cell r="E96" t="str">
            <v>INSTALACIONES HIDROSANITARIAS</v>
          </cell>
          <cell r="G96">
            <v>0</v>
          </cell>
          <cell r="H96" t="str">
            <v/>
          </cell>
          <cell r="I96" t="str">
            <v/>
          </cell>
          <cell r="J96" t="str">
            <v/>
          </cell>
          <cell r="K96" t="str">
            <v/>
          </cell>
          <cell r="L96" t="str">
            <v/>
          </cell>
          <cell r="M96" t="str">
            <v/>
          </cell>
          <cell r="N96" t="str">
            <v/>
          </cell>
          <cell r="O96" t="str">
            <v/>
          </cell>
          <cell r="P96" t="str">
            <v/>
          </cell>
          <cell r="Q96" t="str">
            <v/>
          </cell>
          <cell r="R96" t="str">
            <v/>
          </cell>
          <cell r="S96" t="str">
            <v/>
          </cell>
          <cell r="T96" t="str">
            <v/>
          </cell>
          <cell r="U96" t="str">
            <v/>
          </cell>
          <cell r="V96" t="str">
            <v/>
          </cell>
          <cell r="W96" t="str">
            <v/>
          </cell>
          <cell r="X96" t="str">
            <v/>
          </cell>
          <cell r="Y96" t="str">
            <v/>
          </cell>
          <cell r="Z96" t="str">
            <v/>
          </cell>
          <cell r="AA96" t="str">
            <v/>
          </cell>
          <cell r="AB96" t="str">
            <v/>
          </cell>
          <cell r="AC96" t="str">
            <v/>
          </cell>
          <cell r="AD96" t="str">
            <v/>
          </cell>
          <cell r="AE96" t="str">
            <v/>
          </cell>
          <cell r="AF96" t="str">
            <v/>
          </cell>
          <cell r="AG96" t="str">
            <v/>
          </cell>
          <cell r="AH96" t="str">
            <v/>
          </cell>
          <cell r="AI96" t="str">
            <v/>
          </cell>
          <cell r="AJ96" t="str">
            <v/>
          </cell>
          <cell r="AK96" t="str">
            <v/>
          </cell>
          <cell r="AL96" t="str">
            <v/>
          </cell>
          <cell r="AM96" t="str">
            <v/>
          </cell>
          <cell r="AN96" t="str">
            <v/>
          </cell>
          <cell r="AO96" t="str">
            <v/>
          </cell>
          <cell r="AP96" t="str">
            <v/>
          </cell>
          <cell r="AQ96" t="str">
            <v/>
          </cell>
          <cell r="AR96" t="str">
            <v/>
          </cell>
          <cell r="AS96" t="str">
            <v/>
          </cell>
          <cell r="AT96" t="str">
            <v/>
          </cell>
          <cell r="AU96" t="str">
            <v/>
          </cell>
          <cell r="AV96" t="str">
            <v/>
          </cell>
          <cell r="AW96" t="str">
            <v/>
          </cell>
          <cell r="AX96" t="str">
            <v/>
          </cell>
          <cell r="AY96" t="str">
            <v/>
          </cell>
          <cell r="AZ96" t="str">
            <v/>
          </cell>
          <cell r="BA96" t="str">
            <v/>
          </cell>
          <cell r="BB96" t="str">
            <v/>
          </cell>
          <cell r="BC96" t="str">
            <v/>
          </cell>
          <cell r="BD96" t="str">
            <v/>
          </cell>
          <cell r="BE96" t="str">
            <v/>
          </cell>
          <cell r="BF96" t="str">
            <v/>
          </cell>
          <cell r="BG96" t="str">
            <v/>
          </cell>
          <cell r="BH96" t="str">
            <v/>
          </cell>
          <cell r="BI96" t="str">
            <v/>
          </cell>
          <cell r="BJ96" t="str">
            <v/>
          </cell>
          <cell r="BK96" t="str">
            <v/>
          </cell>
          <cell r="BL96" t="str">
            <v/>
          </cell>
          <cell r="BM96" t="str">
            <v/>
          </cell>
          <cell r="BN96" t="str">
            <v/>
          </cell>
          <cell r="BO96" t="str">
            <v/>
          </cell>
          <cell r="BP96" t="str">
            <v/>
          </cell>
          <cell r="BQ96" t="str">
            <v/>
          </cell>
          <cell r="BR96" t="str">
            <v/>
          </cell>
          <cell r="BS96" t="str">
            <v/>
          </cell>
          <cell r="BT96" t="str">
            <v/>
          </cell>
          <cell r="BU96" t="str">
            <v/>
          </cell>
          <cell r="BV96" t="str">
            <v/>
          </cell>
          <cell r="BW96" t="str">
            <v/>
          </cell>
          <cell r="BX96" t="str">
            <v/>
          </cell>
          <cell r="BY96" t="str">
            <v/>
          </cell>
          <cell r="BZ96" t="str">
            <v/>
          </cell>
          <cell r="CA96" t="str">
            <v/>
          </cell>
          <cell r="CB96" t="str">
            <v/>
          </cell>
          <cell r="CC96" t="str">
            <v/>
          </cell>
          <cell r="CD96" t="str">
            <v/>
          </cell>
          <cell r="CE96" t="str">
            <v/>
          </cell>
          <cell r="CF96" t="str">
            <v/>
          </cell>
          <cell r="CG96" t="str">
            <v/>
          </cell>
          <cell r="CH96" t="str">
            <v/>
          </cell>
          <cell r="CI96" t="str">
            <v/>
          </cell>
          <cell r="CJ96">
            <v>0</v>
          </cell>
          <cell r="CK96" t="str">
            <v/>
          </cell>
          <cell r="CL96">
            <v>37093623</v>
          </cell>
        </row>
        <row r="97">
          <cell r="D97" t="str">
            <v>14-05</v>
          </cell>
          <cell r="E97" t="str">
            <v>INSTALACIONES AGUA POTABLE</v>
          </cell>
          <cell r="G97">
            <v>0</v>
          </cell>
          <cell r="H97" t="str">
            <v/>
          </cell>
          <cell r="I97">
            <v>0</v>
          </cell>
          <cell r="J97" t="str">
            <v/>
          </cell>
          <cell r="K97">
            <v>164659</v>
          </cell>
          <cell r="L97" t="str">
            <v/>
          </cell>
          <cell r="M97">
            <v>164659</v>
          </cell>
          <cell r="N97" t="str">
            <v/>
          </cell>
          <cell r="O97">
            <v>164659</v>
          </cell>
          <cell r="P97" t="str">
            <v/>
          </cell>
          <cell r="Q97">
            <v>0</v>
          </cell>
          <cell r="R97" t="str">
            <v/>
          </cell>
          <cell r="S97">
            <v>164659</v>
          </cell>
          <cell r="T97" t="str">
            <v/>
          </cell>
          <cell r="U97">
            <v>164659</v>
          </cell>
          <cell r="V97" t="str">
            <v/>
          </cell>
          <cell r="W97">
            <v>164659</v>
          </cell>
          <cell r="X97" t="str">
            <v/>
          </cell>
          <cell r="Y97">
            <v>164659</v>
          </cell>
          <cell r="Z97" t="str">
            <v/>
          </cell>
          <cell r="AA97">
            <v>164659</v>
          </cell>
          <cell r="AB97" t="str">
            <v/>
          </cell>
          <cell r="AC97">
            <v>164659</v>
          </cell>
          <cell r="AD97" t="str">
            <v/>
          </cell>
          <cell r="AE97">
            <v>164659</v>
          </cell>
          <cell r="AF97" t="str">
            <v/>
          </cell>
          <cell r="AG97">
            <v>164659</v>
          </cell>
          <cell r="AH97" t="str">
            <v/>
          </cell>
          <cell r="AI97">
            <v>164659</v>
          </cell>
          <cell r="AJ97" t="str">
            <v/>
          </cell>
          <cell r="AK97">
            <v>164659</v>
          </cell>
          <cell r="AL97" t="str">
            <v/>
          </cell>
          <cell r="AM97">
            <v>186170</v>
          </cell>
          <cell r="AN97" t="str">
            <v/>
          </cell>
          <cell r="AO97">
            <v>164659</v>
          </cell>
          <cell r="AP97" t="str">
            <v/>
          </cell>
          <cell r="AQ97">
            <v>164659</v>
          </cell>
          <cell r="AR97" t="str">
            <v/>
          </cell>
          <cell r="AS97">
            <v>164659</v>
          </cell>
          <cell r="AT97" t="str">
            <v/>
          </cell>
          <cell r="AU97">
            <v>186170</v>
          </cell>
          <cell r="AV97" t="str">
            <v/>
          </cell>
          <cell r="AW97">
            <v>164659</v>
          </cell>
          <cell r="AX97" t="str">
            <v/>
          </cell>
          <cell r="AY97">
            <v>164659</v>
          </cell>
          <cell r="AZ97" t="str">
            <v/>
          </cell>
          <cell r="BA97">
            <v>164659</v>
          </cell>
          <cell r="BB97" t="str">
            <v/>
          </cell>
          <cell r="BC97">
            <v>164659</v>
          </cell>
          <cell r="BD97" t="str">
            <v/>
          </cell>
          <cell r="BE97">
            <v>164659</v>
          </cell>
          <cell r="BF97" t="str">
            <v/>
          </cell>
          <cell r="BG97">
            <v>0</v>
          </cell>
          <cell r="BH97" t="str">
            <v/>
          </cell>
          <cell r="BI97">
            <v>164659</v>
          </cell>
          <cell r="BJ97" t="str">
            <v/>
          </cell>
          <cell r="BK97">
            <v>186170</v>
          </cell>
          <cell r="BL97" t="str">
            <v/>
          </cell>
          <cell r="BM97">
            <v>0</v>
          </cell>
          <cell r="BN97" t="str">
            <v/>
          </cell>
          <cell r="BO97">
            <v>164659</v>
          </cell>
          <cell r="BP97" t="str">
            <v/>
          </cell>
          <cell r="BQ97">
            <v>164659</v>
          </cell>
          <cell r="BR97" t="str">
            <v/>
          </cell>
          <cell r="BS97">
            <v>164659</v>
          </cell>
          <cell r="BT97" t="str">
            <v/>
          </cell>
          <cell r="BU97">
            <v>164659</v>
          </cell>
          <cell r="BV97" t="str">
            <v/>
          </cell>
          <cell r="BW97">
            <v>164659</v>
          </cell>
          <cell r="BX97" t="str">
            <v/>
          </cell>
          <cell r="BY97">
            <v>164659</v>
          </cell>
          <cell r="BZ97" t="str">
            <v/>
          </cell>
          <cell r="CA97">
            <v>164659</v>
          </cell>
          <cell r="CB97" t="str">
            <v/>
          </cell>
          <cell r="CC97">
            <v>0</v>
          </cell>
          <cell r="CD97" t="str">
            <v/>
          </cell>
          <cell r="CE97">
            <v>186170</v>
          </cell>
          <cell r="CF97" t="str">
            <v/>
          </cell>
          <cell r="CG97">
            <v>0</v>
          </cell>
          <cell r="CH97" t="str">
            <v/>
          </cell>
          <cell r="CI97">
            <v>164659</v>
          </cell>
          <cell r="CJ97">
            <v>0</v>
          </cell>
          <cell r="CK97">
            <v>5684450</v>
          </cell>
          <cell r="CL97" t="str">
            <v/>
          </cell>
        </row>
        <row r="98">
          <cell r="D98" t="str">
            <v>14-05-010</v>
          </cell>
          <cell r="E98" t="str">
            <v>SALIDA HIDRAULICA DE 1/2".</v>
          </cell>
          <cell r="F98" t="str">
            <v>U</v>
          </cell>
          <cell r="G98">
            <v>21511</v>
          </cell>
          <cell r="H98">
            <v>0</v>
          </cell>
          <cell r="I98">
            <v>0</v>
          </cell>
          <cell r="J98">
            <v>1</v>
          </cell>
          <cell r="K98">
            <v>21511</v>
          </cell>
          <cell r="L98">
            <v>1</v>
          </cell>
          <cell r="M98">
            <v>21511</v>
          </cell>
          <cell r="N98">
            <v>1</v>
          </cell>
          <cell r="O98">
            <v>21511</v>
          </cell>
          <cell r="P98">
            <v>0</v>
          </cell>
          <cell r="Q98">
            <v>0</v>
          </cell>
          <cell r="R98">
            <v>1</v>
          </cell>
          <cell r="S98">
            <v>21511</v>
          </cell>
          <cell r="T98">
            <v>1</v>
          </cell>
          <cell r="U98">
            <v>21511</v>
          </cell>
          <cell r="V98">
            <v>1</v>
          </cell>
          <cell r="W98">
            <v>21511</v>
          </cell>
          <cell r="X98">
            <v>1</v>
          </cell>
          <cell r="Y98">
            <v>21511</v>
          </cell>
          <cell r="Z98">
            <v>1</v>
          </cell>
          <cell r="AA98">
            <v>21511</v>
          </cell>
          <cell r="AB98">
            <v>1</v>
          </cell>
          <cell r="AC98">
            <v>21511</v>
          </cell>
          <cell r="AD98">
            <v>1</v>
          </cell>
          <cell r="AE98">
            <v>21511</v>
          </cell>
          <cell r="AF98">
            <v>1</v>
          </cell>
          <cell r="AG98">
            <v>21511</v>
          </cell>
          <cell r="AH98">
            <v>1</v>
          </cell>
          <cell r="AI98">
            <v>21511</v>
          </cell>
          <cell r="AJ98">
            <v>1</v>
          </cell>
          <cell r="AK98">
            <v>21511</v>
          </cell>
          <cell r="AL98">
            <v>2</v>
          </cell>
          <cell r="AM98">
            <v>43022</v>
          </cell>
          <cell r="AN98">
            <v>1</v>
          </cell>
          <cell r="AO98">
            <v>21511</v>
          </cell>
          <cell r="AP98">
            <v>1</v>
          </cell>
          <cell r="AQ98">
            <v>21511</v>
          </cell>
          <cell r="AR98">
            <v>1</v>
          </cell>
          <cell r="AS98">
            <v>21511</v>
          </cell>
          <cell r="AT98">
            <v>2</v>
          </cell>
          <cell r="AU98">
            <v>43022</v>
          </cell>
          <cell r="AV98">
            <v>1</v>
          </cell>
          <cell r="AW98">
            <v>21511</v>
          </cell>
          <cell r="AX98">
            <v>1</v>
          </cell>
          <cell r="AY98">
            <v>21511</v>
          </cell>
          <cell r="AZ98">
            <v>1</v>
          </cell>
          <cell r="BA98">
            <v>21511</v>
          </cell>
          <cell r="BB98">
            <v>1</v>
          </cell>
          <cell r="BC98">
            <v>21511</v>
          </cell>
          <cell r="BD98">
            <v>1</v>
          </cell>
          <cell r="BE98">
            <v>21511</v>
          </cell>
          <cell r="BF98">
            <v>0</v>
          </cell>
          <cell r="BG98">
            <v>0</v>
          </cell>
          <cell r="BH98">
            <v>1</v>
          </cell>
          <cell r="BI98">
            <v>21511</v>
          </cell>
          <cell r="BJ98">
            <v>2</v>
          </cell>
          <cell r="BK98">
            <v>43022</v>
          </cell>
          <cell r="BL98">
            <v>0</v>
          </cell>
          <cell r="BM98">
            <v>0</v>
          </cell>
          <cell r="BN98">
            <v>1</v>
          </cell>
          <cell r="BO98">
            <v>21511</v>
          </cell>
          <cell r="BP98">
            <v>1</v>
          </cell>
          <cell r="BQ98">
            <v>21511</v>
          </cell>
          <cell r="BR98">
            <v>1</v>
          </cell>
          <cell r="BS98">
            <v>21511</v>
          </cell>
          <cell r="BT98">
            <v>1</v>
          </cell>
          <cell r="BU98">
            <v>21511</v>
          </cell>
          <cell r="BV98">
            <v>1</v>
          </cell>
          <cell r="BW98">
            <v>21511</v>
          </cell>
          <cell r="BX98">
            <v>1</v>
          </cell>
          <cell r="BY98">
            <v>21511</v>
          </cell>
          <cell r="BZ98">
            <v>1</v>
          </cell>
          <cell r="CA98">
            <v>21511</v>
          </cell>
          <cell r="CB98">
            <v>0</v>
          </cell>
          <cell r="CC98">
            <v>0</v>
          </cell>
          <cell r="CD98">
            <v>2</v>
          </cell>
          <cell r="CE98">
            <v>43022</v>
          </cell>
          <cell r="CF98">
            <v>0</v>
          </cell>
          <cell r="CG98">
            <v>0</v>
          </cell>
          <cell r="CH98">
            <v>1</v>
          </cell>
          <cell r="CI98">
            <v>21511</v>
          </cell>
          <cell r="CJ98">
            <v>38</v>
          </cell>
          <cell r="CK98">
            <v>817418</v>
          </cell>
          <cell r="CL98" t="str">
            <v/>
          </cell>
        </row>
        <row r="99">
          <cell r="D99" t="str">
            <v>14-05-020</v>
          </cell>
          <cell r="E99" t="str">
            <v>TUBERIA PVC PRESION DE 1/2" RDE 13.5; INCLUYE ACCESORIOS.</v>
          </cell>
          <cell r="F99" t="str">
            <v>M</v>
          </cell>
          <cell r="G99">
            <v>11929</v>
          </cell>
          <cell r="H99">
            <v>0</v>
          </cell>
          <cell r="I99">
            <v>0</v>
          </cell>
          <cell r="J99">
            <v>12</v>
          </cell>
          <cell r="K99">
            <v>143148</v>
          </cell>
          <cell r="L99">
            <v>12</v>
          </cell>
          <cell r="M99">
            <v>143148</v>
          </cell>
          <cell r="N99">
            <v>12</v>
          </cell>
          <cell r="O99">
            <v>143148</v>
          </cell>
          <cell r="P99">
            <v>0</v>
          </cell>
          <cell r="Q99">
            <v>0</v>
          </cell>
          <cell r="R99">
            <v>12</v>
          </cell>
          <cell r="S99">
            <v>143148</v>
          </cell>
          <cell r="T99">
            <v>12</v>
          </cell>
          <cell r="U99">
            <v>143148</v>
          </cell>
          <cell r="V99">
            <v>12</v>
          </cell>
          <cell r="W99">
            <v>143148</v>
          </cell>
          <cell r="X99">
            <v>12</v>
          </cell>
          <cell r="Y99">
            <v>143148</v>
          </cell>
          <cell r="Z99">
            <v>12</v>
          </cell>
          <cell r="AA99">
            <v>143148</v>
          </cell>
          <cell r="AB99">
            <v>12</v>
          </cell>
          <cell r="AC99">
            <v>143148</v>
          </cell>
          <cell r="AD99">
            <v>12</v>
          </cell>
          <cell r="AE99">
            <v>143148</v>
          </cell>
          <cell r="AF99">
            <v>12</v>
          </cell>
          <cell r="AG99">
            <v>143148</v>
          </cell>
          <cell r="AH99">
            <v>12</v>
          </cell>
          <cell r="AI99">
            <v>143148</v>
          </cell>
          <cell r="AJ99">
            <v>12</v>
          </cell>
          <cell r="AK99">
            <v>143148</v>
          </cell>
          <cell r="AL99">
            <v>12</v>
          </cell>
          <cell r="AM99">
            <v>143148</v>
          </cell>
          <cell r="AN99">
            <v>12</v>
          </cell>
          <cell r="AO99">
            <v>143148</v>
          </cell>
          <cell r="AP99">
            <v>12</v>
          </cell>
          <cell r="AQ99">
            <v>143148</v>
          </cell>
          <cell r="AR99">
            <v>12</v>
          </cell>
          <cell r="AS99">
            <v>143148</v>
          </cell>
          <cell r="AT99">
            <v>12</v>
          </cell>
          <cell r="AU99">
            <v>143148</v>
          </cell>
          <cell r="AV99">
            <v>12</v>
          </cell>
          <cell r="AW99">
            <v>143148</v>
          </cell>
          <cell r="AX99">
            <v>12</v>
          </cell>
          <cell r="AY99">
            <v>143148</v>
          </cell>
          <cell r="AZ99">
            <v>12</v>
          </cell>
          <cell r="BA99">
            <v>143148</v>
          </cell>
          <cell r="BB99">
            <v>12</v>
          </cell>
          <cell r="BC99">
            <v>143148</v>
          </cell>
          <cell r="BD99">
            <v>12</v>
          </cell>
          <cell r="BE99">
            <v>143148</v>
          </cell>
          <cell r="BF99">
            <v>0</v>
          </cell>
          <cell r="BG99">
            <v>0</v>
          </cell>
          <cell r="BH99">
            <v>12</v>
          </cell>
          <cell r="BI99">
            <v>143148</v>
          </cell>
          <cell r="BJ99">
            <v>12</v>
          </cell>
          <cell r="BK99">
            <v>143148</v>
          </cell>
          <cell r="BL99">
            <v>0</v>
          </cell>
          <cell r="BM99">
            <v>0</v>
          </cell>
          <cell r="BN99">
            <v>12</v>
          </cell>
          <cell r="BO99">
            <v>143148</v>
          </cell>
          <cell r="BP99">
            <v>12</v>
          </cell>
          <cell r="BQ99">
            <v>143148</v>
          </cell>
          <cell r="BR99">
            <v>12</v>
          </cell>
          <cell r="BS99">
            <v>143148</v>
          </cell>
          <cell r="BT99">
            <v>12</v>
          </cell>
          <cell r="BU99">
            <v>143148</v>
          </cell>
          <cell r="BV99">
            <v>12</v>
          </cell>
          <cell r="BW99">
            <v>143148</v>
          </cell>
          <cell r="BX99">
            <v>12</v>
          </cell>
          <cell r="BY99">
            <v>143148</v>
          </cell>
          <cell r="BZ99">
            <v>12</v>
          </cell>
          <cell r="CA99">
            <v>143148</v>
          </cell>
          <cell r="CB99">
            <v>0</v>
          </cell>
          <cell r="CC99">
            <v>0</v>
          </cell>
          <cell r="CD99">
            <v>12</v>
          </cell>
          <cell r="CE99">
            <v>143148</v>
          </cell>
          <cell r="CF99">
            <v>0</v>
          </cell>
          <cell r="CG99">
            <v>0</v>
          </cell>
          <cell r="CH99">
            <v>12</v>
          </cell>
          <cell r="CI99">
            <v>143148</v>
          </cell>
          <cell r="CJ99">
            <v>408</v>
          </cell>
          <cell r="CK99">
            <v>4867032</v>
          </cell>
          <cell r="CL99" t="str">
            <v/>
          </cell>
        </row>
        <row r="100">
          <cell r="D100" t="str">
            <v>14-10</v>
          </cell>
          <cell r="E100" t="str">
            <v>INSTALACIONES AGUAS SERVIDAS</v>
          </cell>
          <cell r="G100">
            <v>0</v>
          </cell>
          <cell r="H100" t="str">
            <v/>
          </cell>
          <cell r="I100">
            <v>6452676</v>
          </cell>
          <cell r="J100" t="str">
            <v/>
          </cell>
          <cell r="K100">
            <v>519335</v>
          </cell>
          <cell r="L100" t="str">
            <v/>
          </cell>
          <cell r="M100">
            <v>519335</v>
          </cell>
          <cell r="N100" t="str">
            <v/>
          </cell>
          <cell r="O100">
            <v>519335</v>
          </cell>
          <cell r="P100" t="str">
            <v/>
          </cell>
          <cell r="Q100">
            <v>0</v>
          </cell>
          <cell r="R100" t="str">
            <v/>
          </cell>
          <cell r="S100">
            <v>519335</v>
          </cell>
          <cell r="T100" t="str">
            <v/>
          </cell>
          <cell r="U100">
            <v>519335</v>
          </cell>
          <cell r="V100" t="str">
            <v/>
          </cell>
          <cell r="W100">
            <v>519335</v>
          </cell>
          <cell r="X100" t="str">
            <v/>
          </cell>
          <cell r="Y100">
            <v>519335</v>
          </cell>
          <cell r="Z100" t="str">
            <v/>
          </cell>
          <cell r="AA100">
            <v>519335</v>
          </cell>
          <cell r="AB100" t="str">
            <v/>
          </cell>
          <cell r="AC100">
            <v>519335</v>
          </cell>
          <cell r="AD100" t="str">
            <v/>
          </cell>
          <cell r="AE100">
            <v>519335</v>
          </cell>
          <cell r="AF100" t="str">
            <v/>
          </cell>
          <cell r="AG100">
            <v>519335</v>
          </cell>
          <cell r="AH100" t="str">
            <v/>
          </cell>
          <cell r="AI100">
            <v>519335</v>
          </cell>
          <cell r="AJ100" t="str">
            <v/>
          </cell>
          <cell r="AK100">
            <v>519335</v>
          </cell>
          <cell r="AL100" t="str">
            <v/>
          </cell>
          <cell r="AM100">
            <v>480516</v>
          </cell>
          <cell r="AN100" t="str">
            <v/>
          </cell>
          <cell r="AO100">
            <v>519335</v>
          </cell>
          <cell r="AP100" t="str">
            <v/>
          </cell>
          <cell r="AQ100">
            <v>519335</v>
          </cell>
          <cell r="AR100" t="str">
            <v/>
          </cell>
          <cell r="AS100">
            <v>519335</v>
          </cell>
          <cell r="AT100" t="str">
            <v/>
          </cell>
          <cell r="AU100">
            <v>480516</v>
          </cell>
          <cell r="AV100" t="str">
            <v/>
          </cell>
          <cell r="AW100">
            <v>519335</v>
          </cell>
          <cell r="AX100" t="str">
            <v/>
          </cell>
          <cell r="AY100">
            <v>519335</v>
          </cell>
          <cell r="AZ100" t="str">
            <v/>
          </cell>
          <cell r="BA100">
            <v>519335</v>
          </cell>
          <cell r="BB100" t="str">
            <v/>
          </cell>
          <cell r="BC100">
            <v>171230</v>
          </cell>
          <cell r="BD100" t="str">
            <v/>
          </cell>
          <cell r="BE100">
            <v>519335</v>
          </cell>
          <cell r="BF100" t="str">
            <v/>
          </cell>
          <cell r="BG100">
            <v>0</v>
          </cell>
          <cell r="BH100" t="str">
            <v/>
          </cell>
          <cell r="BI100">
            <v>519335</v>
          </cell>
          <cell r="BJ100" t="str">
            <v/>
          </cell>
          <cell r="BK100">
            <v>480516</v>
          </cell>
          <cell r="BL100" t="str">
            <v/>
          </cell>
          <cell r="BM100">
            <v>0</v>
          </cell>
          <cell r="BN100" t="str">
            <v/>
          </cell>
          <cell r="BO100">
            <v>519335</v>
          </cell>
          <cell r="BP100" t="str">
            <v/>
          </cell>
          <cell r="BQ100">
            <v>519335</v>
          </cell>
          <cell r="BR100" t="str">
            <v/>
          </cell>
          <cell r="BS100">
            <v>519335</v>
          </cell>
          <cell r="BT100" t="str">
            <v/>
          </cell>
          <cell r="BU100">
            <v>519335</v>
          </cell>
          <cell r="BV100" t="str">
            <v/>
          </cell>
          <cell r="BW100">
            <v>519335</v>
          </cell>
          <cell r="BX100" t="str">
            <v/>
          </cell>
          <cell r="BY100">
            <v>519335</v>
          </cell>
          <cell r="BZ100" t="str">
            <v/>
          </cell>
          <cell r="CA100">
            <v>519335</v>
          </cell>
          <cell r="CB100" t="str">
            <v/>
          </cell>
          <cell r="CC100">
            <v>0</v>
          </cell>
          <cell r="CD100" t="str">
            <v/>
          </cell>
          <cell r="CE100">
            <v>480516</v>
          </cell>
          <cell r="CF100" t="str">
            <v/>
          </cell>
          <cell r="CG100">
            <v>0</v>
          </cell>
          <cell r="CH100" t="str">
            <v/>
          </cell>
          <cell r="CI100">
            <v>519335</v>
          </cell>
          <cell r="CJ100">
            <v>0</v>
          </cell>
          <cell r="CK100">
            <v>23606685</v>
          </cell>
          <cell r="CL100" t="str">
            <v/>
          </cell>
        </row>
        <row r="101">
          <cell r="D101" t="str">
            <v>14-10-010</v>
          </cell>
          <cell r="E101" t="str">
            <v>SALIDA SANITARIA DE 2" INCLUYE MATERIALES, ACCESORIOS Y TODOS LOS ELEMENTOS NECESARIO PARA SU CORRECTA INSTALACION Y FUNCIONAMIENTO.</v>
          </cell>
          <cell r="F101" t="str">
            <v>U</v>
          </cell>
          <cell r="G101">
            <v>38819</v>
          </cell>
          <cell r="H101">
            <v>0</v>
          </cell>
          <cell r="I101">
            <v>0</v>
          </cell>
          <cell r="J101">
            <v>2</v>
          </cell>
          <cell r="K101">
            <v>77638</v>
          </cell>
          <cell r="L101">
            <v>2</v>
          </cell>
          <cell r="M101">
            <v>77638</v>
          </cell>
          <cell r="N101">
            <v>2</v>
          </cell>
          <cell r="O101">
            <v>77638</v>
          </cell>
          <cell r="P101">
            <v>0</v>
          </cell>
          <cell r="Q101">
            <v>0</v>
          </cell>
          <cell r="R101">
            <v>2</v>
          </cell>
          <cell r="S101">
            <v>77638</v>
          </cell>
          <cell r="T101">
            <v>2</v>
          </cell>
          <cell r="U101">
            <v>77638</v>
          </cell>
          <cell r="V101">
            <v>2</v>
          </cell>
          <cell r="W101">
            <v>77638</v>
          </cell>
          <cell r="X101">
            <v>2</v>
          </cell>
          <cell r="Y101">
            <v>77638</v>
          </cell>
          <cell r="Z101">
            <v>2</v>
          </cell>
          <cell r="AA101">
            <v>77638</v>
          </cell>
          <cell r="AB101">
            <v>2</v>
          </cell>
          <cell r="AC101">
            <v>77638</v>
          </cell>
          <cell r="AD101">
            <v>2</v>
          </cell>
          <cell r="AE101">
            <v>77638</v>
          </cell>
          <cell r="AF101">
            <v>2</v>
          </cell>
          <cell r="AG101">
            <v>77638</v>
          </cell>
          <cell r="AH101">
            <v>2</v>
          </cell>
          <cell r="AI101">
            <v>77638</v>
          </cell>
          <cell r="AJ101">
            <v>2</v>
          </cell>
          <cell r="AK101">
            <v>77638</v>
          </cell>
          <cell r="AL101">
            <v>1</v>
          </cell>
          <cell r="AM101">
            <v>38819</v>
          </cell>
          <cell r="AN101">
            <v>2</v>
          </cell>
          <cell r="AO101">
            <v>77638</v>
          </cell>
          <cell r="AP101">
            <v>2</v>
          </cell>
          <cell r="AQ101">
            <v>77638</v>
          </cell>
          <cell r="AR101">
            <v>2</v>
          </cell>
          <cell r="AS101">
            <v>77638</v>
          </cell>
          <cell r="AT101">
            <v>1</v>
          </cell>
          <cell r="AU101">
            <v>38819</v>
          </cell>
          <cell r="AV101">
            <v>2</v>
          </cell>
          <cell r="AW101">
            <v>77638</v>
          </cell>
          <cell r="AX101">
            <v>2</v>
          </cell>
          <cell r="AY101">
            <v>77638</v>
          </cell>
          <cell r="AZ101">
            <v>2</v>
          </cell>
          <cell r="BA101">
            <v>77638</v>
          </cell>
          <cell r="BB101">
            <v>2</v>
          </cell>
          <cell r="BC101">
            <v>77638</v>
          </cell>
          <cell r="BD101">
            <v>2</v>
          </cell>
          <cell r="BE101">
            <v>77638</v>
          </cell>
          <cell r="BF101">
            <v>0</v>
          </cell>
          <cell r="BG101">
            <v>0</v>
          </cell>
          <cell r="BH101">
            <v>2</v>
          </cell>
          <cell r="BI101">
            <v>77638</v>
          </cell>
          <cell r="BJ101">
            <v>1</v>
          </cell>
          <cell r="BK101">
            <v>38819</v>
          </cell>
          <cell r="BL101">
            <v>0</v>
          </cell>
          <cell r="BM101">
            <v>0</v>
          </cell>
          <cell r="BN101">
            <v>2</v>
          </cell>
          <cell r="BO101">
            <v>77638</v>
          </cell>
          <cell r="BP101">
            <v>2</v>
          </cell>
          <cell r="BQ101">
            <v>77638</v>
          </cell>
          <cell r="BR101">
            <v>2</v>
          </cell>
          <cell r="BS101">
            <v>77638</v>
          </cell>
          <cell r="BT101">
            <v>2</v>
          </cell>
          <cell r="BU101">
            <v>77638</v>
          </cell>
          <cell r="BV101">
            <v>2</v>
          </cell>
          <cell r="BW101">
            <v>77638</v>
          </cell>
          <cell r="BX101">
            <v>2</v>
          </cell>
          <cell r="BY101">
            <v>77638</v>
          </cell>
          <cell r="BZ101">
            <v>2</v>
          </cell>
          <cell r="CA101">
            <v>77638</v>
          </cell>
          <cell r="CB101">
            <v>0</v>
          </cell>
          <cell r="CC101">
            <v>0</v>
          </cell>
          <cell r="CD101">
            <v>1</v>
          </cell>
          <cell r="CE101">
            <v>38819</v>
          </cell>
          <cell r="CF101">
            <v>0</v>
          </cell>
          <cell r="CG101">
            <v>0</v>
          </cell>
          <cell r="CH101">
            <v>2</v>
          </cell>
          <cell r="CI101">
            <v>77638</v>
          </cell>
          <cell r="CJ101">
            <v>64</v>
          </cell>
          <cell r="CK101">
            <v>2484416</v>
          </cell>
          <cell r="CL101" t="str">
            <v/>
          </cell>
        </row>
        <row r="102">
          <cell r="D102" t="str">
            <v>14-10-020</v>
          </cell>
          <cell r="E102" t="str">
            <v>TUBERIA PVC SANITARIA DE 2".</v>
          </cell>
          <cell r="F102" t="str">
            <v>M</v>
          </cell>
          <cell r="G102">
            <v>23398</v>
          </cell>
          <cell r="H102">
            <v>0</v>
          </cell>
          <cell r="I102">
            <v>0</v>
          </cell>
          <cell r="J102">
            <v>4</v>
          </cell>
          <cell r="K102">
            <v>93592</v>
          </cell>
          <cell r="L102">
            <v>4</v>
          </cell>
          <cell r="M102">
            <v>93592</v>
          </cell>
          <cell r="N102">
            <v>4</v>
          </cell>
          <cell r="O102">
            <v>93592</v>
          </cell>
          <cell r="P102">
            <v>0</v>
          </cell>
          <cell r="Q102">
            <v>0</v>
          </cell>
          <cell r="R102">
            <v>4</v>
          </cell>
          <cell r="S102">
            <v>93592</v>
          </cell>
          <cell r="T102">
            <v>4</v>
          </cell>
          <cell r="U102">
            <v>93592</v>
          </cell>
          <cell r="V102">
            <v>4</v>
          </cell>
          <cell r="W102">
            <v>93592</v>
          </cell>
          <cell r="X102">
            <v>4</v>
          </cell>
          <cell r="Y102">
            <v>93592</v>
          </cell>
          <cell r="Z102">
            <v>4</v>
          </cell>
          <cell r="AA102">
            <v>93592</v>
          </cell>
          <cell r="AB102">
            <v>4</v>
          </cell>
          <cell r="AC102">
            <v>93592</v>
          </cell>
          <cell r="AD102">
            <v>4</v>
          </cell>
          <cell r="AE102">
            <v>93592</v>
          </cell>
          <cell r="AF102">
            <v>4</v>
          </cell>
          <cell r="AG102">
            <v>93592</v>
          </cell>
          <cell r="AH102">
            <v>4</v>
          </cell>
          <cell r="AI102">
            <v>93592</v>
          </cell>
          <cell r="AJ102">
            <v>4</v>
          </cell>
          <cell r="AK102">
            <v>93592</v>
          </cell>
          <cell r="AL102">
            <v>4</v>
          </cell>
          <cell r="AM102">
            <v>93592</v>
          </cell>
          <cell r="AN102">
            <v>4</v>
          </cell>
          <cell r="AO102">
            <v>93592</v>
          </cell>
          <cell r="AP102">
            <v>4</v>
          </cell>
          <cell r="AQ102">
            <v>93592</v>
          </cell>
          <cell r="AR102">
            <v>4</v>
          </cell>
          <cell r="AS102">
            <v>93592</v>
          </cell>
          <cell r="AT102">
            <v>4</v>
          </cell>
          <cell r="AU102">
            <v>93592</v>
          </cell>
          <cell r="AV102">
            <v>4</v>
          </cell>
          <cell r="AW102">
            <v>93592</v>
          </cell>
          <cell r="AX102">
            <v>4</v>
          </cell>
          <cell r="AY102">
            <v>93592</v>
          </cell>
          <cell r="AZ102">
            <v>4</v>
          </cell>
          <cell r="BA102">
            <v>93592</v>
          </cell>
          <cell r="BB102">
            <v>4</v>
          </cell>
          <cell r="BC102">
            <v>93592</v>
          </cell>
          <cell r="BD102">
            <v>4</v>
          </cell>
          <cell r="BE102">
            <v>93592</v>
          </cell>
          <cell r="BF102">
            <v>0</v>
          </cell>
          <cell r="BG102">
            <v>0</v>
          </cell>
          <cell r="BH102">
            <v>4</v>
          </cell>
          <cell r="BI102">
            <v>93592</v>
          </cell>
          <cell r="BJ102">
            <v>4</v>
          </cell>
          <cell r="BK102">
            <v>93592</v>
          </cell>
          <cell r="BL102">
            <v>0</v>
          </cell>
          <cell r="BM102">
            <v>0</v>
          </cell>
          <cell r="BN102">
            <v>4</v>
          </cell>
          <cell r="BO102">
            <v>93592</v>
          </cell>
          <cell r="BP102">
            <v>4</v>
          </cell>
          <cell r="BQ102">
            <v>93592</v>
          </cell>
          <cell r="BR102">
            <v>4</v>
          </cell>
          <cell r="BS102">
            <v>93592</v>
          </cell>
          <cell r="BT102">
            <v>4</v>
          </cell>
          <cell r="BU102">
            <v>93592</v>
          </cell>
          <cell r="BV102">
            <v>4</v>
          </cell>
          <cell r="BW102">
            <v>93592</v>
          </cell>
          <cell r="BX102">
            <v>4</v>
          </cell>
          <cell r="BY102">
            <v>93592</v>
          </cell>
          <cell r="BZ102">
            <v>4</v>
          </cell>
          <cell r="CA102">
            <v>93592</v>
          </cell>
          <cell r="CB102">
            <v>0</v>
          </cell>
          <cell r="CC102">
            <v>0</v>
          </cell>
          <cell r="CD102">
            <v>4</v>
          </cell>
          <cell r="CE102">
            <v>93592</v>
          </cell>
          <cell r="CF102">
            <v>0</v>
          </cell>
          <cell r="CG102">
            <v>0</v>
          </cell>
          <cell r="CH102">
            <v>4</v>
          </cell>
          <cell r="CI102">
            <v>93592</v>
          </cell>
          <cell r="CJ102">
            <v>136</v>
          </cell>
          <cell r="CK102">
            <v>3182128</v>
          </cell>
          <cell r="CL102" t="str">
            <v/>
          </cell>
        </row>
        <row r="103">
          <cell r="D103" t="str">
            <v>14-10-030</v>
          </cell>
          <cell r="E103" t="str">
            <v>SALIDA SANITARIA DE 4" INCLUYE MATERIALES, ACCESORIOS Y TODOS LOS ELEMENTOS NECESARIO PARA SU CORRECTA INSTALACION Y FUNCIONAMIENTO.</v>
          </cell>
          <cell r="F103" t="str">
            <v>U</v>
          </cell>
          <cell r="G103">
            <v>47316</v>
          </cell>
          <cell r="H103">
            <v>0</v>
          </cell>
          <cell r="I103">
            <v>0</v>
          </cell>
          <cell r="J103">
            <v>1</v>
          </cell>
          <cell r="K103">
            <v>47316</v>
          </cell>
          <cell r="L103">
            <v>1</v>
          </cell>
          <cell r="M103">
            <v>47316</v>
          </cell>
          <cell r="N103">
            <v>1</v>
          </cell>
          <cell r="O103">
            <v>47316</v>
          </cell>
          <cell r="P103">
            <v>0</v>
          </cell>
          <cell r="Q103">
            <v>0</v>
          </cell>
          <cell r="R103">
            <v>1</v>
          </cell>
          <cell r="S103">
            <v>47316</v>
          </cell>
          <cell r="T103">
            <v>1</v>
          </cell>
          <cell r="U103">
            <v>47316</v>
          </cell>
          <cell r="V103">
            <v>1</v>
          </cell>
          <cell r="W103">
            <v>47316</v>
          </cell>
          <cell r="X103">
            <v>1</v>
          </cell>
          <cell r="Y103">
            <v>47316</v>
          </cell>
          <cell r="Z103">
            <v>1</v>
          </cell>
          <cell r="AA103">
            <v>47316</v>
          </cell>
          <cell r="AB103">
            <v>1</v>
          </cell>
          <cell r="AC103">
            <v>47316</v>
          </cell>
          <cell r="AD103">
            <v>1</v>
          </cell>
          <cell r="AE103">
            <v>47316</v>
          </cell>
          <cell r="AF103">
            <v>1</v>
          </cell>
          <cell r="AG103">
            <v>47316</v>
          </cell>
          <cell r="AH103">
            <v>1</v>
          </cell>
          <cell r="AI103">
            <v>47316</v>
          </cell>
          <cell r="AJ103">
            <v>1</v>
          </cell>
          <cell r="AK103">
            <v>47316</v>
          </cell>
          <cell r="AL103">
            <v>1</v>
          </cell>
          <cell r="AM103">
            <v>47316</v>
          </cell>
          <cell r="AN103">
            <v>1</v>
          </cell>
          <cell r="AO103">
            <v>47316</v>
          </cell>
          <cell r="AP103">
            <v>1</v>
          </cell>
          <cell r="AQ103">
            <v>47316</v>
          </cell>
          <cell r="AR103">
            <v>1</v>
          </cell>
          <cell r="AS103">
            <v>47316</v>
          </cell>
          <cell r="AT103">
            <v>1</v>
          </cell>
          <cell r="AU103">
            <v>47316</v>
          </cell>
          <cell r="AV103">
            <v>1</v>
          </cell>
          <cell r="AW103">
            <v>47316</v>
          </cell>
          <cell r="AX103">
            <v>1</v>
          </cell>
          <cell r="AY103">
            <v>47316</v>
          </cell>
          <cell r="AZ103">
            <v>1</v>
          </cell>
          <cell r="BA103">
            <v>47316</v>
          </cell>
          <cell r="BB103">
            <v>0</v>
          </cell>
          <cell r="BC103">
            <v>0</v>
          </cell>
          <cell r="BD103">
            <v>1</v>
          </cell>
          <cell r="BE103">
            <v>47316</v>
          </cell>
          <cell r="BF103">
            <v>0</v>
          </cell>
          <cell r="BG103">
            <v>0</v>
          </cell>
          <cell r="BH103">
            <v>1</v>
          </cell>
          <cell r="BI103">
            <v>47316</v>
          </cell>
          <cell r="BJ103">
            <v>1</v>
          </cell>
          <cell r="BK103">
            <v>47316</v>
          </cell>
          <cell r="BL103">
            <v>0</v>
          </cell>
          <cell r="BM103">
            <v>0</v>
          </cell>
          <cell r="BN103">
            <v>1</v>
          </cell>
          <cell r="BO103">
            <v>47316</v>
          </cell>
          <cell r="BP103">
            <v>1</v>
          </cell>
          <cell r="BQ103">
            <v>47316</v>
          </cell>
          <cell r="BR103">
            <v>1</v>
          </cell>
          <cell r="BS103">
            <v>47316</v>
          </cell>
          <cell r="BT103">
            <v>1</v>
          </cell>
          <cell r="BU103">
            <v>47316</v>
          </cell>
          <cell r="BV103">
            <v>1</v>
          </cell>
          <cell r="BW103">
            <v>47316</v>
          </cell>
          <cell r="BX103">
            <v>1</v>
          </cell>
          <cell r="BY103">
            <v>47316</v>
          </cell>
          <cell r="BZ103">
            <v>1</v>
          </cell>
          <cell r="CA103">
            <v>47316</v>
          </cell>
          <cell r="CB103">
            <v>0</v>
          </cell>
          <cell r="CC103">
            <v>0</v>
          </cell>
          <cell r="CD103">
            <v>1</v>
          </cell>
          <cell r="CE103">
            <v>47316</v>
          </cell>
          <cell r="CF103">
            <v>0</v>
          </cell>
          <cell r="CG103">
            <v>0</v>
          </cell>
          <cell r="CH103">
            <v>1</v>
          </cell>
          <cell r="CI103">
            <v>47316</v>
          </cell>
          <cell r="CJ103">
            <v>33</v>
          </cell>
          <cell r="CK103">
            <v>1561428</v>
          </cell>
          <cell r="CL103" t="str">
            <v/>
          </cell>
        </row>
        <row r="104">
          <cell r="D104" t="str">
            <v>14-10-040</v>
          </cell>
          <cell r="E104" t="str">
            <v>TUBERIA PVC SANITARIA DE 4".</v>
          </cell>
          <cell r="F104" t="str">
            <v>M</v>
          </cell>
          <cell r="G104">
            <v>33421</v>
          </cell>
          <cell r="H104">
            <v>0</v>
          </cell>
          <cell r="I104">
            <v>0</v>
          </cell>
          <cell r="J104">
            <v>9</v>
          </cell>
          <cell r="K104">
            <v>300789</v>
          </cell>
          <cell r="L104">
            <v>9</v>
          </cell>
          <cell r="M104">
            <v>300789</v>
          </cell>
          <cell r="N104">
            <v>9</v>
          </cell>
          <cell r="O104">
            <v>300789</v>
          </cell>
          <cell r="P104">
            <v>0</v>
          </cell>
          <cell r="Q104">
            <v>0</v>
          </cell>
          <cell r="R104">
            <v>9</v>
          </cell>
          <cell r="S104">
            <v>300789</v>
          </cell>
          <cell r="T104">
            <v>9</v>
          </cell>
          <cell r="U104">
            <v>300789</v>
          </cell>
          <cell r="V104">
            <v>9</v>
          </cell>
          <cell r="W104">
            <v>300789</v>
          </cell>
          <cell r="X104">
            <v>9</v>
          </cell>
          <cell r="Y104">
            <v>300789</v>
          </cell>
          <cell r="Z104">
            <v>9</v>
          </cell>
          <cell r="AA104">
            <v>300789</v>
          </cell>
          <cell r="AB104">
            <v>9</v>
          </cell>
          <cell r="AC104">
            <v>300789</v>
          </cell>
          <cell r="AD104">
            <v>9</v>
          </cell>
          <cell r="AE104">
            <v>300789</v>
          </cell>
          <cell r="AF104">
            <v>9</v>
          </cell>
          <cell r="AG104">
            <v>300789</v>
          </cell>
          <cell r="AH104">
            <v>9</v>
          </cell>
          <cell r="AI104">
            <v>300789</v>
          </cell>
          <cell r="AJ104">
            <v>9</v>
          </cell>
          <cell r="AK104">
            <v>300789</v>
          </cell>
          <cell r="AL104">
            <v>9</v>
          </cell>
          <cell r="AM104">
            <v>300789</v>
          </cell>
          <cell r="AN104">
            <v>9</v>
          </cell>
          <cell r="AO104">
            <v>300789</v>
          </cell>
          <cell r="AP104">
            <v>9</v>
          </cell>
          <cell r="AQ104">
            <v>300789</v>
          </cell>
          <cell r="AR104">
            <v>9</v>
          </cell>
          <cell r="AS104">
            <v>300789</v>
          </cell>
          <cell r="AT104">
            <v>9</v>
          </cell>
          <cell r="AU104">
            <v>300789</v>
          </cell>
          <cell r="AV104">
            <v>9</v>
          </cell>
          <cell r="AW104">
            <v>300789</v>
          </cell>
          <cell r="AX104">
            <v>9</v>
          </cell>
          <cell r="AY104">
            <v>300789</v>
          </cell>
          <cell r="AZ104">
            <v>9</v>
          </cell>
          <cell r="BA104">
            <v>300789</v>
          </cell>
          <cell r="BB104">
            <v>0</v>
          </cell>
          <cell r="BC104">
            <v>0</v>
          </cell>
          <cell r="BD104">
            <v>9</v>
          </cell>
          <cell r="BE104">
            <v>300789</v>
          </cell>
          <cell r="BF104">
            <v>0</v>
          </cell>
          <cell r="BG104">
            <v>0</v>
          </cell>
          <cell r="BH104">
            <v>9</v>
          </cell>
          <cell r="BI104">
            <v>300789</v>
          </cell>
          <cell r="BJ104">
            <v>9</v>
          </cell>
          <cell r="BK104">
            <v>300789</v>
          </cell>
          <cell r="BL104">
            <v>0</v>
          </cell>
          <cell r="BM104">
            <v>0</v>
          </cell>
          <cell r="BN104">
            <v>9</v>
          </cell>
          <cell r="BO104">
            <v>300789</v>
          </cell>
          <cell r="BP104">
            <v>9</v>
          </cell>
          <cell r="BQ104">
            <v>300789</v>
          </cell>
          <cell r="BR104">
            <v>9</v>
          </cell>
          <cell r="BS104">
            <v>300789</v>
          </cell>
          <cell r="BT104">
            <v>9</v>
          </cell>
          <cell r="BU104">
            <v>300789</v>
          </cell>
          <cell r="BV104">
            <v>9</v>
          </cell>
          <cell r="BW104">
            <v>300789</v>
          </cell>
          <cell r="BX104">
            <v>9</v>
          </cell>
          <cell r="BY104">
            <v>300789</v>
          </cell>
          <cell r="BZ104">
            <v>9</v>
          </cell>
          <cell r="CA104">
            <v>300789</v>
          </cell>
          <cell r="CB104">
            <v>0</v>
          </cell>
          <cell r="CC104">
            <v>0</v>
          </cell>
          <cell r="CD104">
            <v>9</v>
          </cell>
          <cell r="CE104">
            <v>300789</v>
          </cell>
          <cell r="CF104">
            <v>0</v>
          </cell>
          <cell r="CG104">
            <v>0</v>
          </cell>
          <cell r="CH104">
            <v>9</v>
          </cell>
          <cell r="CI104">
            <v>300789</v>
          </cell>
          <cell r="CJ104">
            <v>297</v>
          </cell>
          <cell r="CK104">
            <v>9926037</v>
          </cell>
          <cell r="CL104" t="str">
            <v/>
          </cell>
        </row>
        <row r="105">
          <cell r="D105" t="str">
            <v>14-10-065</v>
          </cell>
          <cell r="E105" t="str">
            <v>POZO SEPTICO EN MAMPOSTERIA CON PISO Y TAPAS EN CONCRETO DE 21 MPa. INCLUYE TODO LO NECESARIO PARA SU CORRECTO FUNCIONAMIENTO.</v>
          </cell>
          <cell r="F105" t="str">
            <v>U</v>
          </cell>
          <cell r="G105">
            <v>1613169</v>
          </cell>
          <cell r="H105">
            <v>4</v>
          </cell>
          <cell r="I105">
            <v>6452676</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0</v>
          </cell>
          <cell r="CF105">
            <v>0</v>
          </cell>
          <cell r="CG105">
            <v>0</v>
          </cell>
          <cell r="CH105">
            <v>0</v>
          </cell>
          <cell r="CI105">
            <v>0</v>
          </cell>
          <cell r="CJ105">
            <v>4</v>
          </cell>
          <cell r="CK105">
            <v>6452676</v>
          </cell>
          <cell r="CL105" t="str">
            <v/>
          </cell>
        </row>
        <row r="106">
          <cell r="D106" t="str">
            <v>14-15</v>
          </cell>
          <cell r="E106" t="str">
            <v>INSTALACIONES AGUAS SERVIDAS</v>
          </cell>
          <cell r="G106">
            <v>0</v>
          </cell>
          <cell r="H106" t="str">
            <v/>
          </cell>
          <cell r="I106">
            <v>6919276</v>
          </cell>
          <cell r="J106" t="str">
            <v/>
          </cell>
          <cell r="K106">
            <v>26764</v>
          </cell>
          <cell r="L106" t="str">
            <v/>
          </cell>
          <cell r="M106">
            <v>26764</v>
          </cell>
          <cell r="N106" t="str">
            <v/>
          </cell>
          <cell r="O106">
            <v>26764</v>
          </cell>
          <cell r="P106" t="str">
            <v/>
          </cell>
          <cell r="Q106">
            <v>0</v>
          </cell>
          <cell r="R106" t="str">
            <v/>
          </cell>
          <cell r="S106">
            <v>26764</v>
          </cell>
          <cell r="T106" t="str">
            <v/>
          </cell>
          <cell r="U106">
            <v>26764</v>
          </cell>
          <cell r="V106" t="str">
            <v/>
          </cell>
          <cell r="W106">
            <v>26764</v>
          </cell>
          <cell r="X106" t="str">
            <v/>
          </cell>
          <cell r="Y106">
            <v>26764</v>
          </cell>
          <cell r="Z106" t="str">
            <v/>
          </cell>
          <cell r="AA106">
            <v>26764</v>
          </cell>
          <cell r="AB106" t="str">
            <v/>
          </cell>
          <cell r="AC106">
            <v>26764</v>
          </cell>
          <cell r="AD106" t="str">
            <v/>
          </cell>
          <cell r="AE106">
            <v>26764</v>
          </cell>
          <cell r="AF106" t="str">
            <v/>
          </cell>
          <cell r="AG106">
            <v>26764</v>
          </cell>
          <cell r="AH106" t="str">
            <v/>
          </cell>
          <cell r="AI106">
            <v>26764</v>
          </cell>
          <cell r="AJ106" t="str">
            <v/>
          </cell>
          <cell r="AK106">
            <v>26764</v>
          </cell>
          <cell r="AL106" t="str">
            <v/>
          </cell>
          <cell r="AM106">
            <v>26764</v>
          </cell>
          <cell r="AN106" t="str">
            <v/>
          </cell>
          <cell r="AO106">
            <v>26764</v>
          </cell>
          <cell r="AP106" t="str">
            <v/>
          </cell>
          <cell r="AQ106">
            <v>26764</v>
          </cell>
          <cell r="AR106" t="str">
            <v/>
          </cell>
          <cell r="AS106">
            <v>26764</v>
          </cell>
          <cell r="AT106" t="str">
            <v/>
          </cell>
          <cell r="AU106">
            <v>26764</v>
          </cell>
          <cell r="AV106" t="str">
            <v/>
          </cell>
          <cell r="AW106">
            <v>26764</v>
          </cell>
          <cell r="AX106" t="str">
            <v/>
          </cell>
          <cell r="AY106">
            <v>26764</v>
          </cell>
          <cell r="AZ106" t="str">
            <v/>
          </cell>
          <cell r="BA106">
            <v>26764</v>
          </cell>
          <cell r="BB106" t="str">
            <v/>
          </cell>
          <cell r="BC106">
            <v>0</v>
          </cell>
          <cell r="BD106" t="str">
            <v/>
          </cell>
          <cell r="BE106">
            <v>26764</v>
          </cell>
          <cell r="BF106" t="str">
            <v/>
          </cell>
          <cell r="BG106">
            <v>0</v>
          </cell>
          <cell r="BH106" t="str">
            <v/>
          </cell>
          <cell r="BI106">
            <v>26764</v>
          </cell>
          <cell r="BJ106" t="str">
            <v/>
          </cell>
          <cell r="BK106">
            <v>26764</v>
          </cell>
          <cell r="BL106" t="str">
            <v/>
          </cell>
          <cell r="BM106">
            <v>0</v>
          </cell>
          <cell r="BN106" t="str">
            <v/>
          </cell>
          <cell r="BO106">
            <v>26764</v>
          </cell>
          <cell r="BP106" t="str">
            <v/>
          </cell>
          <cell r="BQ106">
            <v>26764</v>
          </cell>
          <cell r="BR106" t="str">
            <v/>
          </cell>
          <cell r="BS106">
            <v>26764</v>
          </cell>
          <cell r="BT106" t="str">
            <v/>
          </cell>
          <cell r="BU106">
            <v>26764</v>
          </cell>
          <cell r="BV106" t="str">
            <v/>
          </cell>
          <cell r="BW106">
            <v>26764</v>
          </cell>
          <cell r="BX106" t="str">
            <v/>
          </cell>
          <cell r="BY106">
            <v>26764</v>
          </cell>
          <cell r="BZ106" t="str">
            <v/>
          </cell>
          <cell r="CA106">
            <v>26764</v>
          </cell>
          <cell r="CB106" t="str">
            <v/>
          </cell>
          <cell r="CC106">
            <v>0</v>
          </cell>
          <cell r="CD106" t="str">
            <v/>
          </cell>
          <cell r="CE106">
            <v>26764</v>
          </cell>
          <cell r="CF106" t="str">
            <v/>
          </cell>
          <cell r="CG106">
            <v>0</v>
          </cell>
          <cell r="CH106" t="str">
            <v/>
          </cell>
          <cell r="CI106">
            <v>26764</v>
          </cell>
          <cell r="CJ106">
            <v>0</v>
          </cell>
          <cell r="CK106">
            <v>7802488</v>
          </cell>
          <cell r="CL106" t="str">
            <v/>
          </cell>
        </row>
        <row r="107">
          <cell r="D107" t="str">
            <v>14-15-010</v>
          </cell>
          <cell r="E107" t="str">
            <v>SUMINISTRO Y COLOCACION DE SALIDAS Y REDES HIDROSANITARIAS PARA MODULO DE BAÑO TIPICO VIVA; INCLUYE MATERIALES, ACCESORIOS, SOLDADURAS, CAJAS Y TODO LO NECESARIO PARA SU CORRECTO FUNCIONAMIENTO.</v>
          </cell>
          <cell r="F107" t="str">
            <v>GB</v>
          </cell>
          <cell r="G107">
            <v>360634</v>
          </cell>
          <cell r="H107">
            <v>4</v>
          </cell>
          <cell r="I107">
            <v>1442536</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0</v>
          </cell>
          <cell r="CI107">
            <v>0</v>
          </cell>
          <cell r="CJ107">
            <v>4</v>
          </cell>
          <cell r="CK107">
            <v>1442536</v>
          </cell>
          <cell r="CL107" t="str">
            <v/>
          </cell>
        </row>
        <row r="108">
          <cell r="D108" t="str">
            <v>14-15-020</v>
          </cell>
          <cell r="E108" t="str">
            <v>SUMINISTRO DE ESTRUCTURA E INSTALACION DE CANOA TIPO RAINGO O EQUIVALENTE; INCLUYE BAJANTE PLASTICO REDONDO, ELEMENTOS DE SOPORTE, CODOS, SELLANTES Y DEMAS ACCESORIOS PARA SU ADECUADO FUNCIONAMIENTO.</v>
          </cell>
          <cell r="F108" t="str">
            <v>GB</v>
          </cell>
          <cell r="G108">
            <v>292261</v>
          </cell>
          <cell r="H108">
            <v>4</v>
          </cell>
          <cell r="I108">
            <v>1169044</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cell r="CJ108">
            <v>4</v>
          </cell>
          <cell r="CK108">
            <v>1169044</v>
          </cell>
          <cell r="CL108" t="str">
            <v/>
          </cell>
        </row>
        <row r="109">
          <cell r="D109" t="str">
            <v>14-15-030</v>
          </cell>
          <cell r="E109" t="str">
            <v>SUMINISTRO E INSTALACION DE TANQUE DE ACOPIO PARA AGUA POTABLE DE 205 LT; INCLUYE FLOTADOR, CHEQUE HORIZONTAL, VALVULA DE CIERRE Y TODO LO NECESARIO PARA SU CORRECTO FUNCIONAMIENTO.</v>
          </cell>
          <cell r="F109" t="str">
            <v>U</v>
          </cell>
          <cell r="G109">
            <v>185784</v>
          </cell>
          <cell r="H109">
            <v>4</v>
          </cell>
          <cell r="I109">
            <v>743136</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0</v>
          </cell>
          <cell r="CH109">
            <v>0</v>
          </cell>
          <cell r="CI109">
            <v>0</v>
          </cell>
          <cell r="CJ109">
            <v>4</v>
          </cell>
          <cell r="CK109">
            <v>743136</v>
          </cell>
          <cell r="CL109" t="str">
            <v/>
          </cell>
        </row>
        <row r="110">
          <cell r="D110" t="str">
            <v>14-15-060</v>
          </cell>
          <cell r="E110" t="str">
            <v>SUMINISTRO E INSTALACION DE SISTEMA DE POZO SEPTICO INTEGRADO VERTICAL PREFABRICADO EN POLIESTER REFORZADO CON FIBRA DE VIDRIO (PRFV) CON CAPACIDAD DE 1800 L Y TRAMPA DE GRASAS INTERNA; INCLUYE TODO LO NECESARIO PARA SU CORRECTA INSTALACION Y FUNCIONAMIENTO.</v>
          </cell>
          <cell r="F110" t="str">
            <v>U</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0</v>
          </cell>
          <cell r="CH110">
            <v>0</v>
          </cell>
          <cell r="CI110">
            <v>0</v>
          </cell>
          <cell r="CJ110">
            <v>0</v>
          </cell>
          <cell r="CK110">
            <v>0</v>
          </cell>
          <cell r="CL110" t="str">
            <v/>
          </cell>
        </row>
        <row r="111">
          <cell r="D111" t="str">
            <v>14-15-070</v>
          </cell>
          <cell r="E111" t="str">
            <v>CONSTRUCCION DE POZO DE ABSORCION DE 1.50 M X 1.50 M (PROFUNDIDAD DE REFERENCIA 2.00 M) EN MAMPOSTERIA CONSTRUIDO EN SITIO, PARA MANEJO DE CLARIFICANTE Y DISPOSICION FINAL; INCLUYE EXCAVACION, ACCESORIOS PVC, CONCRETO, FORMALETA Y TAPA.</v>
          </cell>
          <cell r="F111" t="str">
            <v>U</v>
          </cell>
          <cell r="G111">
            <v>713068</v>
          </cell>
          <cell r="H111">
            <v>4</v>
          </cell>
          <cell r="I111">
            <v>2852272</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4</v>
          </cell>
          <cell r="CK111">
            <v>2852272</v>
          </cell>
          <cell r="CL111" t="str">
            <v/>
          </cell>
        </row>
        <row r="112">
          <cell r="D112" t="str">
            <v>14-15-080</v>
          </cell>
          <cell r="E112" t="str">
            <v>CONSTRUCCION DE CAJAS DOMICILIAR PARA ALCANTARILLADO, DIMENSIONES  DE 0.50X0.50M, CON ALTURA DE 0.50M, ESPESOR DE PAREDES 0.10M. INCLUYE: HERRAJE PARA TAPA, CAÑUELA  Y TODOS LOS MATERIALES INDICADOS EN EL PLANO, MANO DE OBRA, HERRAMIENTAS, FORMALETA, EQUIPO, CONCRETO DE 21 MPa Y TODOS LOS DEMAS ELEMENTOS NECESARIOS PARA EL NORMAL DESARROLLO DE LA ACTIVIDAD.</v>
          </cell>
          <cell r="F112" t="str">
            <v>U</v>
          </cell>
          <cell r="G112">
            <v>151308</v>
          </cell>
          <cell r="H112">
            <v>4</v>
          </cell>
          <cell r="I112">
            <v>605232</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4</v>
          </cell>
          <cell r="CK112">
            <v>605232</v>
          </cell>
          <cell r="CL112" t="str">
            <v/>
          </cell>
        </row>
        <row r="113">
          <cell r="D113" t="str">
            <v>14-15-090</v>
          </cell>
          <cell r="E113" t="str">
            <v>SUMINISTRO E INSTALACION DE VALVULA DE COMPUERTA MARCA RW Ø1/2" O EQUIVALENTE. SE ENTREGARA DEBIDAMENTE INSTALADA SIN PRESENCIA DE FUGAS NI FISURAS, SOMETIDA AL SISTEMA YA PRESURIZADO.</v>
          </cell>
          <cell r="F113" t="str">
            <v>U</v>
          </cell>
          <cell r="G113">
            <v>26764</v>
          </cell>
          <cell r="H113">
            <v>4</v>
          </cell>
          <cell r="I113">
            <v>107056</v>
          </cell>
          <cell r="J113">
            <v>1</v>
          </cell>
          <cell r="K113">
            <v>26764</v>
          </cell>
          <cell r="L113">
            <v>1</v>
          </cell>
          <cell r="M113">
            <v>26764</v>
          </cell>
          <cell r="N113">
            <v>1</v>
          </cell>
          <cell r="O113">
            <v>26764</v>
          </cell>
          <cell r="P113">
            <v>0</v>
          </cell>
          <cell r="Q113">
            <v>0</v>
          </cell>
          <cell r="R113">
            <v>1</v>
          </cell>
          <cell r="S113">
            <v>26764</v>
          </cell>
          <cell r="T113">
            <v>1</v>
          </cell>
          <cell r="U113">
            <v>26764</v>
          </cell>
          <cell r="V113">
            <v>1</v>
          </cell>
          <cell r="W113">
            <v>26764</v>
          </cell>
          <cell r="X113">
            <v>1</v>
          </cell>
          <cell r="Y113">
            <v>26764</v>
          </cell>
          <cell r="Z113">
            <v>1</v>
          </cell>
          <cell r="AA113">
            <v>26764</v>
          </cell>
          <cell r="AB113">
            <v>1</v>
          </cell>
          <cell r="AC113">
            <v>26764</v>
          </cell>
          <cell r="AD113">
            <v>1</v>
          </cell>
          <cell r="AE113">
            <v>26764</v>
          </cell>
          <cell r="AF113">
            <v>1</v>
          </cell>
          <cell r="AG113">
            <v>26764</v>
          </cell>
          <cell r="AH113">
            <v>1</v>
          </cell>
          <cell r="AI113">
            <v>26764</v>
          </cell>
          <cell r="AJ113">
            <v>1</v>
          </cell>
          <cell r="AK113">
            <v>26764</v>
          </cell>
          <cell r="AL113">
            <v>1</v>
          </cell>
          <cell r="AM113">
            <v>26764</v>
          </cell>
          <cell r="AN113">
            <v>1</v>
          </cell>
          <cell r="AO113">
            <v>26764</v>
          </cell>
          <cell r="AP113">
            <v>1</v>
          </cell>
          <cell r="AQ113">
            <v>26764</v>
          </cell>
          <cell r="AR113">
            <v>1</v>
          </cell>
          <cell r="AS113">
            <v>26764</v>
          </cell>
          <cell r="AT113">
            <v>1</v>
          </cell>
          <cell r="AU113">
            <v>26764</v>
          </cell>
          <cell r="AV113">
            <v>1</v>
          </cell>
          <cell r="AW113">
            <v>26764</v>
          </cell>
          <cell r="AX113">
            <v>1</v>
          </cell>
          <cell r="AY113">
            <v>26764</v>
          </cell>
          <cell r="AZ113">
            <v>1</v>
          </cell>
          <cell r="BA113">
            <v>26764</v>
          </cell>
          <cell r="BB113">
            <v>0</v>
          </cell>
          <cell r="BC113">
            <v>0</v>
          </cell>
          <cell r="BD113">
            <v>1</v>
          </cell>
          <cell r="BE113">
            <v>26764</v>
          </cell>
          <cell r="BF113">
            <v>0</v>
          </cell>
          <cell r="BG113">
            <v>0</v>
          </cell>
          <cell r="BH113">
            <v>1</v>
          </cell>
          <cell r="BI113">
            <v>26764</v>
          </cell>
          <cell r="BJ113">
            <v>1</v>
          </cell>
          <cell r="BK113">
            <v>26764</v>
          </cell>
          <cell r="BL113">
            <v>0</v>
          </cell>
          <cell r="BM113">
            <v>0</v>
          </cell>
          <cell r="BN113">
            <v>1</v>
          </cell>
          <cell r="BO113">
            <v>26764</v>
          </cell>
          <cell r="BP113">
            <v>1</v>
          </cell>
          <cell r="BQ113">
            <v>26764</v>
          </cell>
          <cell r="BR113">
            <v>1</v>
          </cell>
          <cell r="BS113">
            <v>26764</v>
          </cell>
          <cell r="BT113">
            <v>1</v>
          </cell>
          <cell r="BU113">
            <v>26764</v>
          </cell>
          <cell r="BV113">
            <v>1</v>
          </cell>
          <cell r="BW113">
            <v>26764</v>
          </cell>
          <cell r="BX113">
            <v>1</v>
          </cell>
          <cell r="BY113">
            <v>26764</v>
          </cell>
          <cell r="BZ113">
            <v>1</v>
          </cell>
          <cell r="CA113">
            <v>26764</v>
          </cell>
          <cell r="CB113">
            <v>0</v>
          </cell>
          <cell r="CC113">
            <v>0</v>
          </cell>
          <cell r="CD113">
            <v>1</v>
          </cell>
          <cell r="CE113">
            <v>26764</v>
          </cell>
          <cell r="CF113">
            <v>0</v>
          </cell>
          <cell r="CG113">
            <v>0</v>
          </cell>
          <cell r="CH113">
            <v>1</v>
          </cell>
          <cell r="CI113">
            <v>26764</v>
          </cell>
          <cell r="CJ113">
            <v>37</v>
          </cell>
          <cell r="CK113">
            <v>990268</v>
          </cell>
          <cell r="CL113" t="str">
            <v/>
          </cell>
        </row>
        <row r="114">
          <cell r="D114" t="str">
            <v>15</v>
          </cell>
          <cell r="E114" t="str">
            <v>INSTALACIONES ELECTRICAS</v>
          </cell>
          <cell r="G114">
            <v>0</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t="str">
            <v/>
          </cell>
          <cell r="Y114" t="str">
            <v/>
          </cell>
          <cell r="Z114" t="str">
            <v/>
          </cell>
          <cell r="AA114" t="str">
            <v/>
          </cell>
          <cell r="AB114" t="str">
            <v/>
          </cell>
          <cell r="AC114" t="str">
            <v/>
          </cell>
          <cell r="AD114" t="str">
            <v/>
          </cell>
          <cell r="AE114" t="str">
            <v/>
          </cell>
          <cell r="AF114" t="str">
            <v/>
          </cell>
          <cell r="AG114" t="str">
            <v/>
          </cell>
          <cell r="AH114" t="str">
            <v/>
          </cell>
          <cell r="AI114" t="str">
            <v/>
          </cell>
          <cell r="AJ114" t="str">
            <v/>
          </cell>
          <cell r="AK114" t="str">
            <v/>
          </cell>
          <cell r="AL114" t="str">
            <v/>
          </cell>
          <cell r="AM114" t="str">
            <v/>
          </cell>
          <cell r="AN114" t="str">
            <v/>
          </cell>
          <cell r="AO114" t="str">
            <v/>
          </cell>
          <cell r="AP114" t="str">
            <v/>
          </cell>
          <cell r="AQ114" t="str">
            <v/>
          </cell>
          <cell r="AR114" t="str">
            <v/>
          </cell>
          <cell r="AS114" t="str">
            <v/>
          </cell>
          <cell r="AT114" t="str">
            <v/>
          </cell>
          <cell r="AU114" t="str">
            <v/>
          </cell>
          <cell r="AV114" t="str">
            <v/>
          </cell>
          <cell r="AW114" t="str">
            <v/>
          </cell>
          <cell r="AX114" t="str">
            <v/>
          </cell>
          <cell r="AY114" t="str">
            <v/>
          </cell>
          <cell r="AZ114" t="str">
            <v/>
          </cell>
          <cell r="BA114" t="str">
            <v/>
          </cell>
          <cell r="BB114" t="str">
            <v/>
          </cell>
          <cell r="BC114" t="str">
            <v/>
          </cell>
          <cell r="BD114" t="str">
            <v/>
          </cell>
          <cell r="BE114" t="str">
            <v/>
          </cell>
          <cell r="BF114" t="str">
            <v/>
          </cell>
          <cell r="BG114" t="str">
            <v/>
          </cell>
          <cell r="BH114" t="str">
            <v/>
          </cell>
          <cell r="BI114" t="str">
            <v/>
          </cell>
          <cell r="BJ114" t="str">
            <v/>
          </cell>
          <cell r="BK114" t="str">
            <v/>
          </cell>
          <cell r="BL114" t="str">
            <v/>
          </cell>
          <cell r="BM114" t="str">
            <v/>
          </cell>
          <cell r="BN114" t="str">
            <v/>
          </cell>
          <cell r="BO114" t="str">
            <v/>
          </cell>
          <cell r="BP114" t="str">
            <v/>
          </cell>
          <cell r="BQ114" t="str">
            <v/>
          </cell>
          <cell r="BR114" t="str">
            <v/>
          </cell>
          <cell r="BS114" t="str">
            <v/>
          </cell>
          <cell r="BT114" t="str">
            <v/>
          </cell>
          <cell r="BU114" t="str">
            <v/>
          </cell>
          <cell r="BV114" t="str">
            <v/>
          </cell>
          <cell r="BW114" t="str">
            <v/>
          </cell>
          <cell r="BX114" t="str">
            <v/>
          </cell>
          <cell r="BY114" t="str">
            <v/>
          </cell>
          <cell r="BZ114" t="str">
            <v/>
          </cell>
          <cell r="CA114" t="str">
            <v/>
          </cell>
          <cell r="CB114" t="str">
            <v/>
          </cell>
          <cell r="CC114" t="str">
            <v/>
          </cell>
          <cell r="CD114" t="str">
            <v/>
          </cell>
          <cell r="CE114" t="str">
            <v/>
          </cell>
          <cell r="CF114" t="str">
            <v/>
          </cell>
          <cell r="CG114" t="str">
            <v/>
          </cell>
          <cell r="CH114" t="str">
            <v/>
          </cell>
          <cell r="CI114" t="str">
            <v/>
          </cell>
          <cell r="CJ114">
            <v>0</v>
          </cell>
          <cell r="CK114" t="str">
            <v/>
          </cell>
          <cell r="CL114">
            <v>7451505</v>
          </cell>
        </row>
        <row r="115">
          <cell r="D115" t="str">
            <v>15-05</v>
          </cell>
          <cell r="E115" t="str">
            <v>INSTALACIONES ELECTRICAS</v>
          </cell>
          <cell r="G115">
            <v>0</v>
          </cell>
          <cell r="H115" t="str">
            <v/>
          </cell>
          <cell r="I115">
            <v>706612</v>
          </cell>
          <cell r="J115" t="str">
            <v/>
          </cell>
          <cell r="K115">
            <v>176653</v>
          </cell>
          <cell r="L115" t="str">
            <v/>
          </cell>
          <cell r="M115">
            <v>176653</v>
          </cell>
          <cell r="N115" t="str">
            <v/>
          </cell>
          <cell r="O115">
            <v>176653</v>
          </cell>
          <cell r="P115" t="str">
            <v/>
          </cell>
          <cell r="Q115">
            <v>0</v>
          </cell>
          <cell r="R115" t="str">
            <v/>
          </cell>
          <cell r="S115">
            <v>176653</v>
          </cell>
          <cell r="T115" t="str">
            <v/>
          </cell>
          <cell r="U115">
            <v>176653</v>
          </cell>
          <cell r="V115" t="str">
            <v/>
          </cell>
          <cell r="W115">
            <v>176653</v>
          </cell>
          <cell r="X115" t="str">
            <v/>
          </cell>
          <cell r="Y115">
            <v>192929</v>
          </cell>
          <cell r="Z115" t="str">
            <v/>
          </cell>
          <cell r="AA115">
            <v>176653</v>
          </cell>
          <cell r="AB115" t="str">
            <v/>
          </cell>
          <cell r="AC115">
            <v>176653</v>
          </cell>
          <cell r="AD115" t="str">
            <v/>
          </cell>
          <cell r="AE115">
            <v>176653</v>
          </cell>
          <cell r="AF115" t="str">
            <v/>
          </cell>
          <cell r="AG115">
            <v>176653</v>
          </cell>
          <cell r="AH115" t="str">
            <v/>
          </cell>
          <cell r="AI115">
            <v>176653</v>
          </cell>
          <cell r="AJ115" t="str">
            <v/>
          </cell>
          <cell r="AK115">
            <v>176653</v>
          </cell>
          <cell r="AL115" t="str">
            <v/>
          </cell>
          <cell r="AM115">
            <v>176653</v>
          </cell>
          <cell r="AN115" t="str">
            <v/>
          </cell>
          <cell r="AO115">
            <v>176653</v>
          </cell>
          <cell r="AP115" t="str">
            <v/>
          </cell>
          <cell r="AQ115">
            <v>246340</v>
          </cell>
          <cell r="AR115" t="str">
            <v/>
          </cell>
          <cell r="AS115">
            <v>176653</v>
          </cell>
          <cell r="AT115" t="str">
            <v/>
          </cell>
          <cell r="AU115">
            <v>176653</v>
          </cell>
          <cell r="AV115" t="str">
            <v/>
          </cell>
          <cell r="AW115">
            <v>176653</v>
          </cell>
          <cell r="AX115" t="str">
            <v/>
          </cell>
          <cell r="AY115">
            <v>176653</v>
          </cell>
          <cell r="AZ115" t="str">
            <v/>
          </cell>
          <cell r="BA115">
            <v>176653</v>
          </cell>
          <cell r="BB115" t="str">
            <v/>
          </cell>
          <cell r="BC115">
            <v>231463</v>
          </cell>
          <cell r="BD115" t="str">
            <v/>
          </cell>
          <cell r="BE115">
            <v>176653</v>
          </cell>
          <cell r="BF115" t="str">
            <v/>
          </cell>
          <cell r="BG115">
            <v>0</v>
          </cell>
          <cell r="BH115" t="str">
            <v/>
          </cell>
          <cell r="BI115">
            <v>176653</v>
          </cell>
          <cell r="BJ115" t="str">
            <v/>
          </cell>
          <cell r="BK115">
            <v>176653</v>
          </cell>
          <cell r="BL115" t="str">
            <v/>
          </cell>
          <cell r="BM115">
            <v>0</v>
          </cell>
          <cell r="BN115" t="str">
            <v/>
          </cell>
          <cell r="BO115">
            <v>176653</v>
          </cell>
          <cell r="BP115" t="str">
            <v/>
          </cell>
          <cell r="BQ115">
            <v>176653</v>
          </cell>
          <cell r="BR115" t="str">
            <v/>
          </cell>
          <cell r="BS115">
            <v>352442</v>
          </cell>
          <cell r="BT115" t="str">
            <v/>
          </cell>
          <cell r="BU115">
            <v>598782</v>
          </cell>
          <cell r="BV115" t="str">
            <v/>
          </cell>
          <cell r="BW115">
            <v>176653</v>
          </cell>
          <cell r="BX115" t="str">
            <v/>
          </cell>
          <cell r="BY115">
            <v>176653</v>
          </cell>
          <cell r="BZ115" t="str">
            <v/>
          </cell>
          <cell r="CA115">
            <v>176653</v>
          </cell>
          <cell r="CB115" t="str">
            <v/>
          </cell>
          <cell r="CC115">
            <v>0</v>
          </cell>
          <cell r="CD115" t="str">
            <v/>
          </cell>
          <cell r="CE115">
            <v>176653</v>
          </cell>
          <cell r="CF115" t="str">
            <v/>
          </cell>
          <cell r="CG115">
            <v>0</v>
          </cell>
          <cell r="CH115" t="str">
            <v/>
          </cell>
          <cell r="CI115">
            <v>176653</v>
          </cell>
          <cell r="CJ115">
            <v>0</v>
          </cell>
          <cell r="CK115">
            <v>7451505</v>
          </cell>
          <cell r="CL115" t="str">
            <v/>
          </cell>
        </row>
        <row r="116">
          <cell r="D116" t="str">
            <v>15-05-010</v>
          </cell>
          <cell r="E116" t="str">
            <v>SUMINISTRO Y MONTAJE DE INSTALACION ELECTRICA INTERNA PARA EL BAÑO EN EL PROGRAMA DE MEJORAMIENTO. INCLUYE: SALIDAS DE TOMA CORRIENTE GFCI 125V DOBLE CON POLO A TIERRA, 15A, INTERRUPTOR SENCILLO, PLAFON, PROTECCION DEL CIRCUITO DE 1X20 A, 8 M DE ENCAUCHETADO DE 3X12 AWG, TUBERIA PVC, ACCESORIOS, FIJACION, CAJAS PVC CON TAPA SUPLEMENTO, CONDUCTORES DE COBRE 12AWG-CU-THHN-THWN 90°C, EMPALME (CONECTORES) Y APARATOS. LOS MATERIALES DEBEN CUMPLIR CON CERTIFICACION RETIE</v>
          </cell>
          <cell r="F116" t="str">
            <v>U</v>
          </cell>
          <cell r="G116">
            <v>176653</v>
          </cell>
          <cell r="H116">
            <v>4</v>
          </cell>
          <cell r="I116">
            <v>706612</v>
          </cell>
          <cell r="J116">
            <v>1</v>
          </cell>
          <cell r="K116">
            <v>176653</v>
          </cell>
          <cell r="L116">
            <v>1</v>
          </cell>
          <cell r="M116">
            <v>176653</v>
          </cell>
          <cell r="N116">
            <v>1</v>
          </cell>
          <cell r="O116">
            <v>176653</v>
          </cell>
          <cell r="P116">
            <v>0</v>
          </cell>
          <cell r="Q116">
            <v>0</v>
          </cell>
          <cell r="R116">
            <v>1</v>
          </cell>
          <cell r="S116">
            <v>176653</v>
          </cell>
          <cell r="T116">
            <v>1</v>
          </cell>
          <cell r="U116">
            <v>176653</v>
          </cell>
          <cell r="V116">
            <v>1</v>
          </cell>
          <cell r="W116">
            <v>176653</v>
          </cell>
          <cell r="X116">
            <v>0</v>
          </cell>
          <cell r="Y116">
            <v>0</v>
          </cell>
          <cell r="Z116">
            <v>1</v>
          </cell>
          <cell r="AA116">
            <v>176653</v>
          </cell>
          <cell r="AB116">
            <v>1</v>
          </cell>
          <cell r="AC116">
            <v>176653</v>
          </cell>
          <cell r="AD116">
            <v>1</v>
          </cell>
          <cell r="AE116">
            <v>176653</v>
          </cell>
          <cell r="AF116">
            <v>1</v>
          </cell>
          <cell r="AG116">
            <v>176653</v>
          </cell>
          <cell r="AH116">
            <v>1</v>
          </cell>
          <cell r="AI116">
            <v>176653</v>
          </cell>
          <cell r="AJ116">
            <v>1</v>
          </cell>
          <cell r="AK116">
            <v>176653</v>
          </cell>
          <cell r="AL116">
            <v>1</v>
          </cell>
          <cell r="AM116">
            <v>176653</v>
          </cell>
          <cell r="AN116">
            <v>1</v>
          </cell>
          <cell r="AO116">
            <v>176653</v>
          </cell>
          <cell r="AP116">
            <v>0</v>
          </cell>
          <cell r="AQ116">
            <v>0</v>
          </cell>
          <cell r="AR116">
            <v>1</v>
          </cell>
          <cell r="AS116">
            <v>176653</v>
          </cell>
          <cell r="AT116">
            <v>1</v>
          </cell>
          <cell r="AU116">
            <v>176653</v>
          </cell>
          <cell r="AV116">
            <v>1</v>
          </cell>
          <cell r="AW116">
            <v>176653</v>
          </cell>
          <cell r="AX116">
            <v>1</v>
          </cell>
          <cell r="AY116">
            <v>176653</v>
          </cell>
          <cell r="AZ116">
            <v>1</v>
          </cell>
          <cell r="BA116">
            <v>176653</v>
          </cell>
          <cell r="BB116">
            <v>0</v>
          </cell>
          <cell r="BC116">
            <v>0</v>
          </cell>
          <cell r="BD116">
            <v>1</v>
          </cell>
          <cell r="BE116">
            <v>176653</v>
          </cell>
          <cell r="BF116">
            <v>0</v>
          </cell>
          <cell r="BG116">
            <v>0</v>
          </cell>
          <cell r="BH116">
            <v>1</v>
          </cell>
          <cell r="BI116">
            <v>176653</v>
          </cell>
          <cell r="BJ116">
            <v>1</v>
          </cell>
          <cell r="BK116">
            <v>176653</v>
          </cell>
          <cell r="BL116">
            <v>0</v>
          </cell>
          <cell r="BM116">
            <v>0</v>
          </cell>
          <cell r="BN116">
            <v>1</v>
          </cell>
          <cell r="BO116">
            <v>176653</v>
          </cell>
          <cell r="BP116">
            <v>1</v>
          </cell>
          <cell r="BQ116">
            <v>176653</v>
          </cell>
          <cell r="BR116">
            <v>1</v>
          </cell>
          <cell r="BS116">
            <v>176653</v>
          </cell>
          <cell r="BT116">
            <v>1</v>
          </cell>
          <cell r="BU116">
            <v>176653</v>
          </cell>
          <cell r="BV116">
            <v>1</v>
          </cell>
          <cell r="BW116">
            <v>176653</v>
          </cell>
          <cell r="BX116">
            <v>1</v>
          </cell>
          <cell r="BY116">
            <v>176653</v>
          </cell>
          <cell r="BZ116">
            <v>1</v>
          </cell>
          <cell r="CA116">
            <v>176653</v>
          </cell>
          <cell r="CB116">
            <v>0</v>
          </cell>
          <cell r="CC116">
            <v>0</v>
          </cell>
          <cell r="CD116">
            <v>1</v>
          </cell>
          <cell r="CE116">
            <v>176653</v>
          </cell>
          <cell r="CF116">
            <v>0</v>
          </cell>
          <cell r="CG116">
            <v>0</v>
          </cell>
          <cell r="CH116">
            <v>1</v>
          </cell>
          <cell r="CI116">
            <v>176653</v>
          </cell>
          <cell r="CJ116">
            <v>35</v>
          </cell>
          <cell r="CK116">
            <v>6182855</v>
          </cell>
          <cell r="CL116" t="str">
            <v/>
          </cell>
        </row>
        <row r="117">
          <cell r="D117" t="str">
            <v>15-05-020</v>
          </cell>
          <cell r="E117" t="str">
            <v>SUMINISTRO Y MONTAJE DE INSTALACION ELECTRICA INTERNA PARA EL BAÑO EN EL PROGRAMA DE MEJORAMIENTO. INCLUYE: SALIDAS DE TOMA CORRIENTE GFCI 125V DOBLE CON POLO A TIERRA, 15A, INTERRUPTOR DOBLE, PLAFONES, PROTECCION DEL CIRCUITO DE 1X20 A, 8 M DE ENCAUCHETADO DE 3X12 AWG, TUBERIA PVC, ACCESORIOS, FIJACION, CAJAS PVC CON TAPA SUPLEMENTO, CONDUCTORES DE COBRE 12AWG-CU-THHN-THWN 90°C, EMPALME (CONECTORES) Y APARATOS. LOS MATERIALES DEBEN CUMPLIR CON CERTIFICACION RETIE</v>
          </cell>
          <cell r="F117" t="str">
            <v>U</v>
          </cell>
          <cell r="G117">
            <v>192929</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1</v>
          </cell>
          <cell r="Y117">
            <v>192929</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1</v>
          </cell>
          <cell r="CK117">
            <v>192929</v>
          </cell>
          <cell r="CL117" t="str">
            <v/>
          </cell>
        </row>
        <row r="118">
          <cell r="D118" t="str">
            <v>15-05-030</v>
          </cell>
          <cell r="E118" t="str">
            <v>SUMINISTRO Y MONTAJE DE INSTALACION ELECTRICA INTERNA PARA EL BAÑO EN EL PROGRAMA DE MEJORAMIENTO. INCLUYE: SALIDAS DE TOMA CORRIENTE GFCI 125V DOBLE CON POLO A TIERRA, 15A, INTERRUPTOR SENCILLO, INTERRUPTOR DOBLE, PLAFONES, PROTECCION DEL CIRCUITO DE 1X20 A, 8 M DE ENCAUCHETADO DE 3X12 AWG, TUBERIA PVC, ACCESORIOS, FIJACION, CAJAS PVC CON TAPA SUPLEMENTO, CONDUCTORES DE COBRE 12AWG-CU-THHN-THWN 90°C, EMPALME (CONECTORES) Y APARATOS. LOS MATERIALES DEBEN CUMPLIR CON CERTIFICACION RETIE</v>
          </cell>
          <cell r="F118" t="str">
            <v>U</v>
          </cell>
          <cell r="G118">
            <v>246340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1</v>
          </cell>
          <cell r="AQ118">
            <v>246340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1</v>
          </cell>
          <cell r="BU118">
            <v>246340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2</v>
          </cell>
          <cell r="CK118">
            <v>492680</v>
          </cell>
          <cell r="CL118" t="str">
            <v/>
          </cell>
        </row>
        <row r="119">
          <cell r="D119" t="str">
            <v>15-05-040</v>
          </cell>
          <cell r="E119" t="str">
            <v>SUMINISTRO Y MONTAJE DE INSTALACION ELECTRICA INTERNA PARA EL BAÑO EN EL PROGRAMA DE MEJORAMIENTO, INCLUYE: SALIDAS DE TOMA CORRIENTE GFCI 125V DOBLE CON POLO A TIERRA,15A, INTERRUPTOR SENCILLO, PLAFONES, PROTECCION DEL CIRCUITO DE 1X20 A, 8 METROS DE ENCAUCHETADO DE 3X12 AWG, TUBERÍA PVC, ACCESORIOS, FIJACIÓN, CAJAS PVC CON TAPA SUPLEMENTO, CONDUCTORES DE COBRE 12AWG-CU-THHN-THWN 90°C, EMPALME (CONECTORES) Y APARATOS. LOS MATERIALES DEBEN CUMPLIR CON CERTIFICACION RETIE</v>
          </cell>
          <cell r="F119" t="str">
            <v>U</v>
          </cell>
          <cell r="G119">
            <v>175789</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1</v>
          </cell>
          <cell r="BS119">
            <v>175789</v>
          </cell>
          <cell r="BT119">
            <v>1</v>
          </cell>
          <cell r="BU119">
            <v>175789</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2</v>
          </cell>
          <cell r="CK119">
            <v>351578</v>
          </cell>
          <cell r="CL119" t="str">
            <v/>
          </cell>
        </row>
        <row r="120">
          <cell r="D120" t="str">
            <v>15-05-050</v>
          </cell>
          <cell r="E120" t="str">
            <v>SUMINISTRO Y MONTAJE DE INSTALACION ELECTRICA INTERNA PARA LA COCINA EN EL PROGRAMA DE MEJORAMIENTO, INCLUYE: SALIDAS DE TOMACORRIENTE GFCI 125V DOBLE CON POLO A TIERRA, 15A, TOMACORRIENTE DOBLE CON POLO A TIERRA 15A, LEV REF 5320 , 125V O SU EQUIVALENTE, INTERRUPTOR SENCILLO, PLAFON, PROTECCION DEL CIRCUITO DE 1X20 A, 8 M DE ENCAUCHETADO DE 3X12 AWG, TUBERIA PVC, ACCESORIOS, FIJACION, CAJAS PVC CON TAPA SUPLEMENTO, CONDUCTORES DE COBRE 12AWG-CU-THHN-THWN 90°C, EMPALME (CONECTORES) Y APARATOS. LOS MATERIALES DEBEN CUMPLIR CON CERTIFICACION RETIE</v>
          </cell>
          <cell r="F120" t="str">
            <v>U</v>
          </cell>
          <cell r="G120">
            <v>231463</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1</v>
          </cell>
          <cell r="BC120">
            <v>231463</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1</v>
          </cell>
          <cell r="CK120">
            <v>231463</v>
          </cell>
          <cell r="CL120" t="str">
            <v/>
          </cell>
        </row>
        <row r="121">
          <cell r="D121" t="str">
            <v>50</v>
          </cell>
          <cell r="E121" t="str">
            <v>MANO DE OBRA</v>
          </cell>
          <cell r="G121">
            <v>0</v>
          </cell>
          <cell r="H121" t="str">
            <v/>
          </cell>
          <cell r="I121" t="str">
            <v/>
          </cell>
          <cell r="J121" t="str">
            <v/>
          </cell>
          <cell r="K121" t="str">
            <v/>
          </cell>
          <cell r="L121" t="str">
            <v/>
          </cell>
          <cell r="M121" t="str">
            <v/>
          </cell>
          <cell r="N121" t="str">
            <v/>
          </cell>
          <cell r="O121" t="str">
            <v/>
          </cell>
          <cell r="P121" t="str">
            <v/>
          </cell>
          <cell r="Q121" t="str">
            <v/>
          </cell>
          <cell r="R121" t="str">
            <v/>
          </cell>
          <cell r="S121" t="str">
            <v/>
          </cell>
          <cell r="T121" t="str">
            <v/>
          </cell>
          <cell r="U121" t="str">
            <v/>
          </cell>
          <cell r="V121" t="str">
            <v/>
          </cell>
          <cell r="W121" t="str">
            <v/>
          </cell>
          <cell r="X121" t="str">
            <v/>
          </cell>
          <cell r="Y121" t="str">
            <v/>
          </cell>
          <cell r="Z121" t="str">
            <v/>
          </cell>
          <cell r="AA121" t="str">
            <v/>
          </cell>
          <cell r="AB121" t="str">
            <v/>
          </cell>
          <cell r="AC121" t="str">
            <v/>
          </cell>
          <cell r="AD121" t="str">
            <v/>
          </cell>
          <cell r="AE121" t="str">
            <v/>
          </cell>
          <cell r="AF121" t="str">
            <v/>
          </cell>
          <cell r="AG121" t="str">
            <v/>
          </cell>
          <cell r="AH121" t="str">
            <v/>
          </cell>
          <cell r="AI121" t="str">
            <v/>
          </cell>
          <cell r="AJ121" t="str">
            <v/>
          </cell>
          <cell r="AK121" t="str">
            <v/>
          </cell>
          <cell r="AL121" t="str">
            <v/>
          </cell>
          <cell r="AM121" t="str">
            <v/>
          </cell>
          <cell r="AN121" t="str">
            <v/>
          </cell>
          <cell r="AO121" t="str">
            <v/>
          </cell>
          <cell r="AP121" t="str">
            <v/>
          </cell>
          <cell r="AQ121" t="str">
            <v/>
          </cell>
          <cell r="AR121" t="str">
            <v/>
          </cell>
          <cell r="AS121" t="str">
            <v/>
          </cell>
          <cell r="AT121" t="str">
            <v/>
          </cell>
          <cell r="AU121" t="str">
            <v/>
          </cell>
          <cell r="AV121" t="str">
            <v/>
          </cell>
          <cell r="AW121" t="str">
            <v/>
          </cell>
          <cell r="AX121" t="str">
            <v/>
          </cell>
          <cell r="AY121" t="str">
            <v/>
          </cell>
          <cell r="AZ121" t="str">
            <v/>
          </cell>
          <cell r="BA121" t="str">
            <v/>
          </cell>
          <cell r="BB121" t="str">
            <v/>
          </cell>
          <cell r="BC121" t="str">
            <v/>
          </cell>
          <cell r="BD121" t="str">
            <v/>
          </cell>
          <cell r="BE121" t="str">
            <v/>
          </cell>
          <cell r="BF121" t="str">
            <v/>
          </cell>
          <cell r="BG121" t="str">
            <v/>
          </cell>
          <cell r="BH121" t="str">
            <v/>
          </cell>
          <cell r="BI121" t="str">
            <v/>
          </cell>
          <cell r="BJ121" t="str">
            <v/>
          </cell>
          <cell r="BK121" t="str">
            <v/>
          </cell>
          <cell r="BL121" t="str">
            <v/>
          </cell>
          <cell r="BM121" t="str">
            <v/>
          </cell>
          <cell r="BN121" t="str">
            <v/>
          </cell>
          <cell r="BO121" t="str">
            <v/>
          </cell>
          <cell r="BP121" t="str">
            <v/>
          </cell>
          <cell r="BQ121" t="str">
            <v/>
          </cell>
          <cell r="BR121" t="str">
            <v/>
          </cell>
          <cell r="BS121" t="str">
            <v/>
          </cell>
          <cell r="BT121" t="str">
            <v/>
          </cell>
          <cell r="BU121" t="str">
            <v/>
          </cell>
          <cell r="BV121" t="str">
            <v/>
          </cell>
          <cell r="BW121" t="str">
            <v/>
          </cell>
          <cell r="BX121" t="str">
            <v/>
          </cell>
          <cell r="BY121" t="str">
            <v/>
          </cell>
          <cell r="BZ121" t="str">
            <v/>
          </cell>
          <cell r="CA121" t="str">
            <v/>
          </cell>
          <cell r="CB121" t="str">
            <v/>
          </cell>
          <cell r="CC121" t="str">
            <v/>
          </cell>
          <cell r="CD121" t="str">
            <v/>
          </cell>
          <cell r="CE121" t="str">
            <v/>
          </cell>
          <cell r="CF121" t="str">
            <v/>
          </cell>
          <cell r="CG121" t="str">
            <v/>
          </cell>
          <cell r="CH121" t="str">
            <v/>
          </cell>
          <cell r="CI121" t="str">
            <v/>
          </cell>
          <cell r="CJ121">
            <v>0</v>
          </cell>
          <cell r="CK121" t="str">
            <v/>
          </cell>
          <cell r="CL121">
            <v>0</v>
          </cell>
        </row>
        <row r="122">
          <cell r="D122" t="str">
            <v>50-05</v>
          </cell>
          <cell r="E122" t="str">
            <v>MANO DE OBRA</v>
          </cell>
          <cell r="G122">
            <v>0</v>
          </cell>
          <cell r="H122" t="str">
            <v/>
          </cell>
          <cell r="I122">
            <v>0</v>
          </cell>
          <cell r="J122" t="str">
            <v/>
          </cell>
          <cell r="K122">
            <v>0</v>
          </cell>
          <cell r="L122" t="str">
            <v/>
          </cell>
          <cell r="M122">
            <v>0</v>
          </cell>
          <cell r="N122" t="str">
            <v/>
          </cell>
          <cell r="O122">
            <v>0</v>
          </cell>
          <cell r="P122" t="str">
            <v/>
          </cell>
          <cell r="Q122">
            <v>0</v>
          </cell>
          <cell r="R122" t="str">
            <v/>
          </cell>
          <cell r="S122">
            <v>0</v>
          </cell>
          <cell r="T122" t="str">
            <v/>
          </cell>
          <cell r="U122">
            <v>0</v>
          </cell>
          <cell r="V122" t="str">
            <v/>
          </cell>
          <cell r="W122">
            <v>0</v>
          </cell>
          <cell r="X122" t="str">
            <v/>
          </cell>
          <cell r="Y122">
            <v>0</v>
          </cell>
          <cell r="Z122" t="str">
            <v/>
          </cell>
          <cell r="AA122">
            <v>0</v>
          </cell>
          <cell r="AB122" t="str">
            <v/>
          </cell>
          <cell r="AC122">
            <v>0</v>
          </cell>
          <cell r="AD122" t="str">
            <v/>
          </cell>
          <cell r="AE122">
            <v>0</v>
          </cell>
          <cell r="AF122" t="str">
            <v/>
          </cell>
          <cell r="AG122">
            <v>0</v>
          </cell>
          <cell r="AH122" t="str">
            <v/>
          </cell>
          <cell r="AI122">
            <v>0</v>
          </cell>
          <cell r="AJ122" t="str">
            <v/>
          </cell>
          <cell r="AK122">
            <v>0</v>
          </cell>
          <cell r="AL122" t="str">
            <v/>
          </cell>
          <cell r="AM122">
            <v>0</v>
          </cell>
          <cell r="AN122" t="str">
            <v/>
          </cell>
          <cell r="AO122">
            <v>0</v>
          </cell>
          <cell r="AP122" t="str">
            <v/>
          </cell>
          <cell r="AQ122">
            <v>0</v>
          </cell>
          <cell r="AR122" t="str">
            <v/>
          </cell>
          <cell r="AS122">
            <v>0</v>
          </cell>
          <cell r="AT122" t="str">
            <v/>
          </cell>
          <cell r="AU122">
            <v>0</v>
          </cell>
          <cell r="AV122" t="str">
            <v/>
          </cell>
          <cell r="AW122">
            <v>0</v>
          </cell>
          <cell r="AX122" t="str">
            <v/>
          </cell>
          <cell r="AY122">
            <v>0</v>
          </cell>
          <cell r="AZ122" t="str">
            <v/>
          </cell>
          <cell r="BA122">
            <v>0</v>
          </cell>
          <cell r="BB122" t="str">
            <v/>
          </cell>
          <cell r="BC122">
            <v>0</v>
          </cell>
          <cell r="BD122" t="str">
            <v/>
          </cell>
          <cell r="BE122">
            <v>0</v>
          </cell>
          <cell r="BF122" t="str">
            <v/>
          </cell>
          <cell r="BG122">
            <v>0</v>
          </cell>
          <cell r="BH122" t="str">
            <v/>
          </cell>
          <cell r="BI122">
            <v>0</v>
          </cell>
          <cell r="BJ122" t="str">
            <v/>
          </cell>
          <cell r="BK122">
            <v>0</v>
          </cell>
          <cell r="BL122" t="str">
            <v/>
          </cell>
          <cell r="BM122">
            <v>0</v>
          </cell>
          <cell r="BN122" t="str">
            <v/>
          </cell>
          <cell r="BO122">
            <v>0</v>
          </cell>
          <cell r="BP122" t="str">
            <v/>
          </cell>
          <cell r="BQ122">
            <v>0</v>
          </cell>
          <cell r="BR122" t="str">
            <v/>
          </cell>
          <cell r="BS122">
            <v>0</v>
          </cell>
          <cell r="BT122" t="str">
            <v/>
          </cell>
          <cell r="BU122">
            <v>0</v>
          </cell>
          <cell r="BV122" t="str">
            <v/>
          </cell>
          <cell r="BW122">
            <v>0</v>
          </cell>
          <cell r="BX122" t="str">
            <v/>
          </cell>
          <cell r="BY122">
            <v>0</v>
          </cell>
          <cell r="BZ122" t="str">
            <v/>
          </cell>
          <cell r="CA122">
            <v>0</v>
          </cell>
          <cell r="CB122" t="str">
            <v/>
          </cell>
          <cell r="CC122">
            <v>0</v>
          </cell>
          <cell r="CD122" t="str">
            <v/>
          </cell>
          <cell r="CE122">
            <v>0</v>
          </cell>
          <cell r="CF122" t="str">
            <v/>
          </cell>
          <cell r="CG122">
            <v>0</v>
          </cell>
          <cell r="CH122" t="str">
            <v/>
          </cell>
          <cell r="CI122">
            <v>0</v>
          </cell>
          <cell r="CJ122">
            <v>0</v>
          </cell>
          <cell r="CK122">
            <v>0</v>
          </cell>
          <cell r="CL122" t="str">
            <v/>
          </cell>
        </row>
        <row r="123">
          <cell r="D123" t="str">
            <v>50-05-010</v>
          </cell>
          <cell r="E123" t="str">
            <v>MANO DE OBRA GENERAL - UNA CUADRILLA DE UN OFICIAL MAS UN AYUDANTE DURANTE UNA SEMANA</v>
          </cell>
          <cell r="F123" t="str">
            <v>GB</v>
          </cell>
          <cell r="G123">
            <v>0</v>
          </cell>
          <cell r="H123" t="str">
            <v/>
          </cell>
          <cell r="I123" t="str">
            <v/>
          </cell>
          <cell r="J123" t="str">
            <v/>
          </cell>
          <cell r="K123" t="str">
            <v/>
          </cell>
          <cell r="L123" t="str">
            <v/>
          </cell>
          <cell r="M123" t="str">
            <v/>
          </cell>
          <cell r="N123" t="str">
            <v/>
          </cell>
          <cell r="O123" t="str">
            <v/>
          </cell>
          <cell r="P123" t="str">
            <v/>
          </cell>
          <cell r="Q123" t="str">
            <v/>
          </cell>
          <cell r="R123" t="str">
            <v/>
          </cell>
          <cell r="S123" t="str">
            <v/>
          </cell>
          <cell r="T123" t="str">
            <v/>
          </cell>
          <cell r="U123" t="str">
            <v/>
          </cell>
          <cell r="V123" t="str">
            <v/>
          </cell>
          <cell r="W123" t="str">
            <v/>
          </cell>
          <cell r="X123" t="str">
            <v/>
          </cell>
          <cell r="Y123" t="str">
            <v/>
          </cell>
          <cell r="Z123" t="str">
            <v/>
          </cell>
          <cell r="AA123" t="str">
            <v/>
          </cell>
          <cell r="AB123" t="str">
            <v/>
          </cell>
          <cell r="AC123" t="str">
            <v/>
          </cell>
          <cell r="AD123" t="str">
            <v/>
          </cell>
          <cell r="AE123" t="str">
            <v/>
          </cell>
          <cell r="AF123" t="str">
            <v/>
          </cell>
          <cell r="AG123" t="str">
            <v/>
          </cell>
          <cell r="AH123" t="str">
            <v/>
          </cell>
          <cell r="AI123" t="str">
            <v/>
          </cell>
          <cell r="AJ123" t="str">
            <v/>
          </cell>
          <cell r="AK123" t="str">
            <v/>
          </cell>
          <cell r="AL123" t="str">
            <v/>
          </cell>
          <cell r="AM123" t="str">
            <v/>
          </cell>
          <cell r="AN123" t="str">
            <v/>
          </cell>
          <cell r="AO123" t="str">
            <v/>
          </cell>
          <cell r="AP123" t="str">
            <v/>
          </cell>
          <cell r="AQ123" t="str">
            <v/>
          </cell>
          <cell r="AR123" t="str">
            <v/>
          </cell>
          <cell r="AS123" t="str">
            <v/>
          </cell>
          <cell r="AT123" t="str">
            <v/>
          </cell>
          <cell r="AU123" t="str">
            <v/>
          </cell>
          <cell r="AV123" t="str">
            <v/>
          </cell>
          <cell r="AW123" t="str">
            <v/>
          </cell>
          <cell r="AX123" t="str">
            <v/>
          </cell>
          <cell r="AY123" t="str">
            <v/>
          </cell>
          <cell r="AZ123" t="str">
            <v/>
          </cell>
          <cell r="BA123" t="str">
            <v/>
          </cell>
          <cell r="BB123" t="str">
            <v/>
          </cell>
          <cell r="BC123" t="str">
            <v/>
          </cell>
          <cell r="BD123" t="str">
            <v/>
          </cell>
          <cell r="BE123" t="str">
            <v/>
          </cell>
          <cell r="BF123" t="str">
            <v/>
          </cell>
          <cell r="BG123" t="str">
            <v/>
          </cell>
          <cell r="BH123" t="str">
            <v/>
          </cell>
          <cell r="BI123" t="str">
            <v/>
          </cell>
          <cell r="BJ123" t="str">
            <v/>
          </cell>
          <cell r="BK123" t="str">
            <v/>
          </cell>
          <cell r="BL123" t="str">
            <v/>
          </cell>
          <cell r="BM123" t="str">
            <v/>
          </cell>
          <cell r="BN123" t="str">
            <v/>
          </cell>
          <cell r="BO123" t="str">
            <v/>
          </cell>
          <cell r="BP123" t="str">
            <v/>
          </cell>
          <cell r="BQ123" t="str">
            <v/>
          </cell>
          <cell r="BR123" t="str">
            <v/>
          </cell>
          <cell r="BS123" t="str">
            <v/>
          </cell>
          <cell r="BT123" t="str">
            <v/>
          </cell>
          <cell r="BU123" t="str">
            <v/>
          </cell>
          <cell r="BV123" t="str">
            <v/>
          </cell>
          <cell r="BW123" t="str">
            <v/>
          </cell>
          <cell r="BX123" t="str">
            <v/>
          </cell>
          <cell r="BY123" t="str">
            <v/>
          </cell>
          <cell r="BZ123" t="str">
            <v/>
          </cell>
          <cell r="CA123" t="str">
            <v/>
          </cell>
          <cell r="CB123" t="str">
            <v/>
          </cell>
          <cell r="CC123" t="str">
            <v/>
          </cell>
          <cell r="CD123" t="str">
            <v/>
          </cell>
          <cell r="CE123" t="str">
            <v/>
          </cell>
          <cell r="CF123" t="str">
            <v/>
          </cell>
          <cell r="CG123" t="str">
            <v/>
          </cell>
          <cell r="CH123" t="str">
            <v/>
          </cell>
          <cell r="CI123" t="str">
            <v/>
          </cell>
          <cell r="CJ123">
            <v>0</v>
          </cell>
          <cell r="CK123">
            <v>0</v>
          </cell>
          <cell r="CL123" t="str">
            <v/>
          </cell>
        </row>
        <row r="124">
          <cell r="D124" t="str">
            <v>60</v>
          </cell>
          <cell r="E124" t="str">
            <v>TRANSPORTES</v>
          </cell>
          <cell r="G124">
            <v>0</v>
          </cell>
          <cell r="H124" t="str">
            <v/>
          </cell>
          <cell r="I124" t="str">
            <v/>
          </cell>
          <cell r="J124" t="str">
            <v/>
          </cell>
          <cell r="K124" t="str">
            <v/>
          </cell>
          <cell r="L124" t="str">
            <v/>
          </cell>
          <cell r="M124" t="str">
            <v/>
          </cell>
          <cell r="N124" t="str">
            <v/>
          </cell>
          <cell r="O124" t="str">
            <v/>
          </cell>
          <cell r="P124" t="str">
            <v/>
          </cell>
          <cell r="Q124" t="str">
            <v/>
          </cell>
          <cell r="R124" t="str">
            <v/>
          </cell>
          <cell r="S124" t="str">
            <v/>
          </cell>
          <cell r="T124" t="str">
            <v/>
          </cell>
          <cell r="U124" t="str">
            <v/>
          </cell>
          <cell r="V124" t="str">
            <v/>
          </cell>
          <cell r="W124" t="str">
            <v/>
          </cell>
          <cell r="X124" t="str">
            <v/>
          </cell>
          <cell r="Y124" t="str">
            <v/>
          </cell>
          <cell r="Z124" t="str">
            <v/>
          </cell>
          <cell r="AA124" t="str">
            <v/>
          </cell>
          <cell r="AB124" t="str">
            <v/>
          </cell>
          <cell r="AC124" t="str">
            <v/>
          </cell>
          <cell r="AD124" t="str">
            <v/>
          </cell>
          <cell r="AE124" t="str">
            <v/>
          </cell>
          <cell r="AF124" t="str">
            <v/>
          </cell>
          <cell r="AG124" t="str">
            <v/>
          </cell>
          <cell r="AH124" t="str">
            <v/>
          </cell>
          <cell r="AI124" t="str">
            <v/>
          </cell>
          <cell r="AJ124" t="str">
            <v/>
          </cell>
          <cell r="AK124" t="str">
            <v/>
          </cell>
          <cell r="AL124" t="str">
            <v/>
          </cell>
          <cell r="AM124" t="str">
            <v/>
          </cell>
          <cell r="AN124" t="str">
            <v/>
          </cell>
          <cell r="AO124" t="str">
            <v/>
          </cell>
          <cell r="AP124" t="str">
            <v/>
          </cell>
          <cell r="AQ124" t="str">
            <v/>
          </cell>
          <cell r="AR124" t="str">
            <v/>
          </cell>
          <cell r="AS124" t="str">
            <v/>
          </cell>
          <cell r="AT124" t="str">
            <v/>
          </cell>
          <cell r="AU124" t="str">
            <v/>
          </cell>
          <cell r="AV124" t="str">
            <v/>
          </cell>
          <cell r="AW124" t="str">
            <v/>
          </cell>
          <cell r="AX124" t="str">
            <v/>
          </cell>
          <cell r="AY124" t="str">
            <v/>
          </cell>
          <cell r="AZ124" t="str">
            <v/>
          </cell>
          <cell r="BA124" t="str">
            <v/>
          </cell>
          <cell r="BB124" t="str">
            <v/>
          </cell>
          <cell r="BC124" t="str">
            <v/>
          </cell>
          <cell r="BD124" t="str">
            <v/>
          </cell>
          <cell r="BE124" t="str">
            <v/>
          </cell>
          <cell r="BF124" t="str">
            <v/>
          </cell>
          <cell r="BG124" t="str">
            <v/>
          </cell>
          <cell r="BH124" t="str">
            <v/>
          </cell>
          <cell r="BI124" t="str">
            <v/>
          </cell>
          <cell r="BJ124" t="str">
            <v/>
          </cell>
          <cell r="BK124" t="str">
            <v/>
          </cell>
          <cell r="BL124" t="str">
            <v/>
          </cell>
          <cell r="BM124" t="str">
            <v/>
          </cell>
          <cell r="BN124" t="str">
            <v/>
          </cell>
          <cell r="BO124" t="str">
            <v/>
          </cell>
          <cell r="BP124" t="str">
            <v/>
          </cell>
          <cell r="BQ124" t="str">
            <v/>
          </cell>
          <cell r="BR124" t="str">
            <v/>
          </cell>
          <cell r="BS124" t="str">
            <v/>
          </cell>
          <cell r="BT124" t="str">
            <v/>
          </cell>
          <cell r="BU124" t="str">
            <v/>
          </cell>
          <cell r="BV124" t="str">
            <v/>
          </cell>
          <cell r="BW124" t="str">
            <v/>
          </cell>
          <cell r="BX124" t="str">
            <v/>
          </cell>
          <cell r="BY124" t="str">
            <v/>
          </cell>
          <cell r="BZ124" t="str">
            <v/>
          </cell>
          <cell r="CA124" t="str">
            <v/>
          </cell>
          <cell r="CB124" t="str">
            <v/>
          </cell>
          <cell r="CC124" t="str">
            <v/>
          </cell>
          <cell r="CD124" t="str">
            <v/>
          </cell>
          <cell r="CE124" t="str">
            <v/>
          </cell>
          <cell r="CF124" t="str">
            <v/>
          </cell>
          <cell r="CG124" t="str">
            <v/>
          </cell>
          <cell r="CH124" t="str">
            <v/>
          </cell>
          <cell r="CI124" t="str">
            <v/>
          </cell>
          <cell r="CJ124">
            <v>0</v>
          </cell>
          <cell r="CK124" t="str">
            <v/>
          </cell>
          <cell r="CL124">
            <v>0</v>
          </cell>
        </row>
        <row r="125">
          <cell r="D125" t="str">
            <v>60-05</v>
          </cell>
          <cell r="E125" t="str">
            <v>TRANSPORTES</v>
          </cell>
          <cell r="G125">
            <v>0</v>
          </cell>
          <cell r="H125" t="str">
            <v/>
          </cell>
          <cell r="I125">
            <v>0</v>
          </cell>
          <cell r="J125" t="str">
            <v/>
          </cell>
          <cell r="K125">
            <v>0</v>
          </cell>
          <cell r="L125" t="str">
            <v/>
          </cell>
          <cell r="M125">
            <v>0</v>
          </cell>
          <cell r="N125" t="str">
            <v/>
          </cell>
          <cell r="O125">
            <v>0</v>
          </cell>
          <cell r="P125" t="str">
            <v/>
          </cell>
          <cell r="Q125">
            <v>0</v>
          </cell>
          <cell r="R125" t="str">
            <v/>
          </cell>
          <cell r="S125">
            <v>0</v>
          </cell>
          <cell r="T125" t="str">
            <v/>
          </cell>
          <cell r="U125">
            <v>0</v>
          </cell>
          <cell r="V125" t="str">
            <v/>
          </cell>
          <cell r="W125">
            <v>0</v>
          </cell>
          <cell r="X125" t="str">
            <v/>
          </cell>
          <cell r="Y125">
            <v>0</v>
          </cell>
          <cell r="Z125" t="str">
            <v/>
          </cell>
          <cell r="AA125">
            <v>0</v>
          </cell>
          <cell r="AB125" t="str">
            <v/>
          </cell>
          <cell r="AC125">
            <v>0</v>
          </cell>
          <cell r="AD125" t="str">
            <v/>
          </cell>
          <cell r="AE125">
            <v>0</v>
          </cell>
          <cell r="AF125" t="str">
            <v/>
          </cell>
          <cell r="AG125">
            <v>0</v>
          </cell>
          <cell r="AH125" t="str">
            <v/>
          </cell>
          <cell r="AI125">
            <v>0</v>
          </cell>
          <cell r="AJ125" t="str">
            <v/>
          </cell>
          <cell r="AK125">
            <v>0</v>
          </cell>
          <cell r="AL125" t="str">
            <v/>
          </cell>
          <cell r="AM125">
            <v>0</v>
          </cell>
          <cell r="AN125" t="str">
            <v/>
          </cell>
          <cell r="AO125">
            <v>0</v>
          </cell>
          <cell r="AP125" t="str">
            <v/>
          </cell>
          <cell r="AQ125">
            <v>0</v>
          </cell>
          <cell r="AR125" t="str">
            <v/>
          </cell>
          <cell r="AS125">
            <v>0</v>
          </cell>
          <cell r="AT125" t="str">
            <v/>
          </cell>
          <cell r="AU125">
            <v>0</v>
          </cell>
          <cell r="AV125" t="str">
            <v/>
          </cell>
          <cell r="AW125">
            <v>0</v>
          </cell>
          <cell r="AX125" t="str">
            <v/>
          </cell>
          <cell r="AY125">
            <v>0</v>
          </cell>
          <cell r="AZ125" t="str">
            <v/>
          </cell>
          <cell r="BA125">
            <v>0</v>
          </cell>
          <cell r="BB125" t="str">
            <v/>
          </cell>
          <cell r="BC125">
            <v>0</v>
          </cell>
          <cell r="BD125" t="str">
            <v/>
          </cell>
          <cell r="BE125">
            <v>0</v>
          </cell>
          <cell r="BF125" t="str">
            <v/>
          </cell>
          <cell r="BG125">
            <v>0</v>
          </cell>
          <cell r="BH125" t="str">
            <v/>
          </cell>
          <cell r="BI125">
            <v>0</v>
          </cell>
          <cell r="BJ125" t="str">
            <v/>
          </cell>
          <cell r="BK125">
            <v>0</v>
          </cell>
          <cell r="BL125" t="str">
            <v/>
          </cell>
          <cell r="BM125">
            <v>0</v>
          </cell>
          <cell r="BN125" t="str">
            <v/>
          </cell>
          <cell r="BO125">
            <v>0</v>
          </cell>
          <cell r="BP125" t="str">
            <v/>
          </cell>
          <cell r="BQ125">
            <v>0</v>
          </cell>
          <cell r="BR125" t="str">
            <v/>
          </cell>
          <cell r="BS125">
            <v>0</v>
          </cell>
          <cell r="BT125" t="str">
            <v/>
          </cell>
          <cell r="BU125">
            <v>0</v>
          </cell>
          <cell r="BV125" t="str">
            <v/>
          </cell>
          <cell r="BW125">
            <v>0</v>
          </cell>
          <cell r="BX125" t="str">
            <v/>
          </cell>
          <cell r="BY125">
            <v>0</v>
          </cell>
          <cell r="BZ125" t="str">
            <v/>
          </cell>
          <cell r="CA125">
            <v>0</v>
          </cell>
          <cell r="CB125" t="str">
            <v/>
          </cell>
          <cell r="CC125">
            <v>0</v>
          </cell>
          <cell r="CD125" t="str">
            <v/>
          </cell>
          <cell r="CE125">
            <v>0</v>
          </cell>
          <cell r="CF125" t="str">
            <v/>
          </cell>
          <cell r="CG125">
            <v>0</v>
          </cell>
          <cell r="CH125" t="str">
            <v/>
          </cell>
          <cell r="CI125">
            <v>0</v>
          </cell>
          <cell r="CJ125">
            <v>0</v>
          </cell>
          <cell r="CK125">
            <v>0</v>
          </cell>
          <cell r="CL125" t="str">
            <v/>
          </cell>
        </row>
        <row r="126">
          <cell r="D126" t="str">
            <v>60-05-010</v>
          </cell>
          <cell r="E126" t="str">
            <v>TRANSPORTE A VIVIENDA EQUIVALE AL 6% DEL PRESUPUESTO (EL TRANPORTE LLEGARA A LA VIVIENDA SIEMPRE Y CUANDO EXISTA ACCESO POR VIA VEHICULAR A LA MISMA. DE LO CONTRARIO ESTE LLEGARA AL PUNTO MAS CERCANO A LA VIVIENDA Y EL BENEFICIARIO SE ENCARGARA DE INGRESARLO).</v>
          </cell>
          <cell r="F126" t="str">
            <v>U</v>
          </cell>
          <cell r="G126">
            <v>0</v>
          </cell>
          <cell r="H126" t="str">
            <v/>
          </cell>
          <cell r="I126" t="str">
            <v/>
          </cell>
          <cell r="J126" t="str">
            <v/>
          </cell>
          <cell r="K126" t="str">
            <v/>
          </cell>
          <cell r="L126" t="str">
            <v/>
          </cell>
          <cell r="M126" t="str">
            <v/>
          </cell>
          <cell r="N126" t="str">
            <v/>
          </cell>
          <cell r="O126" t="str">
            <v/>
          </cell>
          <cell r="P126" t="str">
            <v/>
          </cell>
          <cell r="Q126" t="str">
            <v/>
          </cell>
          <cell r="R126" t="str">
            <v/>
          </cell>
          <cell r="S126" t="str">
            <v/>
          </cell>
          <cell r="T126" t="str">
            <v/>
          </cell>
          <cell r="U126" t="str">
            <v/>
          </cell>
          <cell r="V126" t="str">
            <v/>
          </cell>
          <cell r="W126" t="str">
            <v/>
          </cell>
          <cell r="X126" t="str">
            <v/>
          </cell>
          <cell r="Y126" t="str">
            <v/>
          </cell>
          <cell r="Z126" t="str">
            <v/>
          </cell>
          <cell r="AA126" t="str">
            <v/>
          </cell>
          <cell r="AB126" t="str">
            <v/>
          </cell>
          <cell r="AC126" t="str">
            <v/>
          </cell>
          <cell r="AD126" t="str">
            <v/>
          </cell>
          <cell r="AE126" t="str">
            <v/>
          </cell>
          <cell r="AF126" t="str">
            <v/>
          </cell>
          <cell r="AG126" t="str">
            <v/>
          </cell>
          <cell r="AH126" t="str">
            <v/>
          </cell>
          <cell r="AI126" t="str">
            <v/>
          </cell>
          <cell r="AJ126" t="str">
            <v/>
          </cell>
          <cell r="AK126" t="str">
            <v/>
          </cell>
          <cell r="AL126" t="str">
            <v/>
          </cell>
          <cell r="AM126" t="str">
            <v/>
          </cell>
          <cell r="AN126" t="str">
            <v/>
          </cell>
          <cell r="AO126" t="str">
            <v/>
          </cell>
          <cell r="AP126" t="str">
            <v/>
          </cell>
          <cell r="AQ126" t="str">
            <v/>
          </cell>
          <cell r="AR126" t="str">
            <v/>
          </cell>
          <cell r="AS126" t="str">
            <v/>
          </cell>
          <cell r="AT126" t="str">
            <v/>
          </cell>
          <cell r="AU126" t="str">
            <v/>
          </cell>
          <cell r="AV126" t="str">
            <v/>
          </cell>
          <cell r="AW126" t="str">
            <v/>
          </cell>
          <cell r="AX126" t="str">
            <v/>
          </cell>
          <cell r="AY126" t="str">
            <v/>
          </cell>
          <cell r="AZ126" t="str">
            <v/>
          </cell>
          <cell r="BA126" t="str">
            <v/>
          </cell>
          <cell r="BB126" t="str">
            <v/>
          </cell>
          <cell r="BC126" t="str">
            <v/>
          </cell>
          <cell r="BD126" t="str">
            <v/>
          </cell>
          <cell r="BE126" t="str">
            <v/>
          </cell>
          <cell r="BF126" t="str">
            <v/>
          </cell>
          <cell r="BG126" t="str">
            <v/>
          </cell>
          <cell r="BH126" t="str">
            <v/>
          </cell>
          <cell r="BI126" t="str">
            <v/>
          </cell>
          <cell r="BJ126" t="str">
            <v/>
          </cell>
          <cell r="BK126" t="str">
            <v/>
          </cell>
          <cell r="BL126" t="str">
            <v/>
          </cell>
          <cell r="BM126" t="str">
            <v/>
          </cell>
          <cell r="BN126" t="str">
            <v/>
          </cell>
          <cell r="BO126" t="str">
            <v/>
          </cell>
          <cell r="BP126" t="str">
            <v/>
          </cell>
          <cell r="BQ126" t="str">
            <v/>
          </cell>
          <cell r="BR126" t="str">
            <v/>
          </cell>
          <cell r="BS126" t="str">
            <v/>
          </cell>
          <cell r="BT126" t="str">
            <v/>
          </cell>
          <cell r="BU126" t="str">
            <v/>
          </cell>
          <cell r="BV126" t="str">
            <v/>
          </cell>
          <cell r="BW126" t="str">
            <v/>
          </cell>
          <cell r="BX126" t="str">
            <v/>
          </cell>
          <cell r="BY126" t="str">
            <v/>
          </cell>
          <cell r="BZ126" t="str">
            <v/>
          </cell>
          <cell r="CA126" t="str">
            <v/>
          </cell>
          <cell r="CB126" t="str">
            <v/>
          </cell>
          <cell r="CC126" t="str">
            <v/>
          </cell>
          <cell r="CD126" t="str">
            <v/>
          </cell>
          <cell r="CE126" t="str">
            <v/>
          </cell>
          <cell r="CF126" t="str">
            <v/>
          </cell>
          <cell r="CG126" t="str">
            <v/>
          </cell>
          <cell r="CH126" t="str">
            <v/>
          </cell>
          <cell r="CI126" t="str">
            <v/>
          </cell>
          <cell r="CJ126">
            <v>0</v>
          </cell>
          <cell r="CK126">
            <v>0</v>
          </cell>
          <cell r="CL126" t="str">
            <v/>
          </cell>
        </row>
        <row r="127">
          <cell r="D127">
            <v>90</v>
          </cell>
          <cell r="E127" t="str">
            <v>TOTAL COSTO DIRECTO</v>
          </cell>
          <cell r="I127">
            <v>34565561.0146624</v>
          </cell>
          <cell r="K127">
            <v>3708945.2420000006</v>
          </cell>
          <cell r="M127">
            <v>3586466.5199999996</v>
          </cell>
          <cell r="O127">
            <v>3648587.4399999995</v>
          </cell>
          <cell r="Q127">
            <v>6341367.1449999996</v>
          </cell>
          <cell r="S127">
            <v>3588502.2280000006</v>
          </cell>
          <cell r="U127">
            <v>3557134.3000000007</v>
          </cell>
          <cell r="W127">
            <v>3556241.7199999997</v>
          </cell>
          <cell r="Y127">
            <v>3199383.2800000003</v>
          </cell>
          <cell r="AA127">
            <v>3759341.75</v>
          </cell>
          <cell r="AC127">
            <v>4414748.040000001</v>
          </cell>
          <cell r="AE127">
            <v>3957553.0830000006</v>
          </cell>
          <cell r="AG127">
            <v>4229229.8637999985</v>
          </cell>
          <cell r="AI127">
            <v>4125389.330000001</v>
          </cell>
          <cell r="AK127">
            <v>4183793.1763999998</v>
          </cell>
          <cell r="AM127">
            <v>3506746.7199999997</v>
          </cell>
          <cell r="AO127">
            <v>3515757.6540000001</v>
          </cell>
          <cell r="AQ127">
            <v>4803212.2200000007</v>
          </cell>
          <cell r="AS127">
            <v>5571699.5299999993</v>
          </cell>
          <cell r="AU127">
            <v>4202239.28</v>
          </cell>
          <cell r="AW127">
            <v>3645433.4756000005</v>
          </cell>
          <cell r="AY127">
            <v>3603232.0420000004</v>
          </cell>
          <cell r="BA127">
            <v>4055239.9679999999</v>
          </cell>
          <cell r="BC127">
            <v>4345225.8407999994</v>
          </cell>
          <cell r="BE127">
            <v>3968138.12</v>
          </cell>
          <cell r="BG127">
            <v>1827365.9279999998</v>
          </cell>
          <cell r="BI127">
            <v>8287101.2400000012</v>
          </cell>
          <cell r="BK127">
            <v>3239907.6680000005</v>
          </cell>
          <cell r="BM127">
            <v>1217299.0136000002</v>
          </cell>
          <cell r="BO127">
            <v>6286299.6749999998</v>
          </cell>
          <cell r="BQ127">
            <v>3120004.3680000002</v>
          </cell>
          <cell r="BS127">
            <v>4185573.4408000004</v>
          </cell>
          <cell r="BU127">
            <v>4276250.2895999998</v>
          </cell>
          <cell r="BW127">
            <v>3452275.6159999999</v>
          </cell>
          <cell r="BY127">
            <v>2809171.6399999997</v>
          </cell>
          <cell r="CA127">
            <v>2794303.1960000005</v>
          </cell>
          <cell r="CC127">
            <v>4267996.1510000005</v>
          </cell>
          <cell r="CE127">
            <v>2662566.64</v>
          </cell>
          <cell r="CG127">
            <v>3339423.06</v>
          </cell>
          <cell r="CI127">
            <v>3683117.0760000004</v>
          </cell>
          <cell r="CL127">
            <v>187087823.98526239</v>
          </cell>
        </row>
        <row r="128">
          <cell r="D128">
            <v>92</v>
          </cell>
          <cell r="E128" t="str">
            <v>ADMINISTRACION</v>
          </cell>
          <cell r="CK128">
            <v>0.17631803841335233</v>
          </cell>
          <cell r="CL128">
            <v>32986958.136103995</v>
          </cell>
        </row>
        <row r="129">
          <cell r="D129">
            <v>96</v>
          </cell>
          <cell r="E129" t="str">
            <v>UTILIDAD (INLCUIDO IVA)</v>
          </cell>
          <cell r="CK129">
            <v>0.09</v>
          </cell>
          <cell r="CL129">
            <v>16837904.158673614</v>
          </cell>
        </row>
        <row r="130">
          <cell r="D130">
            <v>99</v>
          </cell>
          <cell r="E130" t="str">
            <v>VALOR TOTAL PROYECTO</v>
          </cell>
          <cell r="CL130">
            <v>236912686.28004</v>
          </cell>
        </row>
        <row r="131">
          <cell r="E131" t="str">
            <v>INVERSION AMBIENTAL</v>
          </cell>
          <cell r="CL131">
            <v>2113520</v>
          </cell>
        </row>
        <row r="132">
          <cell r="E132" t="str">
            <v>COSTOS SUPERVISION</v>
          </cell>
          <cell r="CL132">
            <v>19683997.600000001</v>
          </cell>
        </row>
        <row r="133">
          <cell r="E133" t="str">
            <v>INTERVENTORÍA</v>
          </cell>
          <cell r="CL133">
            <v>28922950</v>
          </cell>
        </row>
        <row r="134">
          <cell r="CK134" t="str">
            <v>VALOR PROYECTO</v>
          </cell>
          <cell r="CL134">
            <v>287633153.88003999</v>
          </cell>
        </row>
        <row r="135">
          <cell r="CK135" t="str">
            <v>DISPONIBILIDAD</v>
          </cell>
          <cell r="CL135">
            <v>287633152.64620399</v>
          </cell>
        </row>
        <row r="136">
          <cell r="CK136" t="str">
            <v>DIFERENCIA</v>
          </cell>
          <cell r="CL136">
            <v>-1.2338359951972961</v>
          </cell>
        </row>
        <row r="137">
          <cell r="E137" t="str">
            <v>Elaboró: Ing. Raul Cardona Franco</v>
          </cell>
        </row>
      </sheetData>
      <sheetData sheetId="6"/>
      <sheetData sheetId="7"/>
      <sheetData sheetId="8"/>
      <sheetData sheetId="9"/>
      <sheetData sheetId="10"/>
      <sheetData sheetId="11"/>
      <sheetData sheetId="12">
        <row r="1">
          <cell r="H1">
            <v>20</v>
          </cell>
          <cell r="I1" t="str">
            <v>KM</v>
          </cell>
        </row>
        <row r="2">
          <cell r="D2" t="str">
            <v>COD</v>
          </cell>
          <cell r="E2" t="str">
            <v>MATERIALES</v>
          </cell>
          <cell r="F2" t="str">
            <v>UN</v>
          </cell>
          <cell r="G2" t="str">
            <v>VALOR SIN IVA</v>
          </cell>
          <cell r="H2" t="str">
            <v>TPTE EXT</v>
          </cell>
          <cell r="I2" t="str">
            <v>IVA - PS</v>
          </cell>
          <cell r="J2" t="str">
            <v>VALOR CON IVA O PRESTACIONES SOCIALES</v>
          </cell>
        </row>
        <row r="3">
          <cell r="D3">
            <v>11111</v>
          </cell>
          <cell r="E3" t="str">
            <v>cemento blanco</v>
          </cell>
          <cell r="F3" t="str">
            <v>kg</v>
          </cell>
          <cell r="G3">
            <v>1130</v>
          </cell>
          <cell r="I3">
            <v>0</v>
          </cell>
          <cell r="J3">
            <v>1130</v>
          </cell>
        </row>
        <row r="4">
          <cell r="D4">
            <v>11116</v>
          </cell>
          <cell r="E4" t="str">
            <v>cemento gris 50 kg portland tipo I</v>
          </cell>
          <cell r="F4" t="str">
            <v>blt</v>
          </cell>
          <cell r="G4">
            <v>23733.33</v>
          </cell>
          <cell r="I4">
            <v>0</v>
          </cell>
          <cell r="J4">
            <v>23733.33</v>
          </cell>
        </row>
        <row r="5">
          <cell r="D5">
            <v>11122</v>
          </cell>
          <cell r="E5" t="str">
            <v>pegacor gris x 25 kg</v>
          </cell>
          <cell r="F5" t="str">
            <v>kg</v>
          </cell>
          <cell r="G5">
            <v>996</v>
          </cell>
          <cell r="I5">
            <v>0</v>
          </cell>
          <cell r="J5">
            <v>996</v>
          </cell>
        </row>
        <row r="6">
          <cell r="D6">
            <v>11181</v>
          </cell>
          <cell r="E6" t="str">
            <v>cal hidratada x 10 kg</v>
          </cell>
          <cell r="F6" t="str">
            <v>kg</v>
          </cell>
          <cell r="G6">
            <v>800</v>
          </cell>
          <cell r="I6">
            <v>0</v>
          </cell>
          <cell r="J6">
            <v>800</v>
          </cell>
        </row>
        <row r="7">
          <cell r="D7">
            <v>11215</v>
          </cell>
          <cell r="E7" t="str">
            <v>arena triturada para concreto</v>
          </cell>
          <cell r="F7" t="str">
            <v>m3</v>
          </cell>
          <cell r="G7">
            <v>92666.67</v>
          </cell>
          <cell r="I7">
            <v>0</v>
          </cell>
          <cell r="J7">
            <v>92666.67</v>
          </cell>
        </row>
        <row r="8">
          <cell r="D8">
            <v>11218</v>
          </cell>
          <cell r="E8" t="str">
            <v>arenilla</v>
          </cell>
          <cell r="F8" t="str">
            <v>m3</v>
          </cell>
          <cell r="G8">
            <v>45000</v>
          </cell>
          <cell r="I8">
            <v>0</v>
          </cell>
          <cell r="J8">
            <v>45000</v>
          </cell>
        </row>
        <row r="9">
          <cell r="D9" t="str">
            <v>1121A</v>
          </cell>
          <cell r="E9" t="str">
            <v>arena pega</v>
          </cell>
          <cell r="F9" t="str">
            <v>m3</v>
          </cell>
          <cell r="G9">
            <v>90833.33</v>
          </cell>
          <cell r="I9">
            <v>0</v>
          </cell>
          <cell r="J9">
            <v>90833.33</v>
          </cell>
        </row>
        <row r="10">
          <cell r="D10">
            <v>11234</v>
          </cell>
          <cell r="E10" t="str">
            <v>triturado 3/4"</v>
          </cell>
          <cell r="F10" t="str">
            <v>m3</v>
          </cell>
          <cell r="G10">
            <v>102666.67</v>
          </cell>
          <cell r="I10">
            <v>0</v>
          </cell>
          <cell r="J10">
            <v>102666.67</v>
          </cell>
        </row>
        <row r="11">
          <cell r="D11" t="str">
            <v>123C1</v>
          </cell>
          <cell r="E11" t="str">
            <v>hidrofugo</v>
          </cell>
          <cell r="F11" t="str">
            <v>gl</v>
          </cell>
          <cell r="G11">
            <v>28986.352941176465</v>
          </cell>
          <cell r="I11">
            <v>0</v>
          </cell>
          <cell r="J11">
            <v>28986.352941176465</v>
          </cell>
        </row>
        <row r="12">
          <cell r="D12">
            <v>12171</v>
          </cell>
          <cell r="E12" t="str">
            <v>concolor corona - lechada</v>
          </cell>
          <cell r="F12" t="str">
            <v>kg</v>
          </cell>
          <cell r="G12">
            <v>12150</v>
          </cell>
          <cell r="I12">
            <v>0</v>
          </cell>
          <cell r="J12">
            <v>12150</v>
          </cell>
        </row>
        <row r="13">
          <cell r="D13">
            <v>12551</v>
          </cell>
          <cell r="E13" t="str">
            <v>impermeabilizante ed-9 x 5 gl</v>
          </cell>
          <cell r="F13" t="str">
            <v>gl</v>
          </cell>
          <cell r="G13">
            <v>12780</v>
          </cell>
          <cell r="I13">
            <v>0</v>
          </cell>
          <cell r="J13">
            <v>12780</v>
          </cell>
        </row>
        <row r="14">
          <cell r="D14">
            <v>14123</v>
          </cell>
          <cell r="E14" t="str">
            <v>angulo de acero de 2-1/2"x2-1/2"x1/4"</v>
          </cell>
          <cell r="F14" t="str">
            <v>m</v>
          </cell>
          <cell r="G14">
            <v>8500</v>
          </cell>
          <cell r="I14">
            <v>0</v>
          </cell>
          <cell r="J14">
            <v>8500</v>
          </cell>
        </row>
        <row r="15">
          <cell r="D15">
            <v>14378</v>
          </cell>
          <cell r="E15" t="str">
            <v>moldura en madera 1/4 bocel x 2,80 m</v>
          </cell>
          <cell r="F15" t="str">
            <v>m</v>
          </cell>
          <cell r="G15">
            <v>1880</v>
          </cell>
          <cell r="I15">
            <v>0</v>
          </cell>
          <cell r="J15">
            <v>1880</v>
          </cell>
        </row>
        <row r="16">
          <cell r="D16" t="str">
            <v>143C8</v>
          </cell>
          <cell r="E16" t="str">
            <v>pirlan crudo 3 metros 2.0 cm en aluminio</v>
          </cell>
          <cell r="F16" t="str">
            <v>m</v>
          </cell>
          <cell r="G16">
            <v>2300</v>
          </cell>
          <cell r="I16">
            <v>0</v>
          </cell>
          <cell r="J16">
            <v>2300</v>
          </cell>
        </row>
        <row r="17">
          <cell r="D17">
            <v>14511</v>
          </cell>
          <cell r="E17" t="str">
            <v>canal plastico tipo raingo</v>
          </cell>
          <cell r="F17" t="str">
            <v>u</v>
          </cell>
          <cell r="G17">
            <v>15278</v>
          </cell>
          <cell r="I17">
            <v>0</v>
          </cell>
          <cell r="J17">
            <v>15278</v>
          </cell>
        </row>
        <row r="18">
          <cell r="D18">
            <v>14512</v>
          </cell>
          <cell r="E18" t="str">
            <v>union canal a bajante</v>
          </cell>
          <cell r="F18" t="str">
            <v>u</v>
          </cell>
          <cell r="G18">
            <v>6033.33</v>
          </cell>
          <cell r="I18">
            <v>0</v>
          </cell>
          <cell r="J18">
            <v>6033.33</v>
          </cell>
        </row>
        <row r="19">
          <cell r="D19">
            <v>14513</v>
          </cell>
          <cell r="E19" t="str">
            <v>soporte metalico para canal</v>
          </cell>
          <cell r="F19" t="str">
            <v>u</v>
          </cell>
          <cell r="G19">
            <v>5100</v>
          </cell>
          <cell r="I19">
            <v>0</v>
          </cell>
          <cell r="J19">
            <v>5100</v>
          </cell>
        </row>
        <row r="20">
          <cell r="D20">
            <v>14514</v>
          </cell>
          <cell r="E20" t="str">
            <v>soporte bajante redondo</v>
          </cell>
          <cell r="F20" t="str">
            <v>u</v>
          </cell>
          <cell r="G20">
            <v>1600</v>
          </cell>
          <cell r="I20">
            <v>0</v>
          </cell>
          <cell r="J20">
            <v>1600</v>
          </cell>
        </row>
        <row r="21">
          <cell r="D21">
            <v>14515</v>
          </cell>
          <cell r="E21" t="str">
            <v>tapa canal</v>
          </cell>
          <cell r="F21" t="str">
            <v>u</v>
          </cell>
          <cell r="G21">
            <v>5902</v>
          </cell>
          <cell r="I21">
            <v>0</v>
          </cell>
          <cell r="J21">
            <v>5902</v>
          </cell>
        </row>
        <row r="22">
          <cell r="D22">
            <v>14516</v>
          </cell>
          <cell r="E22" t="str">
            <v>bajante redondo 3m</v>
          </cell>
          <cell r="F22" t="str">
            <v>m</v>
          </cell>
          <cell r="G22">
            <v>6355</v>
          </cell>
          <cell r="I22">
            <v>0</v>
          </cell>
          <cell r="J22">
            <v>6355</v>
          </cell>
        </row>
        <row r="23">
          <cell r="D23">
            <v>14517</v>
          </cell>
          <cell r="E23" t="str">
            <v>codo bajante</v>
          </cell>
          <cell r="F23" t="str">
            <v>u</v>
          </cell>
          <cell r="G23">
            <v>4983.33</v>
          </cell>
          <cell r="I23">
            <v>0</v>
          </cell>
          <cell r="J23">
            <v>4983.33</v>
          </cell>
        </row>
        <row r="24">
          <cell r="D24" t="str">
            <v>1CD66</v>
          </cell>
          <cell r="E24" t="str">
            <v>tanque 250 l con diametro maximo tapa superior 80 cm</v>
          </cell>
          <cell r="F24" t="str">
            <v>u</v>
          </cell>
          <cell r="G24">
            <v>114500</v>
          </cell>
          <cell r="I24">
            <v>0</v>
          </cell>
          <cell r="J24">
            <v>114500</v>
          </cell>
        </row>
        <row r="25">
          <cell r="D25" t="str">
            <v>1512O</v>
          </cell>
          <cell r="E25" t="str">
            <v>acero de refuerzo figurado</v>
          </cell>
          <cell r="F25" t="str">
            <v>kg</v>
          </cell>
          <cell r="G25">
            <v>2380</v>
          </cell>
          <cell r="I25">
            <v>0</v>
          </cell>
          <cell r="J25">
            <v>2380</v>
          </cell>
        </row>
        <row r="26">
          <cell r="D26">
            <v>15231</v>
          </cell>
          <cell r="E26" t="str">
            <v>alambre recocido (alambre cal 18)</v>
          </cell>
          <cell r="F26" t="str">
            <v>kg</v>
          </cell>
          <cell r="G26">
            <v>2668</v>
          </cell>
          <cell r="I26">
            <v>0</v>
          </cell>
          <cell r="J26">
            <v>2668</v>
          </cell>
        </row>
        <row r="27">
          <cell r="D27">
            <v>15421</v>
          </cell>
          <cell r="E27" t="str">
            <v>clavos</v>
          </cell>
          <cell r="F27" t="str">
            <v>lb</v>
          </cell>
          <cell r="G27">
            <v>2200</v>
          </cell>
          <cell r="I27">
            <v>0</v>
          </cell>
          <cell r="J27">
            <v>2200</v>
          </cell>
        </row>
        <row r="28">
          <cell r="D28">
            <v>15424</v>
          </cell>
          <cell r="E28" t="str">
            <v>anclaje madera techoline verde x 100u</v>
          </cell>
          <cell r="F28" t="str">
            <v>u</v>
          </cell>
          <cell r="G28">
            <v>239</v>
          </cell>
          <cell r="I28">
            <v>0</v>
          </cell>
          <cell r="J28">
            <v>239</v>
          </cell>
        </row>
        <row r="29">
          <cell r="D29">
            <v>15425</v>
          </cell>
          <cell r="E29" t="str">
            <v>gancho sujecion techo</v>
          </cell>
          <cell r="F29" t="str">
            <v>u</v>
          </cell>
          <cell r="G29">
            <v>213.01</v>
          </cell>
          <cell r="I29">
            <v>0</v>
          </cell>
          <cell r="J29">
            <v>213.01</v>
          </cell>
        </row>
        <row r="30">
          <cell r="D30">
            <v>15911</v>
          </cell>
          <cell r="E30" t="str">
            <v>perno en varilla roscada 3/8", incluye dos tuercas</v>
          </cell>
          <cell r="F30" t="str">
            <v>u</v>
          </cell>
          <cell r="G30">
            <v>2300</v>
          </cell>
          <cell r="I30">
            <v>0</v>
          </cell>
          <cell r="J30">
            <v>2300</v>
          </cell>
        </row>
        <row r="31">
          <cell r="D31">
            <v>15912</v>
          </cell>
          <cell r="E31" t="str">
            <v>tornillo expansivo para anclaje al concreto, incluye anclaje.</v>
          </cell>
          <cell r="F31" t="str">
            <v>u</v>
          </cell>
          <cell r="G31">
            <v>4000</v>
          </cell>
          <cell r="I31">
            <v>0</v>
          </cell>
          <cell r="J31">
            <v>4000</v>
          </cell>
        </row>
        <row r="32">
          <cell r="D32">
            <v>16323</v>
          </cell>
          <cell r="E32" t="str">
            <v>ceramica egeo blanco 20.5x20.5 ref. 202204001</v>
          </cell>
          <cell r="F32" t="str">
            <v>m2</v>
          </cell>
          <cell r="G32">
            <v>16766.669999999998</v>
          </cell>
          <cell r="I32">
            <v>0</v>
          </cell>
          <cell r="J32">
            <v>16766.669999999998</v>
          </cell>
        </row>
        <row r="33">
          <cell r="D33" t="str">
            <v>1632H</v>
          </cell>
          <cell r="E33" t="str">
            <v>baldosin 20x20 cm trafico 3 piso pared</v>
          </cell>
          <cell r="F33" t="str">
            <v>m2</v>
          </cell>
          <cell r="G33">
            <v>19400</v>
          </cell>
          <cell r="I33">
            <v>0</v>
          </cell>
          <cell r="J33">
            <v>19400</v>
          </cell>
        </row>
        <row r="34">
          <cell r="D34" t="str">
            <v>1632I</v>
          </cell>
          <cell r="E34" t="str">
            <v>piso volda corona 45.8x45.8</v>
          </cell>
          <cell r="F34" t="str">
            <v>m2</v>
          </cell>
          <cell r="G34">
            <v>20500</v>
          </cell>
          <cell r="I34">
            <v>0</v>
          </cell>
          <cell r="J34">
            <v>20500</v>
          </cell>
        </row>
        <row r="35">
          <cell r="D35">
            <v>16521</v>
          </cell>
          <cell r="E35" t="str">
            <v>plolietileno negro</v>
          </cell>
          <cell r="F35" t="str">
            <v>u</v>
          </cell>
          <cell r="G35">
            <v>1374.8466666666666</v>
          </cell>
          <cell r="I35">
            <v>0</v>
          </cell>
          <cell r="J35">
            <v>1374.8466666666666</v>
          </cell>
        </row>
        <row r="36">
          <cell r="D36" t="str">
            <v>16C21</v>
          </cell>
          <cell r="E36" t="str">
            <v>puerta metalica en lamina cal 22 - inlcuye marco</v>
          </cell>
          <cell r="F36" t="str">
            <v>u</v>
          </cell>
          <cell r="G36">
            <v>210000</v>
          </cell>
          <cell r="I36">
            <v>0</v>
          </cell>
          <cell r="J36">
            <v>210000</v>
          </cell>
        </row>
        <row r="37">
          <cell r="D37" t="str">
            <v>16E11</v>
          </cell>
          <cell r="E37" t="str">
            <v>teja verde 2 x 0,95 metros 1.55 m2 techoline</v>
          </cell>
          <cell r="F37" t="str">
            <v>u</v>
          </cell>
          <cell r="G37">
            <v>41790</v>
          </cell>
          <cell r="I37">
            <v>0</v>
          </cell>
          <cell r="J37">
            <v>41790</v>
          </cell>
        </row>
        <row r="38">
          <cell r="D38">
            <v>17113</v>
          </cell>
          <cell r="E38" t="str">
            <v>malla electrosoldada d84 2.35x6m 18.809kg</v>
          </cell>
          <cell r="F38" t="str">
            <v>u</v>
          </cell>
          <cell r="G38">
            <v>62605.756500000003</v>
          </cell>
          <cell r="I38">
            <v>0</v>
          </cell>
          <cell r="J38">
            <v>62605.756500000003</v>
          </cell>
        </row>
        <row r="39">
          <cell r="D39">
            <v>17117</v>
          </cell>
          <cell r="E39" t="str">
            <v>malla electrosoldada d188 2.35x6m 42.179kg</v>
          </cell>
          <cell r="F39" t="str">
            <v>u</v>
          </cell>
          <cell r="G39">
            <v>156900</v>
          </cell>
          <cell r="I39">
            <v>0</v>
          </cell>
          <cell r="J39">
            <v>156900</v>
          </cell>
        </row>
        <row r="40">
          <cell r="D40">
            <v>17118</v>
          </cell>
          <cell r="E40" t="str">
            <v>malla electrosoldada d221 2.35x6m 49.399kg</v>
          </cell>
          <cell r="F40" t="str">
            <v>u</v>
          </cell>
          <cell r="G40">
            <v>183665.48199999999</v>
          </cell>
          <cell r="I40">
            <v>0</v>
          </cell>
          <cell r="J40">
            <v>183665.48199999999</v>
          </cell>
        </row>
        <row r="41">
          <cell r="D41">
            <v>17711</v>
          </cell>
          <cell r="E41" t="str">
            <v>estopa blanca 500gr</v>
          </cell>
          <cell r="F41" t="str">
            <v>lb</v>
          </cell>
          <cell r="G41">
            <v>5266.67</v>
          </cell>
          <cell r="I41">
            <v>0</v>
          </cell>
          <cell r="J41">
            <v>5266.67</v>
          </cell>
        </row>
        <row r="42">
          <cell r="D42">
            <v>17811</v>
          </cell>
          <cell r="E42" t="str">
            <v>nylon 0.3 mm x 3.0 m</v>
          </cell>
          <cell r="F42" t="str">
            <v>u</v>
          </cell>
          <cell r="G42">
            <v>3900</v>
          </cell>
          <cell r="I42">
            <v>0</v>
          </cell>
          <cell r="J42">
            <v>3900</v>
          </cell>
        </row>
        <row r="43">
          <cell r="D43">
            <v>17911</v>
          </cell>
          <cell r="E43" t="str">
            <v>saco de fibra</v>
          </cell>
          <cell r="F43" t="str">
            <v>u</v>
          </cell>
          <cell r="G43">
            <v>525</v>
          </cell>
          <cell r="I43">
            <v>0</v>
          </cell>
          <cell r="J43">
            <v>525</v>
          </cell>
        </row>
        <row r="44">
          <cell r="D44">
            <v>18316</v>
          </cell>
          <cell r="E44" t="str">
            <v>bloque de concreto 10x20x40</v>
          </cell>
          <cell r="F44" t="str">
            <v>u</v>
          </cell>
          <cell r="G44">
            <v>2284</v>
          </cell>
          <cell r="I44">
            <v>0</v>
          </cell>
          <cell r="J44">
            <v>2284</v>
          </cell>
        </row>
        <row r="45">
          <cell r="D45">
            <v>18317</v>
          </cell>
          <cell r="E45" t="str">
            <v>bloque de concreto 12x20x40</v>
          </cell>
          <cell r="F45" t="str">
            <v>u</v>
          </cell>
          <cell r="G45">
            <v>2738</v>
          </cell>
          <cell r="I45">
            <v>0</v>
          </cell>
          <cell r="J45">
            <v>2738</v>
          </cell>
        </row>
        <row r="46">
          <cell r="D46">
            <v>18511</v>
          </cell>
          <cell r="E46" t="str">
            <v>ladrillo rayado horizontal 10x20x40 ne</v>
          </cell>
          <cell r="F46" t="str">
            <v>u</v>
          </cell>
          <cell r="G46">
            <v>1510</v>
          </cell>
          <cell r="I46">
            <v>0</v>
          </cell>
          <cell r="J46">
            <v>1510</v>
          </cell>
        </row>
        <row r="47">
          <cell r="D47">
            <v>18511</v>
          </cell>
          <cell r="E47" t="str">
            <v>ladrillo rayado horizontal 10x20x40 ne</v>
          </cell>
          <cell r="F47" t="str">
            <v>u</v>
          </cell>
          <cell r="G47">
            <v>1510</v>
          </cell>
          <cell r="I47">
            <v>0</v>
          </cell>
          <cell r="J47">
            <v>1510</v>
          </cell>
        </row>
        <row r="48">
          <cell r="D48">
            <v>18515</v>
          </cell>
          <cell r="E48" t="str">
            <v>ladrillo rayado horizontal 15x20x40 ne</v>
          </cell>
          <cell r="F48" t="str">
            <v>u</v>
          </cell>
          <cell r="G48">
            <v>1906</v>
          </cell>
          <cell r="I48">
            <v>0</v>
          </cell>
          <cell r="J48">
            <v>1906</v>
          </cell>
        </row>
        <row r="49">
          <cell r="D49" t="str">
            <v>185A1</v>
          </cell>
          <cell r="E49" t="str">
            <v>bloque calado 19x19x15 cm</v>
          </cell>
          <cell r="F49" t="str">
            <v>u</v>
          </cell>
          <cell r="G49">
            <v>1880</v>
          </cell>
          <cell r="I49">
            <v>0</v>
          </cell>
          <cell r="J49">
            <v>1880</v>
          </cell>
        </row>
        <row r="50">
          <cell r="D50" t="str">
            <v>185A2</v>
          </cell>
          <cell r="E50" t="str">
            <v>ladrillo calado 20x20x15 cm</v>
          </cell>
          <cell r="F50" t="str">
            <v>u</v>
          </cell>
          <cell r="G50">
            <v>1680</v>
          </cell>
          <cell r="I50">
            <v>0</v>
          </cell>
          <cell r="J50">
            <v>1680</v>
          </cell>
        </row>
        <row r="51">
          <cell r="D51" t="str">
            <v>18Z15</v>
          </cell>
          <cell r="E51" t="str">
            <v>tabla madera comun 1x8" 3m</v>
          </cell>
          <cell r="F51" t="str">
            <v>u</v>
          </cell>
          <cell r="G51">
            <v>8972</v>
          </cell>
          <cell r="I51">
            <v>0</v>
          </cell>
          <cell r="J51">
            <v>8972</v>
          </cell>
        </row>
        <row r="52">
          <cell r="D52" t="str">
            <v>18Z17</v>
          </cell>
          <cell r="E52" t="str">
            <v>liston 2" x 2" X 3 m</v>
          </cell>
          <cell r="F52" t="str">
            <v>u</v>
          </cell>
          <cell r="G52">
            <v>4250</v>
          </cell>
          <cell r="I52">
            <v>0</v>
          </cell>
          <cell r="J52">
            <v>4250</v>
          </cell>
        </row>
        <row r="53">
          <cell r="D53" t="str">
            <v>18Z18</v>
          </cell>
          <cell r="E53" t="str">
            <v>liston 5 x 7cm cyc abarco</v>
          </cell>
          <cell r="F53" t="str">
            <v>m</v>
          </cell>
          <cell r="G53">
            <v>10300</v>
          </cell>
          <cell r="I53">
            <v>0</v>
          </cell>
          <cell r="J53">
            <v>10300</v>
          </cell>
        </row>
        <row r="54">
          <cell r="D54" t="str">
            <v>18Z19</v>
          </cell>
          <cell r="E54" t="str">
            <v>liston 5 x 2cm X 2.50 m</v>
          </cell>
          <cell r="F54" t="str">
            <v>m</v>
          </cell>
          <cell r="G54">
            <v>2320</v>
          </cell>
          <cell r="I54">
            <v>0</v>
          </cell>
          <cell r="J54">
            <v>2320</v>
          </cell>
        </row>
        <row r="55">
          <cell r="D55" t="str">
            <v>18Z31</v>
          </cell>
          <cell r="E55" t="str">
            <v>cuadro en abarco 4"x4" de 3m</v>
          </cell>
          <cell r="F55" t="str">
            <v>u</v>
          </cell>
          <cell r="G55">
            <v>25000</v>
          </cell>
          <cell r="I55">
            <v>0</v>
          </cell>
          <cell r="J55">
            <v>25000</v>
          </cell>
        </row>
        <row r="56">
          <cell r="D56" t="str">
            <v>1EL11</v>
          </cell>
          <cell r="E56" t="str">
            <v>toma corriente gfci, 125v doble con polo a tierra,15a, con tapa</v>
          </cell>
          <cell r="F56" t="str">
            <v>un</v>
          </cell>
          <cell r="G56">
            <v>39900</v>
          </cell>
          <cell r="I56">
            <v>0</v>
          </cell>
          <cell r="J56">
            <v>39900</v>
          </cell>
        </row>
        <row r="57">
          <cell r="D57" t="str">
            <v>1EL12</v>
          </cell>
          <cell r="E57" t="str">
            <v>suiche doble o interruptor</v>
          </cell>
          <cell r="F57" t="str">
            <v>un</v>
          </cell>
          <cell r="G57">
            <v>8900</v>
          </cell>
          <cell r="I57">
            <v>0</v>
          </cell>
          <cell r="J57">
            <v>8900</v>
          </cell>
        </row>
        <row r="58">
          <cell r="D58" t="str">
            <v>1EL13</v>
          </cell>
          <cell r="E58" t="str">
            <v>plafon</v>
          </cell>
          <cell r="F58" t="str">
            <v>un</v>
          </cell>
          <cell r="G58">
            <v>2850</v>
          </cell>
          <cell r="I58">
            <v>0</v>
          </cell>
          <cell r="J58">
            <v>2850</v>
          </cell>
        </row>
        <row r="59">
          <cell r="D59" t="str">
            <v>1EL14</v>
          </cell>
          <cell r="E59" t="str">
            <v>breaker de 1x20 a enchufe</v>
          </cell>
          <cell r="F59" t="str">
            <v>un</v>
          </cell>
          <cell r="G59">
            <v>8900</v>
          </cell>
          <cell r="I59">
            <v>0</v>
          </cell>
          <cell r="J59">
            <v>8900</v>
          </cell>
        </row>
        <row r="60">
          <cell r="D60" t="str">
            <v>1EL15</v>
          </cell>
          <cell r="E60" t="str">
            <v>tuberia pvc conduit de 1/2", fijacion.</v>
          </cell>
          <cell r="F60" t="str">
            <v>m</v>
          </cell>
          <cell r="G60">
            <v>800</v>
          </cell>
          <cell r="I60">
            <v>0</v>
          </cell>
          <cell r="J60">
            <v>800</v>
          </cell>
        </row>
        <row r="61">
          <cell r="D61" t="str">
            <v>1EL16</v>
          </cell>
          <cell r="E61" t="str">
            <v>alambre nro 12 thhn</v>
          </cell>
          <cell r="F61" t="str">
            <v>m</v>
          </cell>
          <cell r="G61">
            <v>1100</v>
          </cell>
          <cell r="I61">
            <v>0</v>
          </cell>
          <cell r="J61">
            <v>1100</v>
          </cell>
        </row>
        <row r="62">
          <cell r="D62" t="str">
            <v>1EL17</v>
          </cell>
          <cell r="E62" t="str">
            <v>cable encauchetado 3x12 awg</v>
          </cell>
          <cell r="F62" t="str">
            <v>m</v>
          </cell>
          <cell r="G62">
            <v>5000</v>
          </cell>
          <cell r="I62">
            <v>0</v>
          </cell>
          <cell r="J62">
            <v>5000</v>
          </cell>
        </row>
        <row r="63">
          <cell r="D63" t="str">
            <v>1EL18</v>
          </cell>
          <cell r="E63" t="str">
            <v>caja sencilla pvc con suplemento</v>
          </cell>
          <cell r="F63" t="str">
            <v>m</v>
          </cell>
          <cell r="G63">
            <v>1600</v>
          </cell>
          <cell r="I63">
            <v>0</v>
          </cell>
          <cell r="J63">
            <v>1600</v>
          </cell>
        </row>
        <row r="64">
          <cell r="D64" t="str">
            <v>1EL19</v>
          </cell>
          <cell r="E64" t="str">
            <v>terminales pvc 1/2" (electrico)</v>
          </cell>
          <cell r="F64" t="str">
            <v>m</v>
          </cell>
          <cell r="G64">
            <v>150</v>
          </cell>
          <cell r="I64">
            <v>0</v>
          </cell>
          <cell r="J64">
            <v>150</v>
          </cell>
        </row>
        <row r="65">
          <cell r="D65" t="str">
            <v>1EL20</v>
          </cell>
          <cell r="E65" t="str">
            <v>curvas pvc 1/2" (electrico)</v>
          </cell>
          <cell r="F65" t="str">
            <v>un</v>
          </cell>
          <cell r="G65">
            <v>250</v>
          </cell>
          <cell r="I65">
            <v>0</v>
          </cell>
          <cell r="J65">
            <v>250</v>
          </cell>
        </row>
        <row r="66">
          <cell r="D66" t="str">
            <v>1EL21</v>
          </cell>
          <cell r="E66" t="str">
            <v>soldadura liquida pvc (1/16 gl)</v>
          </cell>
          <cell r="F66" t="str">
            <v>un</v>
          </cell>
          <cell r="G66">
            <v>24658</v>
          </cell>
          <cell r="I66">
            <v>0</v>
          </cell>
          <cell r="J66">
            <v>24658</v>
          </cell>
        </row>
        <row r="67">
          <cell r="D67" t="str">
            <v>1EL22</v>
          </cell>
          <cell r="E67" t="str">
            <v>tablero monofasico de distribucion de dos circuitos</v>
          </cell>
          <cell r="F67" t="str">
            <v>un</v>
          </cell>
          <cell r="G67">
            <v>14900</v>
          </cell>
          <cell r="I67">
            <v>0</v>
          </cell>
          <cell r="J67">
            <v>14900</v>
          </cell>
        </row>
        <row r="68">
          <cell r="D68" t="str">
            <v>1EL23</v>
          </cell>
          <cell r="E68" t="str">
            <v>suiche sencillo o interruptor</v>
          </cell>
          <cell r="F68" t="str">
            <v>un</v>
          </cell>
          <cell r="G68">
            <v>8900</v>
          </cell>
          <cell r="I68">
            <v>0</v>
          </cell>
          <cell r="J68">
            <v>8900</v>
          </cell>
        </row>
        <row r="69">
          <cell r="D69" t="str">
            <v>1EL24</v>
          </cell>
          <cell r="E69" t="str">
            <v>conectores tipo resorte</v>
          </cell>
          <cell r="F69" t="str">
            <v>un</v>
          </cell>
          <cell r="G69">
            <v>300</v>
          </cell>
          <cell r="I69">
            <v>0</v>
          </cell>
          <cell r="J69">
            <v>300</v>
          </cell>
        </row>
        <row r="70">
          <cell r="D70" t="str">
            <v>1EL25</v>
          </cell>
          <cell r="E70" t="str">
            <v>toma corriente doble</v>
          </cell>
          <cell r="F70" t="str">
            <v>un</v>
          </cell>
          <cell r="G70">
            <v>7600</v>
          </cell>
          <cell r="I70">
            <v>0</v>
          </cell>
          <cell r="J70">
            <v>7600</v>
          </cell>
        </row>
        <row r="71">
          <cell r="D71" t="str">
            <v>1EL67</v>
          </cell>
          <cell r="E71" t="str">
            <v>soldadura pvc (1/4 gl)</v>
          </cell>
          <cell r="F71" t="str">
            <v>u</v>
          </cell>
          <cell r="G71">
            <v>47133.33</v>
          </cell>
          <cell r="I71">
            <v>0</v>
          </cell>
          <cell r="J71">
            <v>47133.33</v>
          </cell>
        </row>
        <row r="72">
          <cell r="D72" t="str">
            <v>1HS21</v>
          </cell>
          <cell r="E72" t="str">
            <v>cinta sellante 12mmx12 m</v>
          </cell>
          <cell r="F72" t="str">
            <v>u</v>
          </cell>
          <cell r="G72">
            <v>2216.67</v>
          </cell>
          <cell r="I72">
            <v>0</v>
          </cell>
          <cell r="J72">
            <v>2216.67</v>
          </cell>
        </row>
        <row r="73">
          <cell r="D73" t="str">
            <v>1HS22</v>
          </cell>
          <cell r="E73" t="str">
            <v>union pvc-s ø= 4"</v>
          </cell>
          <cell r="F73" t="str">
            <v>u</v>
          </cell>
          <cell r="G73">
            <v>5823</v>
          </cell>
          <cell r="I73">
            <v>0</v>
          </cell>
          <cell r="J73">
            <v>5823</v>
          </cell>
        </row>
        <row r="74">
          <cell r="D74" t="str">
            <v>1HS23</v>
          </cell>
          <cell r="E74" t="str">
            <v>codo 45º pvc-s cxc, ø= 2"</v>
          </cell>
          <cell r="F74" t="str">
            <v>u</v>
          </cell>
          <cell r="G74">
            <v>1363</v>
          </cell>
          <cell r="I74">
            <v>0</v>
          </cell>
          <cell r="J74">
            <v>1363</v>
          </cell>
        </row>
        <row r="75">
          <cell r="D75" t="str">
            <v>1HS28</v>
          </cell>
          <cell r="E75" t="str">
            <v>codo 90º pvc-p ø= 1/2"</v>
          </cell>
          <cell r="F75" t="str">
            <v>u</v>
          </cell>
          <cell r="G75">
            <v>221</v>
          </cell>
          <cell r="I75">
            <v>0</v>
          </cell>
          <cell r="J75">
            <v>221</v>
          </cell>
        </row>
        <row r="76">
          <cell r="D76" t="str">
            <v>1HS30</v>
          </cell>
          <cell r="E76" t="str">
            <v>codo 90º pvc-s cxc, ø= 4".</v>
          </cell>
          <cell r="F76" t="str">
            <v>u</v>
          </cell>
          <cell r="G76">
            <v>4542</v>
          </cell>
          <cell r="I76">
            <v>0</v>
          </cell>
          <cell r="J76">
            <v>4542</v>
          </cell>
        </row>
        <row r="77">
          <cell r="D77" t="str">
            <v>1HS31</v>
          </cell>
          <cell r="E77" t="str">
            <v>codo 90º pvc-s cxc, ø= 3".</v>
          </cell>
          <cell r="F77" t="str">
            <v>u</v>
          </cell>
          <cell r="G77">
            <v>5800</v>
          </cell>
          <cell r="I77">
            <v>0</v>
          </cell>
          <cell r="J77">
            <v>5800</v>
          </cell>
        </row>
        <row r="78">
          <cell r="D78" t="str">
            <v>1HS32</v>
          </cell>
          <cell r="E78" t="str">
            <v>codo 45º pvc-s cxc, ø= 4".</v>
          </cell>
          <cell r="F78" t="str">
            <v>u</v>
          </cell>
          <cell r="G78">
            <v>7251.3</v>
          </cell>
          <cell r="I78">
            <v>0</v>
          </cell>
          <cell r="J78">
            <v>7251.3</v>
          </cell>
        </row>
        <row r="79">
          <cell r="D79" t="str">
            <v>1HS44</v>
          </cell>
          <cell r="E79" t="str">
            <v>limpiador pvc x 1/4 de galon</v>
          </cell>
          <cell r="F79" t="str">
            <v>u</v>
          </cell>
          <cell r="G79">
            <v>16492</v>
          </cell>
          <cell r="I79">
            <v>0</v>
          </cell>
          <cell r="J79">
            <v>16492</v>
          </cell>
        </row>
        <row r="80">
          <cell r="D80" t="str">
            <v>1HS49</v>
          </cell>
          <cell r="E80" t="str">
            <v>rejilla de piso 2" plastica</v>
          </cell>
          <cell r="F80" t="str">
            <v>u</v>
          </cell>
          <cell r="G80">
            <v>3166.67</v>
          </cell>
          <cell r="I80">
            <v>0</v>
          </cell>
          <cell r="J80">
            <v>3166.67</v>
          </cell>
        </row>
        <row r="81">
          <cell r="D81" t="str">
            <v>1HS53</v>
          </cell>
          <cell r="E81" t="str">
            <v>sifon pvc-s ø= 2"</v>
          </cell>
          <cell r="F81" t="str">
            <v>u</v>
          </cell>
          <cell r="G81">
            <v>3589.67</v>
          </cell>
          <cell r="I81">
            <v>0</v>
          </cell>
          <cell r="J81">
            <v>3589.67</v>
          </cell>
        </row>
        <row r="82">
          <cell r="D82" t="str">
            <v>1HS55</v>
          </cell>
          <cell r="E82" t="str">
            <v>union pvc-s ø= 2"</v>
          </cell>
          <cell r="F82" t="str">
            <v>u</v>
          </cell>
          <cell r="G82">
            <v>2019</v>
          </cell>
          <cell r="I82">
            <v>0</v>
          </cell>
          <cell r="J82">
            <v>2019</v>
          </cell>
        </row>
        <row r="83">
          <cell r="D83" t="str">
            <v>1HS56</v>
          </cell>
          <cell r="E83" t="str">
            <v>codo 90° pvc-s cxc ø= 2"</v>
          </cell>
          <cell r="F83" t="str">
            <v>u</v>
          </cell>
          <cell r="G83">
            <v>2504</v>
          </cell>
          <cell r="I83">
            <v>0</v>
          </cell>
          <cell r="J83">
            <v>2504</v>
          </cell>
        </row>
        <row r="84">
          <cell r="D84" t="str">
            <v>1HS57</v>
          </cell>
          <cell r="E84" t="str">
            <v>tee pvc-s ø= 2"</v>
          </cell>
          <cell r="F84" t="str">
            <v>u</v>
          </cell>
          <cell r="G84">
            <v>5109</v>
          </cell>
          <cell r="I84">
            <v>0</v>
          </cell>
          <cell r="J84">
            <v>5109</v>
          </cell>
        </row>
        <row r="85">
          <cell r="D85" t="str">
            <v>1HS58</v>
          </cell>
          <cell r="E85" t="str">
            <v>tapon prueba pvc-s ø= 2"</v>
          </cell>
          <cell r="F85" t="str">
            <v>u</v>
          </cell>
          <cell r="G85">
            <v>650</v>
          </cell>
          <cell r="I85">
            <v>0</v>
          </cell>
          <cell r="J85">
            <v>650</v>
          </cell>
        </row>
        <row r="86">
          <cell r="D86" t="str">
            <v>1HS60</v>
          </cell>
          <cell r="E86" t="str">
            <v>tee pvc-s ø= 3"</v>
          </cell>
          <cell r="F86" t="str">
            <v>u</v>
          </cell>
          <cell r="G86">
            <v>6409</v>
          </cell>
          <cell r="I86">
            <v>0</v>
          </cell>
          <cell r="J86">
            <v>6409</v>
          </cell>
        </row>
        <row r="87">
          <cell r="D87" t="str">
            <v>1HS61</v>
          </cell>
          <cell r="E87" t="str">
            <v>tee pvc-s ø= 4"</v>
          </cell>
          <cell r="F87" t="str">
            <v>u</v>
          </cell>
          <cell r="G87">
            <v>8433.33</v>
          </cell>
          <cell r="I87">
            <v>0</v>
          </cell>
          <cell r="J87">
            <v>8433.33</v>
          </cell>
        </row>
        <row r="88">
          <cell r="D88" t="str">
            <v>1HS65</v>
          </cell>
          <cell r="E88" t="str">
            <v>tee pvc-p ø= 1/2"</v>
          </cell>
          <cell r="F88" t="str">
            <v>u</v>
          </cell>
          <cell r="G88">
            <v>446.67</v>
          </cell>
          <cell r="I88">
            <v>0</v>
          </cell>
          <cell r="J88">
            <v>446.67</v>
          </cell>
        </row>
        <row r="89">
          <cell r="D89" t="str">
            <v>1HS69</v>
          </cell>
          <cell r="E89" t="str">
            <v>abrazadera ti 3"</v>
          </cell>
          <cell r="F89" t="str">
            <v>m</v>
          </cell>
          <cell r="G89">
            <v>3500</v>
          </cell>
          <cell r="I89">
            <v>0</v>
          </cell>
          <cell r="J89">
            <v>3500</v>
          </cell>
        </row>
        <row r="90">
          <cell r="D90" t="str">
            <v>1HS73</v>
          </cell>
          <cell r="E90" t="str">
            <v>tuberia pvc-p ø= 1/2"</v>
          </cell>
          <cell r="F90" t="str">
            <v>m</v>
          </cell>
          <cell r="G90">
            <v>1628</v>
          </cell>
          <cell r="I90">
            <v>0</v>
          </cell>
          <cell r="J90">
            <v>1628</v>
          </cell>
        </row>
        <row r="91">
          <cell r="D91" t="str">
            <v>1HS74</v>
          </cell>
          <cell r="E91" t="str">
            <v>tuberia pvc-s ø= 2"</v>
          </cell>
          <cell r="F91" t="str">
            <v>m</v>
          </cell>
          <cell r="G91">
            <v>5450.17</v>
          </cell>
          <cell r="I91">
            <v>0</v>
          </cell>
          <cell r="J91">
            <v>5450.17</v>
          </cell>
        </row>
        <row r="92">
          <cell r="D92" t="str">
            <v>1HS75</v>
          </cell>
          <cell r="E92" t="str">
            <v>tuberia pvc-s ø= 4"</v>
          </cell>
          <cell r="F92" t="str">
            <v>m</v>
          </cell>
          <cell r="G92">
            <v>12495.525</v>
          </cell>
          <cell r="I92">
            <v>0</v>
          </cell>
          <cell r="J92">
            <v>12495.525</v>
          </cell>
        </row>
        <row r="93">
          <cell r="D93" t="str">
            <v>1HS78</v>
          </cell>
          <cell r="E93" t="str">
            <v>tuberia perforada 3"</v>
          </cell>
          <cell r="F93" t="str">
            <v>m</v>
          </cell>
          <cell r="G93">
            <v>8168</v>
          </cell>
          <cell r="I93">
            <v>0</v>
          </cell>
          <cell r="J93">
            <v>8168</v>
          </cell>
        </row>
        <row r="94">
          <cell r="D94" t="str">
            <v>1HS82</v>
          </cell>
          <cell r="E94" t="str">
            <v>yee reducida pvc-s ø= 4"x2"</v>
          </cell>
          <cell r="F94" t="str">
            <v>u</v>
          </cell>
          <cell r="G94">
            <v>13100</v>
          </cell>
          <cell r="I94">
            <v>0</v>
          </cell>
          <cell r="J94">
            <v>13100</v>
          </cell>
        </row>
        <row r="95">
          <cell r="D95" t="str">
            <v>1HS84</v>
          </cell>
          <cell r="E95" t="str">
            <v>yee pvc-s ø= 4"</v>
          </cell>
          <cell r="F95" t="str">
            <v>u</v>
          </cell>
          <cell r="G95">
            <v>12900</v>
          </cell>
          <cell r="I95">
            <v>0</v>
          </cell>
          <cell r="J95">
            <v>12900</v>
          </cell>
        </row>
        <row r="96">
          <cell r="D96" t="str">
            <v>1HS85</v>
          </cell>
          <cell r="E96" t="str">
            <v>yee pvc-s ø= 2"</v>
          </cell>
          <cell r="F96" t="str">
            <v>u</v>
          </cell>
          <cell r="G96">
            <v>6800</v>
          </cell>
          <cell r="I96">
            <v>0</v>
          </cell>
          <cell r="J96">
            <v>6800</v>
          </cell>
        </row>
        <row r="97">
          <cell r="D97" t="str">
            <v>1HS87</v>
          </cell>
          <cell r="E97" t="str">
            <v>adaptador macho pvc-p Ø= 1/2"</v>
          </cell>
          <cell r="F97" t="str">
            <v>u</v>
          </cell>
          <cell r="G97">
            <v>316.67</v>
          </cell>
          <cell r="I97">
            <v>0</v>
          </cell>
          <cell r="J97">
            <v>316.67</v>
          </cell>
        </row>
        <row r="98">
          <cell r="D98" t="str">
            <v>1HS88</v>
          </cell>
          <cell r="E98" t="str">
            <v>yee pvc-s ø= 3"</v>
          </cell>
          <cell r="F98" t="str">
            <v>u</v>
          </cell>
          <cell r="G98">
            <v>11799</v>
          </cell>
          <cell r="I98">
            <v>0</v>
          </cell>
          <cell r="J98">
            <v>11799</v>
          </cell>
        </row>
        <row r="99">
          <cell r="D99" t="str">
            <v>1HS91</v>
          </cell>
          <cell r="E99" t="str">
            <v>tuberia de polietileno pe-40 de 3"</v>
          </cell>
          <cell r="F99" t="str">
            <v>m</v>
          </cell>
          <cell r="G99">
            <v>3200</v>
          </cell>
          <cell r="I99">
            <v>0</v>
          </cell>
          <cell r="J99">
            <v>3200</v>
          </cell>
        </row>
        <row r="100">
          <cell r="D100" t="str">
            <v>1HS93</v>
          </cell>
          <cell r="E100" t="str">
            <v>buje soldado pvc-s de 4"x2"</v>
          </cell>
          <cell r="F100" t="str">
            <v>u</v>
          </cell>
          <cell r="G100">
            <v>6400</v>
          </cell>
          <cell r="I100">
            <v>0</v>
          </cell>
          <cell r="J100">
            <v>6400</v>
          </cell>
        </row>
        <row r="101">
          <cell r="D101" t="str">
            <v>1HS94</v>
          </cell>
          <cell r="E101" t="str">
            <v>adaptador hembra pvc-p Ø= 1/2"</v>
          </cell>
          <cell r="F101" t="str">
            <v>u</v>
          </cell>
          <cell r="G101">
            <v>333.33</v>
          </cell>
          <cell r="I101">
            <v>0</v>
          </cell>
          <cell r="J101">
            <v>333.33</v>
          </cell>
        </row>
        <row r="102">
          <cell r="D102" t="str">
            <v>1HS95</v>
          </cell>
          <cell r="E102" t="str">
            <v>tuberia pvc-p ø= 1"</v>
          </cell>
          <cell r="F102" t="str">
            <v>u</v>
          </cell>
          <cell r="G102">
            <v>5305</v>
          </cell>
          <cell r="I102">
            <v>0</v>
          </cell>
          <cell r="J102">
            <v>5305</v>
          </cell>
        </row>
        <row r="103">
          <cell r="D103" t="str">
            <v>1HS96</v>
          </cell>
          <cell r="E103" t="str">
            <v>bomba resistente, con tubo en acero inoxidable, pequeña valvula de alta calidad que permita el facil movimiento de la bomba, facil de instalar.</v>
          </cell>
          <cell r="F103" t="str">
            <v>u</v>
          </cell>
          <cell r="G103">
            <v>52000</v>
          </cell>
          <cell r="I103">
            <v>0</v>
          </cell>
          <cell r="J103">
            <v>52000</v>
          </cell>
        </row>
        <row r="104">
          <cell r="D104" t="str">
            <v>1HS97</v>
          </cell>
          <cell r="E104" t="str">
            <v>accesorios 1"</v>
          </cell>
          <cell r="F104" t="str">
            <v>u</v>
          </cell>
          <cell r="G104">
            <v>800</v>
          </cell>
          <cell r="I104">
            <v>0</v>
          </cell>
          <cell r="J104">
            <v>800</v>
          </cell>
        </row>
        <row r="105">
          <cell r="D105" t="str">
            <v>1HS98</v>
          </cell>
          <cell r="E105" t="str">
            <v>tuberia pvc-s ø= 3"</v>
          </cell>
          <cell r="F105" t="str">
            <v>m</v>
          </cell>
          <cell r="G105">
            <v>13901.166666666666</v>
          </cell>
          <cell r="I105">
            <v>0</v>
          </cell>
          <cell r="J105">
            <v>13901.166666666666</v>
          </cell>
        </row>
        <row r="106">
          <cell r="D106" t="str">
            <v>1HS99</v>
          </cell>
          <cell r="E106" t="str">
            <v>union pg 3"</v>
          </cell>
          <cell r="F106" t="str">
            <v>u</v>
          </cell>
          <cell r="G106">
            <v>3500</v>
          </cell>
          <cell r="I106">
            <v>0</v>
          </cell>
          <cell r="J106">
            <v>3500</v>
          </cell>
        </row>
        <row r="107">
          <cell r="D107" t="str">
            <v>1HSA1</v>
          </cell>
          <cell r="E107" t="str">
            <v>union pvc-p ø= 1/2"</v>
          </cell>
          <cell r="F107" t="str">
            <v>u</v>
          </cell>
          <cell r="G107">
            <v>278</v>
          </cell>
          <cell r="I107">
            <v>0</v>
          </cell>
          <cell r="J107">
            <v>278</v>
          </cell>
        </row>
        <row r="108">
          <cell r="D108" t="str">
            <v>1HSA2</v>
          </cell>
          <cell r="E108" t="str">
            <v>tapon pvc-p ø= 1/2"</v>
          </cell>
          <cell r="F108" t="str">
            <v>u</v>
          </cell>
          <cell r="G108">
            <v>360</v>
          </cell>
          <cell r="I108">
            <v>0</v>
          </cell>
          <cell r="J108">
            <v>360</v>
          </cell>
        </row>
        <row r="109">
          <cell r="D109" t="str">
            <v>1HSA3</v>
          </cell>
          <cell r="E109" t="str">
            <v>tapon prueba pvc-s ø= 4"</v>
          </cell>
          <cell r="F109" t="str">
            <v>u</v>
          </cell>
          <cell r="G109">
            <v>1440</v>
          </cell>
          <cell r="I109">
            <v>0</v>
          </cell>
          <cell r="J109">
            <v>1440</v>
          </cell>
        </row>
        <row r="110">
          <cell r="D110" t="str">
            <v>1HSA4</v>
          </cell>
          <cell r="E110" t="str">
            <v>tapon pvc-s ø= 4"</v>
          </cell>
          <cell r="F110" t="str">
            <v>u</v>
          </cell>
          <cell r="G110">
            <v>2000</v>
          </cell>
          <cell r="I110">
            <v>0</v>
          </cell>
          <cell r="J110">
            <v>2000</v>
          </cell>
        </row>
        <row r="111">
          <cell r="D111" t="str">
            <v>1HSA5</v>
          </cell>
          <cell r="E111" t="str">
            <v>herraje para tapa de 40x40cm - angulo 1/8"x2" - g50</v>
          </cell>
          <cell r="F111" t="str">
            <v>u</v>
          </cell>
          <cell r="G111">
            <v>15000</v>
          </cell>
          <cell r="I111">
            <v>0</v>
          </cell>
          <cell r="J111">
            <v>15000</v>
          </cell>
        </row>
        <row r="112">
          <cell r="D112" t="str">
            <v>1HSA6</v>
          </cell>
          <cell r="E112" t="str">
            <v>valvula de compuerta bronce Ø1/2" rw</v>
          </cell>
          <cell r="F112" t="str">
            <v>u</v>
          </cell>
          <cell r="G112">
            <v>16900</v>
          </cell>
          <cell r="I112">
            <v>0</v>
          </cell>
          <cell r="J112">
            <v>16900</v>
          </cell>
        </row>
        <row r="113">
          <cell r="D113" t="str">
            <v>1HSA7</v>
          </cell>
          <cell r="E113" t="str">
            <v>cinta sellante teflon 1/2"x10m</v>
          </cell>
          <cell r="F113" t="str">
            <v>u</v>
          </cell>
          <cell r="G113">
            <v>1900</v>
          </cell>
          <cell r="I113">
            <v>0</v>
          </cell>
          <cell r="J113">
            <v>1900</v>
          </cell>
        </row>
        <row r="114">
          <cell r="D114" t="str">
            <v>1HSA8</v>
          </cell>
          <cell r="E114" t="str">
            <v>traba quimica fuerza alta para sellos de fuga en tuberia</v>
          </cell>
          <cell r="F114" t="str">
            <v>mm</v>
          </cell>
          <cell r="G114">
            <v>9512</v>
          </cell>
          <cell r="I114">
            <v>0</v>
          </cell>
          <cell r="J114">
            <v>9512</v>
          </cell>
        </row>
        <row r="115">
          <cell r="D115" t="str">
            <v>1M311</v>
          </cell>
          <cell r="E115" t="str">
            <v>meson clasico liso 200x60 cm tipo socoda</v>
          </cell>
          <cell r="F115" t="str">
            <v>u</v>
          </cell>
          <cell r="G115">
            <v>506821</v>
          </cell>
          <cell r="I115">
            <v>0</v>
          </cell>
          <cell r="J115">
            <v>506821</v>
          </cell>
        </row>
        <row r="116">
          <cell r="D116" t="str">
            <v>1N11C</v>
          </cell>
          <cell r="E116" t="str">
            <v>sanitario blanco corona o equivalente</v>
          </cell>
          <cell r="F116" t="str">
            <v>u</v>
          </cell>
          <cell r="G116">
            <v>151900</v>
          </cell>
          <cell r="I116">
            <v>0</v>
          </cell>
          <cell r="J116">
            <v>151900</v>
          </cell>
        </row>
        <row r="117">
          <cell r="D117" t="str">
            <v>1N175</v>
          </cell>
          <cell r="E117" t="str">
            <v>valvula de regulacion - abasto</v>
          </cell>
          <cell r="F117" t="str">
            <v>u</v>
          </cell>
          <cell r="G117">
            <v>12900</v>
          </cell>
          <cell r="I117">
            <v>0</v>
          </cell>
          <cell r="J117">
            <v>12900</v>
          </cell>
        </row>
        <row r="118">
          <cell r="D118" t="str">
            <v>1N137</v>
          </cell>
          <cell r="E118" t="str">
            <v>combo de baño happy ii: sanitario + lavamanos + 3 accesorios blanco - corona</v>
          </cell>
          <cell r="F118" t="str">
            <v>u</v>
          </cell>
          <cell r="G118">
            <v>265900</v>
          </cell>
          <cell r="I118">
            <v>0</v>
          </cell>
          <cell r="J118">
            <v>265900</v>
          </cell>
        </row>
        <row r="119">
          <cell r="D119" t="str">
            <v>1N1A2</v>
          </cell>
          <cell r="E119" t="str">
            <v>lavadero prefabricado en grano blanco 0.60x0.50m</v>
          </cell>
          <cell r="F119" t="str">
            <v>u</v>
          </cell>
          <cell r="G119">
            <v>112900</v>
          </cell>
          <cell r="I119">
            <v>0</v>
          </cell>
          <cell r="J119">
            <v>112900</v>
          </cell>
        </row>
        <row r="120">
          <cell r="D120" t="str">
            <v>1N34E</v>
          </cell>
          <cell r="E120" t="str">
            <v>griferia sencilla para ducha - piscis corona</v>
          </cell>
          <cell r="F120" t="str">
            <v>u</v>
          </cell>
          <cell r="G120">
            <v>33900</v>
          </cell>
          <cell r="I120">
            <v>0</v>
          </cell>
          <cell r="J120">
            <v>33900</v>
          </cell>
        </row>
        <row r="121">
          <cell r="D121" t="str">
            <v>1N359</v>
          </cell>
          <cell r="E121" t="str">
            <v>kit griferia para lavadero</v>
          </cell>
          <cell r="F121" t="str">
            <v>u</v>
          </cell>
          <cell r="G121">
            <v>59500</v>
          </cell>
          <cell r="I121">
            <v>0</v>
          </cell>
          <cell r="J121">
            <v>59500</v>
          </cell>
        </row>
        <row r="122">
          <cell r="D122" t="str">
            <v>1N3A1</v>
          </cell>
          <cell r="E122" t="str">
            <v>llave jardin 1/2" x 3/4" cromada</v>
          </cell>
          <cell r="F122" t="str">
            <v>u</v>
          </cell>
          <cell r="G122">
            <v>17450</v>
          </cell>
          <cell r="I122">
            <v>0</v>
          </cell>
          <cell r="J122">
            <v>17450</v>
          </cell>
        </row>
        <row r="123">
          <cell r="D123" t="str">
            <v>1N451</v>
          </cell>
          <cell r="E123" t="str">
            <v>cabinas para ducha en vidrio templado 6mm incoloro</v>
          </cell>
          <cell r="F123" t="str">
            <v>u</v>
          </cell>
          <cell r="G123">
            <v>260000</v>
          </cell>
          <cell r="I123">
            <v>0</v>
          </cell>
          <cell r="J123">
            <v>260000</v>
          </cell>
        </row>
        <row r="124">
          <cell r="D124" t="str">
            <v>1N452</v>
          </cell>
          <cell r="E124" t="str">
            <v>tubo cortinero para ducha x 1m</v>
          </cell>
          <cell r="F124" t="str">
            <v>u</v>
          </cell>
          <cell r="G124">
            <v>13900</v>
          </cell>
          <cell r="I124">
            <v>0</v>
          </cell>
          <cell r="J124">
            <v>13900</v>
          </cell>
        </row>
        <row r="125">
          <cell r="D125" t="str">
            <v>1N511</v>
          </cell>
          <cell r="E125" t="str">
            <v>Juego de accesorios (jabonera, toallero y dispensador de papel)</v>
          </cell>
          <cell r="F125" t="str">
            <v>u</v>
          </cell>
          <cell r="G125">
            <v>13900</v>
          </cell>
          <cell r="I125">
            <v>0</v>
          </cell>
          <cell r="J125">
            <v>31900</v>
          </cell>
        </row>
        <row r="126">
          <cell r="D126" t="str">
            <v>1P191</v>
          </cell>
          <cell r="E126" t="str">
            <v>acido muritaico</v>
          </cell>
          <cell r="F126" t="str">
            <v>lt</v>
          </cell>
          <cell r="G126">
            <v>1400</v>
          </cell>
          <cell r="I126">
            <v>0</v>
          </cell>
          <cell r="J126">
            <v>1400</v>
          </cell>
        </row>
        <row r="127">
          <cell r="D127" t="str">
            <v>1SK56</v>
          </cell>
          <cell r="E127" t="str">
            <v>separol n 20 k</v>
          </cell>
          <cell r="F127" t="str">
            <v>kg</v>
          </cell>
          <cell r="G127">
            <v>7488</v>
          </cell>
          <cell r="I127">
            <v>0</v>
          </cell>
          <cell r="J127">
            <v>7488</v>
          </cell>
        </row>
        <row r="128">
          <cell r="D128" t="str">
            <v>1SK57</v>
          </cell>
          <cell r="E128" t="str">
            <v>sanisil - silicona 300cc</v>
          </cell>
          <cell r="F128" t="str">
            <v>u</v>
          </cell>
          <cell r="G128">
            <v>9050</v>
          </cell>
          <cell r="I128">
            <v>0</v>
          </cell>
          <cell r="J128">
            <v>9050</v>
          </cell>
        </row>
        <row r="129">
          <cell r="D129" t="str">
            <v>1SK94</v>
          </cell>
          <cell r="E129" t="str">
            <v>binda boquilla color blanco/beige x2k</v>
          </cell>
          <cell r="F129" t="str">
            <v>kg</v>
          </cell>
          <cell r="G129">
            <v>4133</v>
          </cell>
          <cell r="I129">
            <v>0</v>
          </cell>
          <cell r="J129">
            <v>4133</v>
          </cell>
        </row>
        <row r="130">
          <cell r="D130" t="str">
            <v>1SK98</v>
          </cell>
          <cell r="E130" t="str">
            <v>estuka pañete 50k</v>
          </cell>
          <cell r="F130" t="str">
            <v>kg</v>
          </cell>
          <cell r="G130">
            <v>803</v>
          </cell>
          <cell r="I130">
            <v>0</v>
          </cell>
          <cell r="J130">
            <v>803</v>
          </cell>
        </row>
        <row r="131">
          <cell r="D131" t="str">
            <v>1SKC2</v>
          </cell>
          <cell r="E131" t="str">
            <v>sika vinilo t-1 5gl</v>
          </cell>
          <cell r="F131" t="str">
            <v>gl</v>
          </cell>
          <cell r="G131">
            <v>34650</v>
          </cell>
          <cell r="I131">
            <v>0</v>
          </cell>
          <cell r="J131">
            <v>34650</v>
          </cell>
        </row>
        <row r="132">
          <cell r="D132" t="str">
            <v>1SKCF</v>
          </cell>
          <cell r="E132" t="str">
            <v>sika esmalte 3133 5gl</v>
          </cell>
          <cell r="F132" t="str">
            <v>gl</v>
          </cell>
          <cell r="G132">
            <v>45000</v>
          </cell>
          <cell r="I132">
            <v>0</v>
          </cell>
          <cell r="J132">
            <v>45000</v>
          </cell>
        </row>
        <row r="133">
          <cell r="D133" t="str">
            <v>1SKJO</v>
          </cell>
          <cell r="E133" t="str">
            <v>sikaflex-1c sl 300cc gris</v>
          </cell>
          <cell r="F133" t="str">
            <v>u</v>
          </cell>
          <cell r="G133">
            <v>23650</v>
          </cell>
          <cell r="I133">
            <v>0</v>
          </cell>
          <cell r="J133">
            <v>23650</v>
          </cell>
        </row>
        <row r="134">
          <cell r="D134" t="str">
            <v>1V111</v>
          </cell>
          <cell r="E134" t="str">
            <v>ventana en aluminio crudo</v>
          </cell>
          <cell r="F134" t="str">
            <v>m2</v>
          </cell>
          <cell r="G134">
            <v>185000</v>
          </cell>
          <cell r="I134">
            <v>0</v>
          </cell>
          <cell r="J134">
            <v>185000</v>
          </cell>
        </row>
        <row r="135">
          <cell r="D135" t="str">
            <v>1X111</v>
          </cell>
          <cell r="E135" t="str">
            <v>brocha</v>
          </cell>
          <cell r="F135" t="str">
            <v>u</v>
          </cell>
          <cell r="G135">
            <v>9400</v>
          </cell>
          <cell r="I135">
            <v>0</v>
          </cell>
          <cell r="J135">
            <v>9400</v>
          </cell>
        </row>
        <row r="136">
          <cell r="D136" t="str">
            <v>1X112</v>
          </cell>
          <cell r="E136" t="str">
            <v>papel de lija</v>
          </cell>
          <cell r="F136" t="str">
            <v>u</v>
          </cell>
          <cell r="G136">
            <v>1100</v>
          </cell>
          <cell r="I136">
            <v>0</v>
          </cell>
          <cell r="J136">
            <v>1100</v>
          </cell>
        </row>
        <row r="137">
          <cell r="D137">
            <v>21111</v>
          </cell>
          <cell r="E137" t="str">
            <v>mo ayudante</v>
          </cell>
          <cell r="F137" t="str">
            <v>h</v>
          </cell>
          <cell r="G137">
            <v>26041.4</v>
          </cell>
          <cell r="I137">
            <v>0.68489999999999995</v>
          </cell>
          <cell r="J137">
            <v>43877.154859999995</v>
          </cell>
        </row>
        <row r="138">
          <cell r="D138">
            <v>21121</v>
          </cell>
          <cell r="E138" t="str">
            <v>mo oficial obra negra</v>
          </cell>
          <cell r="F138" t="str">
            <v>jor</v>
          </cell>
          <cell r="G138">
            <v>60155.633999999998</v>
          </cell>
          <cell r="I138">
            <v>0.66269999999999996</v>
          </cell>
          <cell r="J138">
            <v>100020.7726518</v>
          </cell>
        </row>
        <row r="139">
          <cell r="D139" t="str">
            <v>2C1+1</v>
          </cell>
          <cell r="E139" t="str">
            <v>cuadrilla 1 oficial + 1 ayudante</v>
          </cell>
          <cell r="F139" t="str">
            <v>jor</v>
          </cell>
          <cell r="G139">
            <v>86197.034</v>
          </cell>
          <cell r="I139">
            <v>0.67379999999999995</v>
          </cell>
          <cell r="J139">
            <v>144276.59550920001</v>
          </cell>
        </row>
        <row r="140">
          <cell r="D140" t="str">
            <v>2HSA5</v>
          </cell>
          <cell r="E140" t="str">
            <v>ensayo de permeabilidad</v>
          </cell>
          <cell r="F140" t="str">
            <v>u</v>
          </cell>
          <cell r="G140">
            <v>100000</v>
          </cell>
          <cell r="I140">
            <v>0</v>
          </cell>
          <cell r="J140">
            <v>100000</v>
          </cell>
        </row>
        <row r="141">
          <cell r="D141" t="str">
            <v>43M11</v>
          </cell>
          <cell r="E141" t="str">
            <v>seccion completa andamio 1.20x1.50m</v>
          </cell>
          <cell r="F141" t="str">
            <v>d</v>
          </cell>
          <cell r="G141">
            <v>480</v>
          </cell>
          <cell r="I141">
            <v>0</v>
          </cell>
          <cell r="J141">
            <v>480</v>
          </cell>
        </row>
        <row r="142">
          <cell r="D142">
            <v>44146</v>
          </cell>
          <cell r="E142" t="str">
            <v>taladro 1/2"-5/8"</v>
          </cell>
          <cell r="F142" t="str">
            <v>d</v>
          </cell>
          <cell r="G142">
            <v>18200</v>
          </cell>
          <cell r="I142">
            <v>0</v>
          </cell>
          <cell r="J142">
            <v>18200</v>
          </cell>
        </row>
        <row r="143">
          <cell r="D143">
            <v>46111</v>
          </cell>
          <cell r="E143" t="str">
            <v>herramienta y equipo menor</v>
          </cell>
          <cell r="F143" t="str">
            <v>%</v>
          </cell>
          <cell r="G143">
            <v>0.05</v>
          </cell>
          <cell r="I143">
            <v>0</v>
          </cell>
          <cell r="J143">
            <v>0.05</v>
          </cell>
        </row>
        <row r="144">
          <cell r="D144" t="str">
            <v>4J211</v>
          </cell>
          <cell r="E144" t="str">
            <v>cortadora de baldosin</v>
          </cell>
          <cell r="F144" t="str">
            <v>d</v>
          </cell>
          <cell r="G144">
            <v>5750</v>
          </cell>
          <cell r="I144">
            <v>0</v>
          </cell>
          <cell r="J144">
            <v>5750</v>
          </cell>
        </row>
        <row r="145">
          <cell r="D145" t="str">
            <v>48Z1A</v>
          </cell>
          <cell r="E145" t="str">
            <v>can madera comun de 2.80-3.00 m</v>
          </cell>
          <cell r="F145" t="str">
            <v>u</v>
          </cell>
          <cell r="G145">
            <v>4500</v>
          </cell>
          <cell r="I145">
            <v>0</v>
          </cell>
          <cell r="J145">
            <v>4500</v>
          </cell>
        </row>
        <row r="146">
          <cell r="D146" t="str">
            <v>48Z1B</v>
          </cell>
          <cell r="E146" t="str">
            <v>can madera comun de 2.80-3.00 m</v>
          </cell>
          <cell r="F146" t="str">
            <v>d</v>
          </cell>
          <cell r="G146">
            <v>226</v>
          </cell>
          <cell r="I146">
            <v>0</v>
          </cell>
          <cell r="J146">
            <v>226</v>
          </cell>
        </row>
        <row r="147">
          <cell r="D147" t="str">
            <v>6TB11</v>
          </cell>
          <cell r="E147" t="str">
            <v>transporte de materiales varios y botada de escombros</v>
          </cell>
          <cell r="F147" t="str">
            <v>%</v>
          </cell>
          <cell r="G147">
            <v>0.08</v>
          </cell>
          <cell r="I147">
            <v>0</v>
          </cell>
          <cell r="J147">
            <v>0.08</v>
          </cell>
        </row>
        <row r="148">
          <cell r="D148" t="str">
            <v>6TI11</v>
          </cell>
          <cell r="E148" t="str">
            <v>transporte interno materiales</v>
          </cell>
          <cell r="F148" t="str">
            <v>m3/k</v>
          </cell>
          <cell r="G148">
            <v>24500</v>
          </cell>
          <cell r="I148">
            <v>0</v>
          </cell>
          <cell r="J148">
            <v>24500</v>
          </cell>
        </row>
        <row r="149">
          <cell r="D149" t="str">
            <v>71A14</v>
          </cell>
          <cell r="E149" t="str">
            <v>aux mortero de pega 1:4:1/4</v>
          </cell>
          <cell r="F149" t="str">
            <v>m3</v>
          </cell>
          <cell r="G149">
            <v>361966.39035693201</v>
          </cell>
          <cell r="J149">
            <v>361966.39035693201</v>
          </cell>
        </row>
        <row r="150">
          <cell r="D150" t="str">
            <v>71A54</v>
          </cell>
          <cell r="E150" t="str">
            <v>aux mortero de revoque 1:4:1/4</v>
          </cell>
          <cell r="F150" t="str">
            <v>m3</v>
          </cell>
          <cell r="G150">
            <v>361966.39035693201</v>
          </cell>
          <cell r="J150">
            <v>361966.39035693201</v>
          </cell>
        </row>
        <row r="151">
          <cell r="D151">
            <v>72132</v>
          </cell>
          <cell r="E151" t="str">
            <v>aux concreto 3000 psi (21.1 MPa) -obra- 3/4"</v>
          </cell>
          <cell r="F151" t="str">
            <v>m3</v>
          </cell>
          <cell r="G151">
            <v>362126.35888539802</v>
          </cell>
          <cell r="J151">
            <v>362126.35888539802</v>
          </cell>
        </row>
      </sheetData>
      <sheetData sheetId="13"/>
      <sheetData sheetId="14"/>
      <sheetData sheetId="15" refreshError="1"/>
      <sheetData sheetId="16"/>
      <sheetData sheetId="17"/>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s>
    <sheetDataSet>
      <sheetData sheetId="0"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stros_de_Asistencia"/>
      <sheetName val="Hoja1"/>
      <sheetName val="Hoja2"/>
      <sheetName val="RECT-1,05 x 0,75"/>
      <sheetName val="graficos registros de asistenci"/>
    </sheetNames>
    <sheetDataSet>
      <sheetData sheetId="0">
        <row r="1">
          <cell r="A1" t="str">
            <v>Fecha</v>
          </cell>
          <cell r="B1" t="str">
            <v>Centro de Utlidad</v>
          </cell>
          <cell r="C1" t="str">
            <v>Area</v>
          </cell>
          <cell r="D1" t="str">
            <v>Capacitación</v>
          </cell>
          <cell r="E1" t="str">
            <v>Horas</v>
          </cell>
        </row>
        <row r="2">
          <cell r="A2">
            <v>37594</v>
          </cell>
          <cell r="B2" t="str">
            <v>D1</v>
          </cell>
          <cell r="C2" t="str">
            <v>CAC</v>
          </cell>
          <cell r="D2" t="str">
            <v>Inducción</v>
          </cell>
          <cell r="E2">
            <v>6</v>
          </cell>
        </row>
        <row r="3">
          <cell r="A3">
            <v>37594</v>
          </cell>
          <cell r="B3" t="str">
            <v>D1</v>
          </cell>
          <cell r="C3" t="str">
            <v>CAC</v>
          </cell>
          <cell r="D3" t="str">
            <v>Manejo de Archivo y Correspondencia</v>
          </cell>
          <cell r="E3">
            <v>1</v>
          </cell>
        </row>
        <row r="4">
          <cell r="A4">
            <v>37595</v>
          </cell>
          <cell r="B4" t="str">
            <v>D1</v>
          </cell>
          <cell r="C4" t="str">
            <v>Gestión Humana</v>
          </cell>
          <cell r="D4" t="str">
            <v>Evaluación de Gestión</v>
          </cell>
          <cell r="E4">
            <v>20</v>
          </cell>
        </row>
        <row r="5">
          <cell r="A5">
            <v>37596</v>
          </cell>
          <cell r="B5" t="str">
            <v>D1</v>
          </cell>
          <cell r="C5" t="str">
            <v>Gestión Humana</v>
          </cell>
          <cell r="D5" t="str">
            <v>Evaluación de Gestión</v>
          </cell>
          <cell r="E5">
            <v>8</v>
          </cell>
        </row>
        <row r="6">
          <cell r="A6">
            <v>37602</v>
          </cell>
          <cell r="B6" t="str">
            <v>D1</v>
          </cell>
          <cell r="C6" t="str">
            <v>SAS CAC GH</v>
          </cell>
          <cell r="D6" t="str">
            <v>Inducción</v>
          </cell>
          <cell r="E6">
            <v>46</v>
          </cell>
        </row>
        <row r="7">
          <cell r="A7">
            <v>37623</v>
          </cell>
          <cell r="B7" t="str">
            <v>D1</v>
          </cell>
          <cell r="C7" t="str">
            <v>CAC</v>
          </cell>
          <cell r="D7" t="str">
            <v>Verificación del Nivel y la estación</v>
          </cell>
          <cell r="E7">
            <v>4</v>
          </cell>
        </row>
        <row r="8">
          <cell r="A8">
            <v>37625</v>
          </cell>
          <cell r="B8" t="str">
            <v>D1</v>
          </cell>
          <cell r="C8" t="str">
            <v>SAS GH CAC</v>
          </cell>
          <cell r="D8" t="str">
            <v>Inducción</v>
          </cell>
          <cell r="E8">
            <v>64</v>
          </cell>
        </row>
        <row r="9">
          <cell r="A9">
            <v>37628</v>
          </cell>
          <cell r="B9" t="str">
            <v>D1</v>
          </cell>
          <cell r="C9" t="str">
            <v>CAC</v>
          </cell>
          <cell r="D9" t="str">
            <v>Manejo del Hierro</v>
          </cell>
          <cell r="E9">
            <v>2</v>
          </cell>
        </row>
        <row r="10">
          <cell r="A10">
            <v>37630</v>
          </cell>
          <cell r="B10" t="str">
            <v>D1</v>
          </cell>
          <cell r="C10" t="str">
            <v>CAC</v>
          </cell>
          <cell r="D10" t="str">
            <v>Manejo Pilotes en tierra</v>
          </cell>
          <cell r="E10">
            <v>8</v>
          </cell>
        </row>
        <row r="11">
          <cell r="A11">
            <v>37631</v>
          </cell>
          <cell r="B11" t="str">
            <v>D1</v>
          </cell>
          <cell r="C11" t="str">
            <v>CAC</v>
          </cell>
          <cell r="D11" t="str">
            <v>Muestras de concreto</v>
          </cell>
          <cell r="E11">
            <v>1</v>
          </cell>
        </row>
        <row r="12">
          <cell r="A12">
            <v>37637</v>
          </cell>
          <cell r="B12" t="str">
            <v>D1</v>
          </cell>
          <cell r="C12" t="str">
            <v>CAC</v>
          </cell>
          <cell r="D12" t="str">
            <v>Construcción de pilotes en tierra</v>
          </cell>
          <cell r="E12">
            <v>2</v>
          </cell>
        </row>
        <row r="13">
          <cell r="A13">
            <v>37641</v>
          </cell>
          <cell r="B13" t="str">
            <v>D1</v>
          </cell>
          <cell r="C13" t="str">
            <v>CAC</v>
          </cell>
          <cell r="D13" t="str">
            <v>Manejo de concretos</v>
          </cell>
          <cell r="E13">
            <v>1</v>
          </cell>
        </row>
        <row r="14">
          <cell r="A14">
            <v>37642</v>
          </cell>
          <cell r="B14" t="str">
            <v>D1</v>
          </cell>
          <cell r="C14" t="str">
            <v>CAC</v>
          </cell>
          <cell r="D14" t="str">
            <v>Manejo de concreto</v>
          </cell>
          <cell r="E14">
            <v>3</v>
          </cell>
        </row>
        <row r="15">
          <cell r="A15">
            <v>37642</v>
          </cell>
          <cell r="B15" t="str">
            <v>D1</v>
          </cell>
          <cell r="C15" t="str">
            <v>CAC</v>
          </cell>
          <cell r="D15" t="str">
            <v>Elaboración de liberaciones</v>
          </cell>
          <cell r="E15">
            <v>3</v>
          </cell>
        </row>
        <row r="16">
          <cell r="A16">
            <v>37642</v>
          </cell>
          <cell r="B16" t="str">
            <v>D1</v>
          </cell>
          <cell r="C16" t="str">
            <v>CAC</v>
          </cell>
          <cell r="D16" t="str">
            <v>Calificación a proveedores</v>
          </cell>
          <cell r="E16">
            <v>2</v>
          </cell>
        </row>
        <row r="17">
          <cell r="A17">
            <v>37650</v>
          </cell>
          <cell r="B17" t="str">
            <v>D1</v>
          </cell>
          <cell r="C17" t="str">
            <v>CAC</v>
          </cell>
          <cell r="D17" t="str">
            <v>Registros de control</v>
          </cell>
          <cell r="E17">
            <v>1</v>
          </cell>
        </row>
        <row r="18">
          <cell r="A18">
            <v>37653</v>
          </cell>
          <cell r="B18" t="str">
            <v>D5</v>
          </cell>
          <cell r="C18" t="str">
            <v>CAC</v>
          </cell>
          <cell r="D18" t="str">
            <v>Manejo de Hierro</v>
          </cell>
          <cell r="E18">
            <v>1</v>
          </cell>
        </row>
        <row r="19">
          <cell r="A19">
            <v>37653</v>
          </cell>
          <cell r="B19" t="str">
            <v>D1</v>
          </cell>
          <cell r="C19" t="str">
            <v>CAC</v>
          </cell>
          <cell r="D19" t="str">
            <v>Equipos de IME</v>
          </cell>
          <cell r="E19">
            <v>5</v>
          </cell>
        </row>
        <row r="20">
          <cell r="A20">
            <v>37655</v>
          </cell>
          <cell r="B20" t="str">
            <v>D1</v>
          </cell>
          <cell r="C20" t="str">
            <v>CAC</v>
          </cell>
          <cell r="D20" t="str">
            <v>Manejo de correspondencia y otros</v>
          </cell>
          <cell r="E20">
            <v>1</v>
          </cell>
        </row>
        <row r="21">
          <cell r="A21">
            <v>37655</v>
          </cell>
          <cell r="B21" t="str">
            <v>D1</v>
          </cell>
          <cell r="C21" t="str">
            <v>SAS CAC GH</v>
          </cell>
          <cell r="D21" t="str">
            <v>Induccón</v>
          </cell>
          <cell r="E21">
            <v>1</v>
          </cell>
        </row>
        <row r="22">
          <cell r="A22">
            <v>37656</v>
          </cell>
          <cell r="B22" t="str">
            <v>D1</v>
          </cell>
          <cell r="C22" t="str">
            <v>SAS CAC GH</v>
          </cell>
          <cell r="D22" t="str">
            <v>Induccón</v>
          </cell>
          <cell r="E22">
            <v>63</v>
          </cell>
        </row>
        <row r="23">
          <cell r="A23">
            <v>37660</v>
          </cell>
          <cell r="B23" t="str">
            <v>D1</v>
          </cell>
          <cell r="C23" t="str">
            <v>CAC</v>
          </cell>
          <cell r="D23" t="str">
            <v>Manejo de liberaciones</v>
          </cell>
          <cell r="E23">
            <v>5</v>
          </cell>
        </row>
        <row r="24">
          <cell r="A24">
            <v>37660</v>
          </cell>
          <cell r="B24" t="str">
            <v>D1</v>
          </cell>
          <cell r="C24" t="str">
            <v>Producción</v>
          </cell>
          <cell r="D24" t="str">
            <v>Manejo de terraplenes</v>
          </cell>
          <cell r="E24">
            <v>2</v>
          </cell>
        </row>
        <row r="25">
          <cell r="A25">
            <v>37664</v>
          </cell>
          <cell r="B25" t="str">
            <v>D1</v>
          </cell>
          <cell r="C25" t="str">
            <v>CAC</v>
          </cell>
          <cell r="D25" t="str">
            <v>Procedimientos de sobre el hierro</v>
          </cell>
          <cell r="E25">
            <v>5</v>
          </cell>
        </row>
        <row r="26">
          <cell r="A26">
            <v>37664</v>
          </cell>
          <cell r="B26" t="str">
            <v>D5</v>
          </cell>
          <cell r="C26" t="str">
            <v>CAC</v>
          </cell>
          <cell r="D26" t="str">
            <v>Evaluación de Subc, Liberaciones y manejo de hierr</v>
          </cell>
          <cell r="E26">
            <v>8</v>
          </cell>
        </row>
        <row r="27">
          <cell r="A27">
            <v>37664</v>
          </cell>
          <cell r="B27" t="str">
            <v>D1</v>
          </cell>
          <cell r="C27" t="str">
            <v>Cac</v>
          </cell>
          <cell r="D27" t="str">
            <v>Evaluación de Subc, Liberaciones y manejo de hierr</v>
          </cell>
          <cell r="E27">
            <v>17</v>
          </cell>
        </row>
        <row r="28">
          <cell r="A28">
            <v>37666</v>
          </cell>
          <cell r="B28" t="str">
            <v>D1</v>
          </cell>
          <cell r="C28" t="str">
            <v>CAC</v>
          </cell>
          <cell r="D28" t="str">
            <v>Liberaciones, Terraplenes, Trazabilidad, Geotextil</v>
          </cell>
          <cell r="E28">
            <v>6</v>
          </cell>
        </row>
        <row r="29">
          <cell r="A29">
            <v>37666</v>
          </cell>
          <cell r="B29" t="str">
            <v>D1</v>
          </cell>
          <cell r="C29" t="str">
            <v>CAC</v>
          </cell>
          <cell r="D29" t="str">
            <v>Inducción Personal</v>
          </cell>
          <cell r="E29">
            <v>5</v>
          </cell>
        </row>
      </sheetData>
      <sheetData sheetId="1"/>
      <sheetData sheetId="2" refreshError="1"/>
      <sheetData sheetId="3" refreshError="1"/>
      <sheetData sheetId="4"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ANALETA9"/>
      <sheetName val="Solicitud de Servicios"/>
      <sheetName val="INSUMOS"/>
      <sheetName val="CF y CV"/>
      <sheetName val="REC-COD,"/>
      <sheetName val="Index"/>
      <sheetName val="Sábana"/>
      <sheetName val="LISTA CÓDIGOS"/>
      <sheetName val="BASE APU"/>
      <sheetName val="MANO DE OBRA"/>
      <sheetName val="EQUIPOS"/>
      <sheetName val="MATERIALES"/>
      <sheetName val="ESTRUCTURAS"/>
      <sheetName val="TRANSPORT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Presup x Benef"/>
      <sheetName val="Presupuesto"/>
      <sheetName val="Cantidades"/>
      <sheetName val="APU Aux"/>
      <sheetName val="APU"/>
      <sheetName val="Insumos"/>
    </sheetNames>
    <sheetDataSet>
      <sheetData sheetId="0"/>
      <sheetData sheetId="1"/>
      <sheetData sheetId="2">
        <row r="5">
          <cell r="B5" t="str">
            <v>Ítem</v>
          </cell>
          <cell r="C5" t="str">
            <v>Descripción</v>
          </cell>
          <cell r="D5" t="str">
            <v>Unidad</v>
          </cell>
          <cell r="E5" t="str">
            <v>Cantidad</v>
          </cell>
          <cell r="F5" t="str">
            <v>Vr Unitario</v>
          </cell>
          <cell r="G5" t="str">
            <v>Vr. Total/U.V</v>
          </cell>
          <cell r="H5" t="str">
            <v>Vr. Total</v>
          </cell>
          <cell r="I5" t="str">
            <v>Vr Aproximado al peso</v>
          </cell>
        </row>
        <row r="6">
          <cell r="B6" t="str">
            <v>1.</v>
          </cell>
          <cell r="C6" t="str">
            <v>PRELIMINARES</v>
          </cell>
          <cell r="D6">
            <v>0</v>
          </cell>
          <cell r="E6">
            <v>0</v>
          </cell>
          <cell r="F6">
            <v>0</v>
          </cell>
          <cell r="G6" t="str">
            <v/>
          </cell>
          <cell r="H6">
            <v>0</v>
          </cell>
          <cell r="I6">
            <v>1676427</v>
          </cell>
        </row>
        <row r="7">
          <cell r="B7" t="str">
            <v>1.1</v>
          </cell>
          <cell r="C7" t="str">
            <v>Demolición de pisos exitentes (incluye botada escombos)</v>
          </cell>
          <cell r="D7" t="str">
            <v>m3</v>
          </cell>
          <cell r="E7">
            <v>7.12</v>
          </cell>
          <cell r="F7">
            <v>118301</v>
          </cell>
          <cell r="G7">
            <v>842303</v>
          </cell>
          <cell r="H7">
            <v>842303</v>
          </cell>
          <cell r="I7">
            <v>0</v>
          </cell>
        </row>
        <row r="8">
          <cell r="B8" t="str">
            <v>1.2</v>
          </cell>
          <cell r="C8" t="str">
            <v>Nivelación de terreno con arenilla o similar</v>
          </cell>
          <cell r="D8" t="str">
            <v>m2</v>
          </cell>
          <cell r="E8">
            <v>47.45</v>
          </cell>
          <cell r="F8">
            <v>17579</v>
          </cell>
          <cell r="G8">
            <v>834124</v>
          </cell>
          <cell r="H8">
            <v>834124</v>
          </cell>
          <cell r="I8">
            <v>0</v>
          </cell>
        </row>
        <row r="9">
          <cell r="B9" t="str">
            <v>2.</v>
          </cell>
          <cell r="C9" t="str">
            <v>MORTERO</v>
          </cell>
          <cell r="D9">
            <v>0</v>
          </cell>
          <cell r="E9">
            <v>0</v>
          </cell>
          <cell r="F9">
            <v>0</v>
          </cell>
          <cell r="G9" t="str">
            <v/>
          </cell>
          <cell r="H9">
            <v>0</v>
          </cell>
          <cell r="I9">
            <v>2905695</v>
          </cell>
        </row>
        <row r="10">
          <cell r="B10" t="str">
            <v>2.1</v>
          </cell>
          <cell r="C10" t="str">
            <v>Instalación de malla electrosoldada D-84</v>
          </cell>
          <cell r="D10" t="str">
            <v>m2</v>
          </cell>
          <cell r="E10">
            <v>47.45</v>
          </cell>
          <cell r="F10">
            <v>14125</v>
          </cell>
          <cell r="G10">
            <v>670231</v>
          </cell>
          <cell r="H10">
            <v>670231</v>
          </cell>
          <cell r="I10">
            <v>0</v>
          </cell>
        </row>
        <row r="11">
          <cell r="B11" t="str">
            <v>2.2</v>
          </cell>
          <cell r="C11" t="str">
            <v>Instalación piso concreto espersor 8 cm nivelado para colocación enchape.</v>
          </cell>
          <cell r="D11" t="str">
            <v>m2</v>
          </cell>
          <cell r="E11">
            <v>47.45</v>
          </cell>
          <cell r="F11">
            <v>47112</v>
          </cell>
          <cell r="G11">
            <v>2235464</v>
          </cell>
          <cell r="H11">
            <v>2235464</v>
          </cell>
          <cell r="I11">
            <v>0</v>
          </cell>
        </row>
        <row r="12">
          <cell r="B12" t="str">
            <v>2.3</v>
          </cell>
          <cell r="C12">
            <v>0</v>
          </cell>
          <cell r="D12">
            <v>0</v>
          </cell>
          <cell r="E12">
            <v>0</v>
          </cell>
          <cell r="F12">
            <v>0</v>
          </cell>
          <cell r="G12">
            <v>0</v>
          </cell>
          <cell r="H12">
            <v>0</v>
          </cell>
          <cell r="I12">
            <v>0</v>
          </cell>
        </row>
        <row r="13">
          <cell r="B13" t="str">
            <v>2.4</v>
          </cell>
          <cell r="C13">
            <v>0</v>
          </cell>
          <cell r="D13">
            <v>0</v>
          </cell>
          <cell r="E13">
            <v>0</v>
          </cell>
          <cell r="F13">
            <v>0</v>
          </cell>
          <cell r="G13">
            <v>0</v>
          </cell>
          <cell r="H13">
            <v>0</v>
          </cell>
          <cell r="I13">
            <v>0</v>
          </cell>
        </row>
        <row r="14">
          <cell r="B14" t="str">
            <v>3.</v>
          </cell>
          <cell r="C14" t="str">
            <v>ENCHAPE</v>
          </cell>
          <cell r="D14">
            <v>0</v>
          </cell>
          <cell r="E14">
            <v>0</v>
          </cell>
          <cell r="F14">
            <v>0</v>
          </cell>
          <cell r="G14">
            <v>0</v>
          </cell>
          <cell r="H14">
            <v>0</v>
          </cell>
          <cell r="I14">
            <v>3311061</v>
          </cell>
        </row>
        <row r="15">
          <cell r="B15" t="str">
            <v>3.1</v>
          </cell>
          <cell r="C15" t="str">
            <v>Instalación de enchape cerámico piso F 51x51</v>
          </cell>
          <cell r="D15" t="str">
            <v>m2</v>
          </cell>
          <cell r="E15">
            <v>47.45</v>
          </cell>
          <cell r="F15">
            <v>69780</v>
          </cell>
          <cell r="G15">
            <v>3311061</v>
          </cell>
          <cell r="H15">
            <v>3311061</v>
          </cell>
          <cell r="I15">
            <v>0</v>
          </cell>
        </row>
        <row r="16">
          <cell r="B16" t="str">
            <v>3.2</v>
          </cell>
          <cell r="C16">
            <v>0</v>
          </cell>
          <cell r="D16">
            <v>0</v>
          </cell>
          <cell r="E16">
            <v>0</v>
          </cell>
          <cell r="F16">
            <v>0</v>
          </cell>
          <cell r="G16">
            <v>0</v>
          </cell>
          <cell r="H16">
            <v>0</v>
          </cell>
          <cell r="I16">
            <v>0</v>
          </cell>
        </row>
        <row r="17">
          <cell r="B17" t="str">
            <v>3.3</v>
          </cell>
          <cell r="C17">
            <v>0</v>
          </cell>
          <cell r="D17">
            <v>0</v>
          </cell>
          <cell r="E17">
            <v>0</v>
          </cell>
          <cell r="F17">
            <v>0</v>
          </cell>
          <cell r="G17">
            <v>0</v>
          </cell>
          <cell r="H17">
            <v>0</v>
          </cell>
          <cell r="I17">
            <v>0</v>
          </cell>
        </row>
        <row r="18">
          <cell r="B18">
            <v>0</v>
          </cell>
          <cell r="C18" t="str">
            <v>TOTAL COSTO DIRECTO</v>
          </cell>
          <cell r="D18">
            <v>0</v>
          </cell>
          <cell r="E18">
            <v>0</v>
          </cell>
          <cell r="F18">
            <v>0</v>
          </cell>
          <cell r="G18">
            <v>0</v>
          </cell>
          <cell r="H18">
            <v>7893183</v>
          </cell>
          <cell r="I18">
            <v>7893183</v>
          </cell>
        </row>
        <row r="19">
          <cell r="B19">
            <v>0</v>
          </cell>
          <cell r="C19">
            <v>0</v>
          </cell>
          <cell r="D19">
            <v>0</v>
          </cell>
          <cell r="E19">
            <v>0</v>
          </cell>
          <cell r="F19">
            <v>0</v>
          </cell>
          <cell r="G19">
            <v>0</v>
          </cell>
          <cell r="H19">
            <v>0</v>
          </cell>
          <cell r="I19">
            <v>0</v>
          </cell>
        </row>
        <row r="20">
          <cell r="B20">
            <v>0</v>
          </cell>
          <cell r="C20">
            <v>0</v>
          </cell>
          <cell r="D20">
            <v>0</v>
          </cell>
          <cell r="E20">
            <v>0</v>
          </cell>
          <cell r="F20">
            <v>0</v>
          </cell>
          <cell r="G20">
            <v>0</v>
          </cell>
          <cell r="H20">
            <v>0</v>
          </cell>
          <cell r="I20">
            <v>0</v>
          </cell>
        </row>
        <row r="21">
          <cell r="B21">
            <v>0</v>
          </cell>
          <cell r="C21">
            <v>0</v>
          </cell>
          <cell r="D21">
            <v>0</v>
          </cell>
          <cell r="E21">
            <v>0</v>
          </cell>
          <cell r="F21">
            <v>0</v>
          </cell>
          <cell r="G21">
            <v>0</v>
          </cell>
          <cell r="H21">
            <v>0</v>
          </cell>
          <cell r="I21">
            <v>0</v>
          </cell>
        </row>
        <row r="22">
          <cell r="B22">
            <v>0</v>
          </cell>
          <cell r="C22">
            <v>0</v>
          </cell>
          <cell r="D22">
            <v>0</v>
          </cell>
          <cell r="E22">
            <v>0</v>
          </cell>
          <cell r="F22">
            <v>0</v>
          </cell>
          <cell r="G22">
            <v>0</v>
          </cell>
          <cell r="H22">
            <v>0</v>
          </cell>
          <cell r="I22">
            <v>0</v>
          </cell>
        </row>
        <row r="23">
          <cell r="B23">
            <v>0</v>
          </cell>
          <cell r="C23">
            <v>0</v>
          </cell>
          <cell r="D23">
            <v>0</v>
          </cell>
          <cell r="E23">
            <v>0</v>
          </cell>
          <cell r="F23">
            <v>0</v>
          </cell>
          <cell r="G23">
            <v>0</v>
          </cell>
          <cell r="H23">
            <v>0</v>
          </cell>
          <cell r="I23">
            <v>0</v>
          </cell>
        </row>
        <row r="24">
          <cell r="B24">
            <v>0</v>
          </cell>
          <cell r="C24">
            <v>0</v>
          </cell>
          <cell r="D24">
            <v>0</v>
          </cell>
          <cell r="E24">
            <v>0</v>
          </cell>
          <cell r="F24">
            <v>0</v>
          </cell>
          <cell r="G24">
            <v>0</v>
          </cell>
          <cell r="H24">
            <v>0</v>
          </cell>
          <cell r="I24">
            <v>0</v>
          </cell>
        </row>
        <row r="25">
          <cell r="B25">
            <v>0</v>
          </cell>
          <cell r="C25">
            <v>0</v>
          </cell>
          <cell r="D25">
            <v>0</v>
          </cell>
          <cell r="E25">
            <v>0</v>
          </cell>
          <cell r="F25">
            <v>0</v>
          </cell>
          <cell r="G25">
            <v>0</v>
          </cell>
          <cell r="H25">
            <v>0</v>
          </cell>
          <cell r="I25">
            <v>0</v>
          </cell>
        </row>
        <row r="26">
          <cell r="B26">
            <v>0</v>
          </cell>
          <cell r="C26">
            <v>0</v>
          </cell>
          <cell r="D26">
            <v>0</v>
          </cell>
          <cell r="E26">
            <v>0</v>
          </cell>
          <cell r="F26">
            <v>0</v>
          </cell>
          <cell r="G26">
            <v>0</v>
          </cell>
          <cell r="H26">
            <v>0</v>
          </cell>
          <cell r="I26">
            <v>0</v>
          </cell>
        </row>
        <row r="27">
          <cell r="I27">
            <v>0</v>
          </cell>
        </row>
        <row r="28">
          <cell r="I28">
            <v>0</v>
          </cell>
        </row>
        <row r="29">
          <cell r="I29">
            <v>0</v>
          </cell>
        </row>
        <row r="30">
          <cell r="I30">
            <v>0</v>
          </cell>
        </row>
        <row r="31">
          <cell r="I31">
            <v>0</v>
          </cell>
        </row>
      </sheetData>
      <sheetData sheetId="3"/>
      <sheetData sheetId="4"/>
      <sheetData sheetId="5"/>
      <sheetData sheetId="6"/>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gistros_de_Asistencia"/>
      <sheetName val="Simulación Inf."/>
      <sheetName val="RECT-1,05 x 0,75"/>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categoria"/>
      <sheetName val="ID-06"/>
      <sheetName val="ID-07"/>
      <sheetName val="ID-08"/>
      <sheetName val="ID-09"/>
      <sheetName val="ID-10"/>
      <sheetName val="ID-11"/>
      <sheetName val="ID-12"/>
      <sheetName val="entifinan"/>
      <sheetName val="embajadas"/>
      <sheetName val="Descentralizadas"/>
      <sheetName val="Control"/>
      <sheetName val="distritales"/>
      <sheetName val="actores"/>
      <sheetName val="Hoja1"/>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S2" t="str">
            <v>Si</v>
          </cell>
        </row>
        <row r="3">
          <cell r="S3" t="str">
            <v>No</v>
          </cell>
        </row>
      </sheetData>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BASES"/>
      <sheetName val="MC SF GAVIONES"/>
      <sheetName val="PESOS"/>
      <sheetName val="civ_roma"/>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datosluminariasRoyAlPHa"/>
      <sheetName val="Registros_de_Asistencia"/>
      <sheetName val="Simulación Inf."/>
      <sheetName val="APU2"/>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sheetData>
      <sheetData sheetId="1" refreshError="1"/>
      <sheetData sheetId="2" refreshError="1"/>
      <sheetData sheetId="3" refreshError="1"/>
      <sheetData sheetId="4"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2)"/>
      <sheetName val="Hoja1"/>
      <sheetName val="Estructura de costo"/>
      <sheetName val="TARIFAS"/>
      <sheetName val="datosluminariasRoyAlPHa"/>
    </sheetNames>
    <sheetDataSet>
      <sheetData sheetId="0"/>
      <sheetData sheetId="1"/>
      <sheetData sheetId="2"/>
      <sheetData sheetId="3" refreshError="1"/>
      <sheetData sheetId="4"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sheetData sheetId="2"/>
      <sheetData sheetId="3"/>
      <sheetData sheetId="4"/>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INSUMOS"/>
      <sheetName val="PUNITARIOS PARA 241201 2S"/>
      <sheetName val="items"/>
      <sheetName val="PR 1"/>
      <sheetName val="ESTADO RED TEC"/>
      <sheetName val="Hoja1"/>
      <sheetName val="A-HOR"/>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FORMULA"/>
      <sheetName val="A.P.U"/>
      <sheetName val="REC-COD,"/>
      <sheetName val="5. ELECTRICO"/>
      <sheetName val="CLASIFICACION"/>
      <sheetName val="LISTA DE PRECIOS"/>
      <sheetName val=" Liquidacion de Obra por Tramos"/>
      <sheetName val="062"/>
      <sheetName val="PERSONAL"/>
      <sheetName val="Tarifa MT"/>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Requisición1"/>
      <sheetName val="2,2,6,1 Pilotes 0,30"/>
      <sheetName val="Listad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refreshError="1"/>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s>
    <sheetDataSet>
      <sheetData sheetId="0"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s>
    <sheetDataSet>
      <sheetData sheetId="0" refreshError="1">
        <row r="74">
          <cell r="E74">
            <v>0.06</v>
          </cell>
        </row>
      </sheetData>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ciones"/>
      <sheetName val="Bases"/>
      <sheetName val="Balance"/>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Registros_de_Asistencia"/>
      <sheetName val="RECT-1,05 x 0,75"/>
      <sheetName val="Modelo Financiero ACME Esquelet"/>
      <sheetName val="TARIFAS"/>
    </sheetNames>
    <sheetDataSet>
      <sheetData sheetId="0"/>
      <sheetData sheetId="1"/>
      <sheetData sheetId="2"/>
      <sheetData sheetId="3"/>
      <sheetData sheetId="4"/>
      <sheetData sheetId="5"/>
      <sheetData sheetId="6">
        <row r="3">
          <cell r="A3">
            <v>2.0000000000000001E-4</v>
          </cell>
        </row>
      </sheetData>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Indirectos"/>
      <sheetName val="Proyeccción"/>
      <sheetName val="Mes a Mes"/>
      <sheetName val="Ajuste"/>
      <sheetName val="ForPago"/>
      <sheetName val="PryFinc"/>
      <sheetName val="APO"/>
      <sheetName val="Presup OPUS"/>
      <sheetName val="Cant mes a mes Opus"/>
      <sheetName val="Costo m a m OPUS"/>
      <sheetName val="Chequeos"/>
      <sheetName val="Simulación Inf."/>
      <sheetName val="TARIFAS"/>
    </sheetNames>
    <sheetDataSet>
      <sheetData sheetId="0" refreshError="1"/>
      <sheetData sheetId="1" refreshError="1"/>
      <sheetData sheetId="2" refreshError="1"/>
      <sheetData sheetId="3">
        <row r="95">
          <cell r="J95">
            <v>12820289481.820004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4"/>
  <sheetViews>
    <sheetView tabSelected="1" topLeftCell="A25" workbookViewId="0">
      <selection activeCell="H36" sqref="H36"/>
    </sheetView>
  </sheetViews>
  <sheetFormatPr baseColWidth="10" defaultColWidth="8.88671875" defaultRowHeight="14.4"/>
  <cols>
    <col min="1" max="1" width="17" style="1" customWidth="1"/>
    <col min="2" max="2" width="53.6640625" style="1" customWidth="1"/>
    <col min="3" max="3" width="7.6640625" style="1" bestFit="1" customWidth="1"/>
    <col min="4" max="4" width="17" style="60" customWidth="1"/>
    <col min="5" max="6" width="17" style="61" customWidth="1"/>
  </cols>
  <sheetData>
    <row r="1" spans="1:11">
      <c r="A1" s="62" t="s">
        <v>0</v>
      </c>
      <c r="B1" s="62" t="s">
        <v>1</v>
      </c>
      <c r="C1" s="62" t="s">
        <v>2</v>
      </c>
      <c r="D1" s="63" t="s">
        <v>3</v>
      </c>
      <c r="E1" s="64" t="s">
        <v>4</v>
      </c>
      <c r="F1" s="64" t="s">
        <v>5</v>
      </c>
    </row>
    <row r="2" spans="1:11" s="3" customFormat="1">
      <c r="A2" s="65" t="s">
        <v>6</v>
      </c>
      <c r="B2" s="66" t="s">
        <v>7</v>
      </c>
      <c r="C2" s="65" t="s">
        <v>8</v>
      </c>
      <c r="D2" s="67"/>
      <c r="E2" s="68"/>
      <c r="F2" s="68"/>
    </row>
    <row r="3" spans="1:11" s="2" customFormat="1" ht="72">
      <c r="A3" s="69" t="s">
        <v>9</v>
      </c>
      <c r="B3" s="70" t="s">
        <v>10</v>
      </c>
      <c r="C3" s="69" t="s">
        <v>74</v>
      </c>
      <c r="D3" s="71">
        <v>7</v>
      </c>
      <c r="E3" s="72">
        <f>+'APU2'!F35</f>
        <v>674330</v>
      </c>
      <c r="F3" s="72">
        <f>D3*E3</f>
        <v>4720310</v>
      </c>
      <c r="J3" s="2">
        <v>312.13877837341954</v>
      </c>
      <c r="K3" s="2">
        <f>4.6</f>
        <v>4.5999999999999996</v>
      </c>
    </row>
    <row r="4" spans="1:11" s="3" customFormat="1">
      <c r="A4" s="65" t="s">
        <v>12</v>
      </c>
      <c r="B4" s="66" t="s">
        <v>13</v>
      </c>
      <c r="C4" s="65" t="s">
        <v>8</v>
      </c>
      <c r="D4" s="67"/>
      <c r="E4" s="68"/>
      <c r="F4" s="68"/>
      <c r="K4" s="3">
        <f>4.6+1.3</f>
        <v>5.8999999999999995</v>
      </c>
    </row>
    <row r="5" spans="1:11" s="2" customFormat="1">
      <c r="A5" s="69" t="s">
        <v>14</v>
      </c>
      <c r="B5" s="70" t="s">
        <v>15</v>
      </c>
      <c r="C5" s="69" t="s">
        <v>341</v>
      </c>
      <c r="D5" s="71">
        <f>+J3*K4</f>
        <v>1841.6187924031751</v>
      </c>
      <c r="E5" s="72">
        <f>+'APU2'!F72</f>
        <v>1578.4745</v>
      </c>
      <c r="F5" s="72">
        <f>D5*E5</f>
        <v>2906948.3025292056</v>
      </c>
    </row>
    <row r="6" spans="1:11" s="2" customFormat="1" ht="28.8">
      <c r="A6" s="69" t="s">
        <v>17</v>
      </c>
      <c r="B6" s="70" t="s">
        <v>18</v>
      </c>
      <c r="C6" s="69" t="s">
        <v>19</v>
      </c>
      <c r="D6" s="71">
        <f>+J3*K3*0.25</f>
        <v>358.95959512943244</v>
      </c>
      <c r="E6" s="72">
        <f>+'APU2'!F110</f>
        <v>52923.358000000007</v>
      </c>
      <c r="F6" s="72">
        <f>D6*E6</f>
        <v>18997347.160570011</v>
      </c>
    </row>
    <row r="7" spans="1:11" s="2" customFormat="1">
      <c r="A7" s="69" t="s">
        <v>20</v>
      </c>
      <c r="B7" s="70" t="s">
        <v>21</v>
      </c>
      <c r="C7" s="69" t="s">
        <v>19</v>
      </c>
      <c r="D7" s="71">
        <f>+J3*K3*0.03</f>
        <v>43.075151415531892</v>
      </c>
      <c r="E7" s="72">
        <f>+'APU2'!F145</f>
        <v>28906.450000000004</v>
      </c>
      <c r="F7" s="72">
        <f>D7*E7</f>
        <v>1245149.7106355021</v>
      </c>
    </row>
    <row r="8" spans="1:11" s="2" customFormat="1">
      <c r="A8" s="69" t="s">
        <v>22</v>
      </c>
      <c r="B8" s="70" t="s">
        <v>23</v>
      </c>
      <c r="C8" s="69" t="s">
        <v>16</v>
      </c>
      <c r="D8" s="71">
        <f>+J3/1000</f>
        <v>0.31213877837341952</v>
      </c>
      <c r="E8" s="72">
        <f>+'APU2'!F180</f>
        <v>1115402.47</v>
      </c>
      <c r="F8" s="72">
        <f>D8*E8</f>
        <v>348160.36438049469</v>
      </c>
    </row>
    <row r="9" spans="1:11" s="3" customFormat="1">
      <c r="A9" s="65" t="s">
        <v>24</v>
      </c>
      <c r="B9" s="66" t="s">
        <v>25</v>
      </c>
      <c r="C9" s="65" t="s">
        <v>8</v>
      </c>
      <c r="D9" s="67"/>
      <c r="E9" s="68"/>
      <c r="F9" s="68"/>
    </row>
    <row r="10" spans="1:11" s="2" customFormat="1" ht="100.8">
      <c r="A10" s="69" t="s">
        <v>26</v>
      </c>
      <c r="B10" s="70" t="s">
        <v>27</v>
      </c>
      <c r="C10" s="69" t="s">
        <v>19</v>
      </c>
      <c r="D10" s="71">
        <f>+J3*K3*0.1</f>
        <v>143.58383805177297</v>
      </c>
      <c r="E10" s="72">
        <f>+'APU2'!F219</f>
        <v>127481.015</v>
      </c>
      <c r="F10" s="72">
        <f t="shared" ref="F10:F17" si="0">D10*E10</f>
        <v>18304213.41243564</v>
      </c>
    </row>
    <row r="11" spans="1:11" s="2" customFormat="1" ht="100.8">
      <c r="A11" s="69" t="s">
        <v>28</v>
      </c>
      <c r="B11" s="70" t="s">
        <v>29</v>
      </c>
      <c r="C11" s="69" t="s">
        <v>19</v>
      </c>
      <c r="D11" s="71">
        <f>+J3*K3*0.2</f>
        <v>287.16767610354594</v>
      </c>
      <c r="E11" s="72">
        <f>+'APU2'!F258</f>
        <v>263731.01500000001</v>
      </c>
      <c r="F11" s="72">
        <f t="shared" si="0"/>
        <v>75735022.693979427</v>
      </c>
    </row>
    <row r="12" spans="1:11" s="2" customFormat="1" ht="28.8">
      <c r="A12" s="69" t="s">
        <v>30</v>
      </c>
      <c r="B12" s="70" t="s">
        <v>31</v>
      </c>
      <c r="C12" s="69" t="s">
        <v>32</v>
      </c>
      <c r="D12" s="71">
        <f>+J3*K3</f>
        <v>1435.8383805177298</v>
      </c>
      <c r="E12" s="72">
        <f>+'APU2'!F293</f>
        <v>7740.4439999999995</v>
      </c>
      <c r="F12" s="72">
        <f t="shared" si="0"/>
        <v>11114026.577448178</v>
      </c>
    </row>
    <row r="13" spans="1:11" s="2" customFormat="1" ht="115.2">
      <c r="A13" s="69" t="s">
        <v>33</v>
      </c>
      <c r="B13" s="70" t="s">
        <v>68</v>
      </c>
      <c r="C13" s="69" t="s">
        <v>19</v>
      </c>
      <c r="D13" s="71">
        <f>+J3*K3*0.075</f>
        <v>107.68787853882974</v>
      </c>
      <c r="E13" s="72">
        <f>+'APU2'!F332</f>
        <v>1536252.06</v>
      </c>
      <c r="F13" s="72">
        <f t="shared" si="0"/>
        <v>165435725.24230698</v>
      </c>
    </row>
    <row r="14" spans="1:11" s="2" customFormat="1" ht="28.8">
      <c r="A14" s="69" t="s">
        <v>35</v>
      </c>
      <c r="B14" s="70" t="s">
        <v>36</v>
      </c>
      <c r="C14" s="69" t="s">
        <v>37</v>
      </c>
      <c r="D14" s="71">
        <v>4159</v>
      </c>
      <c r="E14" s="72">
        <f>+'APU2'!F367</f>
        <v>8582.99</v>
      </c>
      <c r="F14" s="72">
        <f t="shared" si="0"/>
        <v>35696655.409999996</v>
      </c>
    </row>
    <row r="15" spans="1:11" s="2" customFormat="1" ht="100.8">
      <c r="A15" s="69" t="s">
        <v>38</v>
      </c>
      <c r="B15" s="70" t="s">
        <v>330</v>
      </c>
      <c r="C15" s="69" t="s">
        <v>11</v>
      </c>
      <c r="D15" s="71">
        <f>+J3*2</f>
        <v>624.27755674683908</v>
      </c>
      <c r="E15" s="72">
        <f>+'APU2'!F412</f>
        <v>99861.602499999994</v>
      </c>
      <c r="F15" s="72">
        <f t="shared" si="0"/>
        <v>62341357.22152403</v>
      </c>
    </row>
    <row r="16" spans="1:11" s="2" customFormat="1" ht="28.8">
      <c r="A16" s="69" t="s">
        <v>39</v>
      </c>
      <c r="B16" s="70" t="s">
        <v>40</v>
      </c>
      <c r="C16" s="69" t="s">
        <v>11</v>
      </c>
      <c r="D16" s="71">
        <f>+J3*2</f>
        <v>624.27755674683908</v>
      </c>
      <c r="E16" s="72">
        <f>+'APU2'!F450</f>
        <v>79269.907999999996</v>
      </c>
      <c r="F16" s="72">
        <f t="shared" si="0"/>
        <v>49486424.489786714</v>
      </c>
    </row>
    <row r="17" spans="1:9" s="2" customFormat="1">
      <c r="A17" s="69" t="s">
        <v>41</v>
      </c>
      <c r="B17" s="70" t="s">
        <v>42</v>
      </c>
      <c r="C17" s="69" t="s">
        <v>32</v>
      </c>
      <c r="D17" s="71">
        <f>+J3*1.3</f>
        <v>405.7804118854454</v>
      </c>
      <c r="E17" s="72">
        <f>+'APU2'!F495</f>
        <v>92072.519</v>
      </c>
      <c r="F17" s="72">
        <f t="shared" si="0"/>
        <v>37361224.6831505</v>
      </c>
    </row>
    <row r="18" spans="1:9" s="3" customFormat="1">
      <c r="A18" s="65" t="s">
        <v>43</v>
      </c>
      <c r="B18" s="66" t="s">
        <v>44</v>
      </c>
      <c r="C18" s="65" t="s">
        <v>8</v>
      </c>
      <c r="D18" s="67"/>
      <c r="E18" s="68"/>
      <c r="F18" s="68"/>
      <c r="I18" s="3">
        <v>3</v>
      </c>
    </row>
    <row r="19" spans="1:9" s="2" customFormat="1">
      <c r="A19" s="69" t="s">
        <v>45</v>
      </c>
      <c r="B19" s="70" t="s">
        <v>46</v>
      </c>
      <c r="C19" s="69" t="s">
        <v>19</v>
      </c>
      <c r="D19" s="71">
        <f>+I18*4.6*1.5*2</f>
        <v>41.4</v>
      </c>
      <c r="E19" s="72">
        <f>+'APU2'!F531</f>
        <v>20271.3586</v>
      </c>
      <c r="F19" s="72">
        <f t="shared" ref="F19:F24" si="1">D19*E19</f>
        <v>839234.24604</v>
      </c>
    </row>
    <row r="20" spans="1:9" s="2" customFormat="1">
      <c r="A20" s="69" t="s">
        <v>47</v>
      </c>
      <c r="B20" s="70" t="s">
        <v>48</v>
      </c>
      <c r="C20" s="69" t="s">
        <v>198</v>
      </c>
      <c r="D20" s="71">
        <f>+I18*1*0.1*K3</f>
        <v>1.3800000000000001</v>
      </c>
      <c r="E20" s="72">
        <f>+'APU2'!F565</f>
        <v>87338.94</v>
      </c>
      <c r="F20" s="72">
        <f t="shared" si="1"/>
        <v>120527.73720000002</v>
      </c>
    </row>
    <row r="21" spans="1:9" s="2" customFormat="1" ht="28.8">
      <c r="A21" s="69" t="s">
        <v>49</v>
      </c>
      <c r="B21" s="70" t="s">
        <v>50</v>
      </c>
      <c r="C21" s="69" t="s">
        <v>19</v>
      </c>
      <c r="D21" s="71">
        <f>+I18*12</f>
        <v>36</v>
      </c>
      <c r="E21" s="72">
        <f>+'APU2'!F612</f>
        <v>944214.61399999994</v>
      </c>
      <c r="F21" s="72">
        <f t="shared" si="1"/>
        <v>33991726.103999995</v>
      </c>
    </row>
    <row r="22" spans="1:9" s="2" customFormat="1" ht="28.8">
      <c r="A22" s="69" t="s">
        <v>51</v>
      </c>
      <c r="B22" s="70" t="s">
        <v>343</v>
      </c>
      <c r="C22" s="69" t="s">
        <v>11</v>
      </c>
      <c r="D22" s="71">
        <f>+I18*K3</f>
        <v>13.799999999999999</v>
      </c>
      <c r="E22" s="72">
        <f>+'APU2'!F649</f>
        <v>1624092.8668000002</v>
      </c>
      <c r="F22" s="72">
        <f t="shared" si="1"/>
        <v>22412481.561840001</v>
      </c>
    </row>
    <row r="23" spans="1:9" s="2" customFormat="1">
      <c r="A23" s="69" t="s">
        <v>20</v>
      </c>
      <c r="B23" s="70" t="s">
        <v>21</v>
      </c>
      <c r="C23" s="69" t="s">
        <v>19</v>
      </c>
      <c r="D23" s="71">
        <f>+I18*K3*1.5*1.7</f>
        <v>35.19</v>
      </c>
      <c r="E23" s="72">
        <f>+'APU2'!F145</f>
        <v>28906.450000000004</v>
      </c>
      <c r="F23" s="72">
        <f t="shared" si="1"/>
        <v>1017217.9755000001</v>
      </c>
    </row>
    <row r="24" spans="1:9" s="2" customFormat="1" ht="28.8">
      <c r="A24" s="69" t="s">
        <v>53</v>
      </c>
      <c r="B24" s="70" t="s">
        <v>54</v>
      </c>
      <c r="C24" s="69" t="s">
        <v>11</v>
      </c>
      <c r="D24" s="71">
        <f>+I18*8</f>
        <v>24</v>
      </c>
      <c r="E24" s="72">
        <f>+'APU2'!F695</f>
        <v>144488.50450000001</v>
      </c>
      <c r="F24" s="72">
        <f t="shared" si="1"/>
        <v>3467724.108</v>
      </c>
    </row>
    <row r="25" spans="1:9">
      <c r="A25" s="350" t="s">
        <v>197</v>
      </c>
      <c r="B25" s="350" t="s">
        <v>55</v>
      </c>
      <c r="C25" s="350" t="s">
        <v>55</v>
      </c>
      <c r="D25" s="351" t="s">
        <v>55</v>
      </c>
      <c r="E25" s="352" t="s">
        <v>55</v>
      </c>
      <c r="F25" s="73">
        <f>SUM(F2:F24)</f>
        <v>545541477.0013268</v>
      </c>
    </row>
    <row r="26" spans="1:9">
      <c r="A26" s="343" t="s">
        <v>334</v>
      </c>
      <c r="B26" s="344"/>
      <c r="C26" s="344"/>
      <c r="D26" s="345"/>
      <c r="E26" s="333">
        <f>+'A.U % '!F30</f>
        <v>0.28000000000000003</v>
      </c>
      <c r="F26" s="334">
        <f>+E26*F25</f>
        <v>152751613.56037152</v>
      </c>
    </row>
    <row r="27" spans="1:9">
      <c r="A27" s="343" t="s">
        <v>335</v>
      </c>
      <c r="B27" s="344"/>
      <c r="C27" s="344"/>
      <c r="D27" s="345"/>
      <c r="E27" s="333">
        <f>+'A.U % '!F32</f>
        <v>0.05</v>
      </c>
      <c r="F27" s="334">
        <f>+F25*E27</f>
        <v>27277073.850066341</v>
      </c>
    </row>
    <row r="28" spans="1:9">
      <c r="A28" s="343" t="s">
        <v>336</v>
      </c>
      <c r="B28" s="344"/>
      <c r="C28" s="344"/>
      <c r="D28" s="345"/>
      <c r="E28" s="335">
        <f>+E26+E27</f>
        <v>0.33</v>
      </c>
      <c r="F28" s="334">
        <f>+F26+F27</f>
        <v>180028687.41043785</v>
      </c>
    </row>
    <row r="29" spans="1:9">
      <c r="A29" s="343" t="s">
        <v>337</v>
      </c>
      <c r="B29" s="344"/>
      <c r="C29" s="344"/>
      <c r="D29" s="345"/>
      <c r="E29" s="335"/>
      <c r="F29" s="334">
        <f>+F25+F28</f>
        <v>725570164.41176462</v>
      </c>
    </row>
    <row r="30" spans="1:9">
      <c r="A30" s="343" t="s">
        <v>338</v>
      </c>
      <c r="B30" s="344"/>
      <c r="C30" s="344"/>
      <c r="D30" s="345"/>
      <c r="E30" s="335"/>
      <c r="F30" s="334">
        <f>+'INTERVENTORÍA No 1'!F48</f>
        <v>74450565</v>
      </c>
      <c r="H30" s="337">
        <f>+F30/F29</f>
        <v>0.10260973872920846</v>
      </c>
    </row>
    <row r="31" spans="1:9">
      <c r="A31" s="346" t="s">
        <v>339</v>
      </c>
      <c r="B31" s="347"/>
      <c r="C31" s="347"/>
      <c r="D31" s="347"/>
      <c r="E31" s="348"/>
      <c r="F31" s="334">
        <f>F29+F30</f>
        <v>800020729.41176462</v>
      </c>
    </row>
    <row r="32" spans="1:9">
      <c r="A32" s="346" t="s">
        <v>349</v>
      </c>
      <c r="B32" s="347"/>
      <c r="C32" s="347"/>
      <c r="D32" s="348"/>
      <c r="E32" s="336">
        <v>1.6806722689075727E-2</v>
      </c>
      <c r="F32" s="334">
        <f>+F31*E32</f>
        <v>13445726.544735616</v>
      </c>
    </row>
    <row r="33" spans="1:6">
      <c r="A33" s="346" t="s">
        <v>348</v>
      </c>
      <c r="B33" s="347"/>
      <c r="C33" s="347"/>
      <c r="D33" s="348"/>
      <c r="E33" s="336">
        <v>0.19</v>
      </c>
      <c r="F33" s="334">
        <f>+F32*0.19</f>
        <v>2554688.0434997673</v>
      </c>
    </row>
    <row r="34" spans="1:6">
      <c r="A34" s="349" t="s">
        <v>340</v>
      </c>
      <c r="B34" s="349"/>
      <c r="C34" s="349"/>
      <c r="D34" s="349"/>
      <c r="E34" s="349"/>
      <c r="F34" s="334">
        <f>SUM(F31:F33)</f>
        <v>816021144</v>
      </c>
    </row>
  </sheetData>
  <mergeCells count="10">
    <mergeCell ref="A30:D30"/>
    <mergeCell ref="A31:E31"/>
    <mergeCell ref="A32:D32"/>
    <mergeCell ref="A34:E34"/>
    <mergeCell ref="A25:E25"/>
    <mergeCell ref="A26:D26"/>
    <mergeCell ref="A27:D27"/>
    <mergeCell ref="A28:D28"/>
    <mergeCell ref="A29:D29"/>
    <mergeCell ref="A33:D3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48F64-AED4-4D75-A0D2-376C6F2C3D4E}">
  <dimension ref="A1:F695"/>
  <sheetViews>
    <sheetView topLeftCell="A682" workbookViewId="0">
      <selection activeCell="I686" sqref="I686"/>
    </sheetView>
  </sheetViews>
  <sheetFormatPr baseColWidth="10" defaultColWidth="8.88671875" defaultRowHeight="14.4"/>
  <cols>
    <col min="1" max="1" width="17" customWidth="1"/>
    <col min="2" max="2" width="45" customWidth="1"/>
    <col min="3" max="6" width="17" customWidth="1"/>
  </cols>
  <sheetData>
    <row r="1" spans="1:6">
      <c r="A1" s="4" t="s">
        <v>0</v>
      </c>
      <c r="B1" s="338" t="s">
        <v>9</v>
      </c>
      <c r="C1" s="5"/>
      <c r="D1" s="5"/>
      <c r="E1" s="6" t="s">
        <v>2</v>
      </c>
      <c r="F1" s="7" t="s">
        <v>74</v>
      </c>
    </row>
    <row r="2" spans="1:6" ht="72.599999999999994" thickBot="1">
      <c r="A2" s="8" t="s">
        <v>1</v>
      </c>
      <c r="B2" s="9" t="s">
        <v>10</v>
      </c>
      <c r="C2" s="10"/>
      <c r="D2" s="10"/>
      <c r="E2" s="10"/>
      <c r="F2" s="11"/>
    </row>
    <row r="4" spans="1:6" ht="15" thickBot="1">
      <c r="A4" s="12" t="s">
        <v>0</v>
      </c>
      <c r="B4" s="13" t="s">
        <v>1</v>
      </c>
      <c r="C4" s="13" t="s">
        <v>2</v>
      </c>
      <c r="D4" s="13" t="s">
        <v>3</v>
      </c>
      <c r="E4" s="13" t="s">
        <v>69</v>
      </c>
      <c r="F4" s="14" t="s">
        <v>70</v>
      </c>
    </row>
    <row r="6" spans="1:6" ht="15" thickBot="1">
      <c r="A6" s="15" t="s">
        <v>71</v>
      </c>
      <c r="B6" s="339"/>
      <c r="C6" s="16"/>
      <c r="D6" s="17"/>
      <c r="E6" s="18"/>
      <c r="F6" s="19"/>
    </row>
    <row r="7" spans="1:6" ht="15" thickBot="1">
      <c r="A7" s="20" t="s">
        <v>72</v>
      </c>
      <c r="B7" s="340" t="s">
        <v>73</v>
      </c>
      <c r="C7" s="21" t="s">
        <v>74</v>
      </c>
      <c r="D7" s="22">
        <v>1.05</v>
      </c>
      <c r="E7" s="23">
        <v>430000</v>
      </c>
      <c r="F7" s="24">
        <f>D7*E7</f>
        <v>451500</v>
      </c>
    </row>
    <row r="8" spans="1:6" ht="15" thickBot="1">
      <c r="E8" s="25" t="s">
        <v>56</v>
      </c>
      <c r="F8" s="26">
        <f>F7</f>
        <v>451500</v>
      </c>
    </row>
    <row r="10" spans="1:6" ht="15" thickBot="1">
      <c r="A10" s="15" t="s">
        <v>75</v>
      </c>
      <c r="B10" s="339"/>
      <c r="C10" s="16"/>
      <c r="D10" s="17"/>
      <c r="E10" s="18"/>
      <c r="F10" s="19"/>
    </row>
    <row r="11" spans="1:6">
      <c r="A11" s="27" t="s">
        <v>76</v>
      </c>
      <c r="B11" s="341" t="s">
        <v>77</v>
      </c>
      <c r="C11" s="28" t="s">
        <v>78</v>
      </c>
      <c r="D11" s="29"/>
      <c r="E11" s="30"/>
      <c r="F11" s="31">
        <v>22575</v>
      </c>
    </row>
    <row r="12" spans="1:6" ht="15" thickBot="1">
      <c r="A12" s="20" t="s">
        <v>79</v>
      </c>
      <c r="B12" s="340" t="s">
        <v>80</v>
      </c>
      <c r="C12" s="21" t="s">
        <v>74</v>
      </c>
      <c r="D12" s="22">
        <v>1</v>
      </c>
      <c r="E12" s="23">
        <v>140000</v>
      </c>
      <c r="F12" s="24">
        <f>D12*E12</f>
        <v>140000</v>
      </c>
    </row>
    <row r="13" spans="1:6" ht="15" thickBot="1">
      <c r="E13" s="25" t="s">
        <v>58</v>
      </c>
      <c r="F13" s="26">
        <f>F11+F12</f>
        <v>162575</v>
      </c>
    </row>
    <row r="15" spans="1:6" ht="15" thickBot="1">
      <c r="A15" s="15" t="s">
        <v>81</v>
      </c>
      <c r="B15" s="339"/>
      <c r="C15" s="16"/>
      <c r="D15" s="17"/>
      <c r="E15" s="18"/>
      <c r="F15" s="19"/>
    </row>
    <row r="16" spans="1:6">
      <c r="A16" s="27" t="s">
        <v>82</v>
      </c>
      <c r="B16" s="341" t="s">
        <v>83</v>
      </c>
      <c r="C16" s="28" t="s">
        <v>11</v>
      </c>
      <c r="D16" s="29">
        <v>3</v>
      </c>
      <c r="E16" s="30">
        <v>7500</v>
      </c>
      <c r="F16" s="31">
        <f>D16*E16</f>
        <v>22500</v>
      </c>
    </row>
    <row r="17" spans="1:6">
      <c r="A17" s="27" t="s">
        <v>87</v>
      </c>
      <c r="B17" s="341" t="s">
        <v>88</v>
      </c>
      <c r="C17" s="28" t="s">
        <v>11</v>
      </c>
      <c r="D17" s="29">
        <v>3</v>
      </c>
      <c r="E17" s="30">
        <v>5000</v>
      </c>
      <c r="F17" s="31">
        <f>D17*E17</f>
        <v>15000</v>
      </c>
    </row>
    <row r="18" spans="1:6" ht="15" thickBot="1">
      <c r="A18" s="20" t="s">
        <v>89</v>
      </c>
      <c r="B18" s="340" t="s">
        <v>90</v>
      </c>
      <c r="C18" s="21" t="s">
        <v>91</v>
      </c>
      <c r="D18" s="22">
        <v>0.02</v>
      </c>
      <c r="E18" s="23">
        <v>9000</v>
      </c>
      <c r="F18" s="24">
        <f>D18*E18</f>
        <v>180</v>
      </c>
    </row>
    <row r="19" spans="1:6" ht="15" thickBot="1">
      <c r="E19" s="25" t="s">
        <v>60</v>
      </c>
      <c r="F19" s="26">
        <f>F16+F17+F18</f>
        <v>37680</v>
      </c>
    </row>
    <row r="21" spans="1:6" ht="15" thickBot="1">
      <c r="A21" s="32" t="s">
        <v>92</v>
      </c>
      <c r="B21" s="33"/>
      <c r="C21" s="33"/>
      <c r="D21" s="33"/>
      <c r="E21" s="33"/>
      <c r="F21" s="34"/>
    </row>
    <row r="22" spans="1:6" ht="15" thickBot="1">
      <c r="A22" s="35"/>
      <c r="B22" s="342"/>
      <c r="C22" s="36"/>
      <c r="D22" s="37"/>
      <c r="E22" s="38"/>
      <c r="F22" s="39"/>
    </row>
    <row r="23" spans="1:6" ht="15" thickBot="1">
      <c r="E23" s="25" t="s">
        <v>62</v>
      </c>
      <c r="F23" s="26">
        <f>0</f>
        <v>0</v>
      </c>
    </row>
    <row r="25" spans="1:6" ht="15" thickBot="1">
      <c r="A25" s="15" t="s">
        <v>93</v>
      </c>
      <c r="B25" s="339"/>
      <c r="C25" s="16"/>
      <c r="D25" s="17"/>
      <c r="E25" s="18"/>
      <c r="F25" s="19"/>
    </row>
    <row r="26" spans="1:6" ht="15" thickBot="1">
      <c r="A26" s="20" t="s">
        <v>94</v>
      </c>
      <c r="B26" s="340" t="s">
        <v>95</v>
      </c>
      <c r="C26" s="21" t="s">
        <v>78</v>
      </c>
      <c r="D26" s="22"/>
      <c r="E26" s="23"/>
      <c r="F26" s="24">
        <v>22575</v>
      </c>
    </row>
    <row r="27" spans="1:6" ht="15" thickBot="1">
      <c r="E27" s="25" t="s">
        <v>64</v>
      </c>
      <c r="F27" s="26">
        <f>F26</f>
        <v>22575</v>
      </c>
    </row>
    <row r="30" spans="1:6">
      <c r="A30" s="40" t="s">
        <v>56</v>
      </c>
      <c r="B30" s="57" t="s">
        <v>57</v>
      </c>
      <c r="C30" s="41" t="s">
        <v>8</v>
      </c>
      <c r="D30" s="41" t="s">
        <v>8</v>
      </c>
      <c r="E30" s="41" t="s">
        <v>8</v>
      </c>
      <c r="F30" s="42">
        <f>+VLOOKUP(A30,E2:F29,2,0)</f>
        <v>451500</v>
      </c>
    </row>
    <row r="31" spans="1:6">
      <c r="A31" s="43" t="s">
        <v>58</v>
      </c>
      <c r="B31" s="58" t="s">
        <v>59</v>
      </c>
      <c r="C31" s="44" t="s">
        <v>8</v>
      </c>
      <c r="D31" s="44" t="s">
        <v>8</v>
      </c>
      <c r="E31" s="44" t="s">
        <v>8</v>
      </c>
      <c r="F31" s="45">
        <f>+VLOOKUP(A31,E2:F29,2,0)</f>
        <v>162575</v>
      </c>
    </row>
    <row r="32" spans="1:6">
      <c r="A32" s="43" t="s">
        <v>60</v>
      </c>
      <c r="B32" s="58" t="s">
        <v>61</v>
      </c>
      <c r="C32" s="44" t="s">
        <v>8</v>
      </c>
      <c r="D32" s="44" t="s">
        <v>8</v>
      </c>
      <c r="E32" s="44" t="s">
        <v>8</v>
      </c>
      <c r="F32" s="45">
        <f t="shared" ref="F32:F33" si="0">+VLOOKUP(A32,E3:F30,2,0)</f>
        <v>37680</v>
      </c>
    </row>
    <row r="33" spans="1:6">
      <c r="A33" s="43" t="s">
        <v>62</v>
      </c>
      <c r="B33" s="58" t="s">
        <v>63</v>
      </c>
      <c r="C33" s="44" t="s">
        <v>8</v>
      </c>
      <c r="D33" s="44" t="s">
        <v>8</v>
      </c>
      <c r="E33" s="44" t="s">
        <v>8</v>
      </c>
      <c r="F33" s="45">
        <f t="shared" si="0"/>
        <v>0</v>
      </c>
    </row>
    <row r="34" spans="1:6">
      <c r="A34" s="43" t="s">
        <v>64</v>
      </c>
      <c r="B34" s="58" t="s">
        <v>65</v>
      </c>
      <c r="C34" s="44" t="s">
        <v>8</v>
      </c>
      <c r="D34" s="44" t="s">
        <v>8</v>
      </c>
      <c r="E34" s="44" t="s">
        <v>8</v>
      </c>
      <c r="F34" s="45">
        <f>+VLOOKUP(A34,E2:F29,2,0)</f>
        <v>22575</v>
      </c>
    </row>
    <row r="35" spans="1:6" ht="15" thickBot="1">
      <c r="A35" s="46" t="s">
        <v>66</v>
      </c>
      <c r="B35" s="59" t="s">
        <v>67</v>
      </c>
      <c r="C35" s="47" t="s">
        <v>8</v>
      </c>
      <c r="D35" s="47" t="s">
        <v>8</v>
      </c>
      <c r="E35" s="47" t="s">
        <v>8</v>
      </c>
      <c r="F35" s="48">
        <f>SUM(F30:F34)</f>
        <v>674330</v>
      </c>
    </row>
    <row r="38" spans="1:6">
      <c r="A38" s="4" t="s">
        <v>0</v>
      </c>
      <c r="B38" s="338" t="s">
        <v>14</v>
      </c>
      <c r="C38" s="5"/>
      <c r="D38" s="5"/>
      <c r="E38" s="6" t="s">
        <v>2</v>
      </c>
      <c r="F38" s="7" t="s">
        <v>341</v>
      </c>
    </row>
    <row r="39" spans="1:6" ht="29.4" thickBot="1">
      <c r="A39" s="8" t="s">
        <v>1</v>
      </c>
      <c r="B39" s="9" t="s">
        <v>15</v>
      </c>
      <c r="C39" s="10"/>
      <c r="D39" s="10"/>
      <c r="E39" s="10"/>
      <c r="F39" s="11"/>
    </row>
    <row r="41" spans="1:6" ht="15" thickBot="1">
      <c r="A41" s="12" t="s">
        <v>0</v>
      </c>
      <c r="B41" s="13" t="s">
        <v>1</v>
      </c>
      <c r="C41" s="13" t="s">
        <v>2</v>
      </c>
      <c r="D41" s="13" t="s">
        <v>3</v>
      </c>
      <c r="E41" s="13" t="s">
        <v>69</v>
      </c>
      <c r="F41" s="14" t="s">
        <v>70</v>
      </c>
    </row>
    <row r="43" spans="1:6" ht="15" thickBot="1">
      <c r="A43" s="15" t="s">
        <v>71</v>
      </c>
      <c r="B43" s="339"/>
      <c r="C43" s="16"/>
      <c r="D43" s="17"/>
      <c r="E43" s="18"/>
      <c r="F43" s="19"/>
    </row>
    <row r="44" spans="1:6" ht="15" thickBot="1">
      <c r="A44" s="20" t="s">
        <v>96</v>
      </c>
      <c r="B44" s="340" t="s">
        <v>97</v>
      </c>
      <c r="C44" s="21" t="s">
        <v>74</v>
      </c>
      <c r="D44" s="22">
        <v>1.5E-3</v>
      </c>
      <c r="E44" s="23">
        <v>221263</v>
      </c>
      <c r="F44" s="24">
        <f>D44*E44</f>
        <v>331.89449999999999</v>
      </c>
    </row>
    <row r="45" spans="1:6" ht="15" thickBot="1">
      <c r="E45" s="25" t="s">
        <v>56</v>
      </c>
      <c r="F45" s="26">
        <f>F44</f>
        <v>331.89449999999999</v>
      </c>
    </row>
    <row r="47" spans="1:6" ht="15" thickBot="1">
      <c r="A47" s="15" t="s">
        <v>75</v>
      </c>
      <c r="B47" s="339"/>
      <c r="C47" s="16"/>
      <c r="D47" s="17"/>
      <c r="E47" s="18"/>
      <c r="F47" s="19"/>
    </row>
    <row r="48" spans="1:6">
      <c r="A48" s="27" t="s">
        <v>76</v>
      </c>
      <c r="B48" s="341" t="s">
        <v>77</v>
      </c>
      <c r="C48" s="28" t="s">
        <v>78</v>
      </c>
      <c r="D48" s="29"/>
      <c r="E48" s="30"/>
      <c r="F48" s="31">
        <v>16.59</v>
      </c>
    </row>
    <row r="49" spans="1:6">
      <c r="A49" s="27" t="s">
        <v>98</v>
      </c>
      <c r="B49" s="341" t="s">
        <v>99</v>
      </c>
      <c r="C49" s="28" t="s">
        <v>100</v>
      </c>
      <c r="D49" s="29">
        <v>2.2000000000000001E-3</v>
      </c>
      <c r="E49" s="30">
        <v>217000</v>
      </c>
      <c r="F49" s="31">
        <f>D49*E49</f>
        <v>477.40000000000003</v>
      </c>
    </row>
    <row r="50" spans="1:6">
      <c r="A50" s="27" t="s">
        <v>101</v>
      </c>
      <c r="B50" s="341" t="s">
        <v>102</v>
      </c>
      <c r="C50" s="28" t="s">
        <v>100</v>
      </c>
      <c r="D50" s="29">
        <v>2.8E-3</v>
      </c>
      <c r="E50" s="30">
        <v>120000</v>
      </c>
      <c r="F50" s="31">
        <f>D50*E50</f>
        <v>336</v>
      </c>
    </row>
    <row r="51" spans="1:6" ht="15" thickBot="1">
      <c r="A51" s="20" t="s">
        <v>103</v>
      </c>
      <c r="B51" s="340" t="s">
        <v>104</v>
      </c>
      <c r="C51" s="21" t="s">
        <v>105</v>
      </c>
      <c r="D51" s="22">
        <v>1E-3</v>
      </c>
      <c r="E51" s="23">
        <v>400000</v>
      </c>
      <c r="F51" s="24">
        <f>D51*E51</f>
        <v>400</v>
      </c>
    </row>
    <row r="52" spans="1:6" ht="15" thickBot="1">
      <c r="E52" s="25" t="s">
        <v>58</v>
      </c>
      <c r="F52" s="26">
        <f>F48+F49+F50+F51</f>
        <v>1229.99</v>
      </c>
    </row>
    <row r="54" spans="1:6" ht="15" thickBot="1">
      <c r="A54" s="32" t="s">
        <v>81</v>
      </c>
      <c r="B54" s="33"/>
      <c r="C54" s="33"/>
      <c r="D54" s="33"/>
      <c r="E54" s="33"/>
      <c r="F54" s="34"/>
    </row>
    <row r="55" spans="1:6" ht="15" thickBot="1">
      <c r="A55" s="35"/>
      <c r="B55" s="342"/>
      <c r="C55" s="36"/>
      <c r="D55" s="37"/>
      <c r="E55" s="38"/>
      <c r="F55" s="39"/>
    </row>
    <row r="56" spans="1:6" ht="15" thickBot="1">
      <c r="E56" s="25" t="s">
        <v>60</v>
      </c>
      <c r="F56" s="26">
        <f>0</f>
        <v>0</v>
      </c>
    </row>
    <row r="58" spans="1:6" ht="15" thickBot="1">
      <c r="A58" s="32" t="s">
        <v>92</v>
      </c>
      <c r="B58" s="33"/>
      <c r="C58" s="33"/>
      <c r="D58" s="33"/>
      <c r="E58" s="33"/>
      <c r="F58" s="34"/>
    </row>
    <row r="59" spans="1:6" ht="15" thickBot="1">
      <c r="A59" s="35"/>
      <c r="B59" s="342"/>
      <c r="C59" s="36"/>
      <c r="D59" s="37"/>
      <c r="E59" s="38"/>
      <c r="F59" s="39"/>
    </row>
    <row r="60" spans="1:6" ht="15" thickBot="1">
      <c r="E60" s="25" t="s">
        <v>62</v>
      </c>
      <c r="F60" s="26">
        <f>0</f>
        <v>0</v>
      </c>
    </row>
    <row r="62" spans="1:6" ht="15" thickBot="1">
      <c r="A62" s="15" t="s">
        <v>93</v>
      </c>
      <c r="B62" s="339"/>
      <c r="C62" s="16"/>
      <c r="D62" s="17"/>
      <c r="E62" s="18"/>
      <c r="F62" s="19"/>
    </row>
    <row r="63" spans="1:6" ht="15" thickBot="1">
      <c r="A63" s="20" t="s">
        <v>94</v>
      </c>
      <c r="B63" s="340" t="s">
        <v>95</v>
      </c>
      <c r="C63" s="21" t="s">
        <v>78</v>
      </c>
      <c r="D63" s="22"/>
      <c r="E63" s="23"/>
      <c r="F63" s="24">
        <v>16.59</v>
      </c>
    </row>
    <row r="64" spans="1:6" ht="15" thickBot="1">
      <c r="E64" s="25" t="s">
        <v>64</v>
      </c>
      <c r="F64" s="26">
        <f>F63</f>
        <v>16.59</v>
      </c>
    </row>
    <row r="67" spans="1:6">
      <c r="A67" s="40" t="s">
        <v>56</v>
      </c>
      <c r="B67" s="57" t="s">
        <v>57</v>
      </c>
      <c r="C67" s="41" t="s">
        <v>8</v>
      </c>
      <c r="D67" s="41" t="s">
        <v>8</v>
      </c>
      <c r="E67" s="41" t="s">
        <v>8</v>
      </c>
      <c r="F67" s="42">
        <f>+VLOOKUP(A67,E39:F66,2,0)</f>
        <v>331.89449999999999</v>
      </c>
    </row>
    <row r="68" spans="1:6">
      <c r="A68" s="43" t="s">
        <v>58</v>
      </c>
      <c r="B68" s="58" t="s">
        <v>59</v>
      </c>
      <c r="C68" s="44" t="s">
        <v>8</v>
      </c>
      <c r="D68" s="44" t="s">
        <v>8</v>
      </c>
      <c r="E68" s="44" t="s">
        <v>8</v>
      </c>
      <c r="F68" s="45">
        <f>+VLOOKUP(A68,E39:F66,2,0)</f>
        <v>1229.99</v>
      </c>
    </row>
    <row r="69" spans="1:6">
      <c r="A69" s="43" t="s">
        <v>60</v>
      </c>
      <c r="B69" s="58" t="s">
        <v>61</v>
      </c>
      <c r="C69" s="44" t="s">
        <v>8</v>
      </c>
      <c r="D69" s="44" t="s">
        <v>8</v>
      </c>
      <c r="E69" s="44" t="s">
        <v>8</v>
      </c>
      <c r="F69" s="45">
        <f t="shared" ref="F69:F70" si="1">+VLOOKUP(A69,E40:F67,2,0)</f>
        <v>0</v>
      </c>
    </row>
    <row r="70" spans="1:6">
      <c r="A70" s="43" t="s">
        <v>62</v>
      </c>
      <c r="B70" s="58" t="s">
        <v>63</v>
      </c>
      <c r="C70" s="44" t="s">
        <v>8</v>
      </c>
      <c r="D70" s="44" t="s">
        <v>8</v>
      </c>
      <c r="E70" s="44" t="s">
        <v>8</v>
      </c>
      <c r="F70" s="45">
        <f t="shared" si="1"/>
        <v>0</v>
      </c>
    </row>
    <row r="71" spans="1:6">
      <c r="A71" s="43" t="s">
        <v>64</v>
      </c>
      <c r="B71" s="58" t="s">
        <v>65</v>
      </c>
      <c r="C71" s="44" t="s">
        <v>8</v>
      </c>
      <c r="D71" s="44" t="s">
        <v>8</v>
      </c>
      <c r="E71" s="44" t="s">
        <v>8</v>
      </c>
      <c r="F71" s="45">
        <f>+VLOOKUP(A71,E39:F66,2,0)</f>
        <v>16.59</v>
      </c>
    </row>
    <row r="72" spans="1:6" ht="15" thickBot="1">
      <c r="A72" s="46" t="s">
        <v>66</v>
      </c>
      <c r="B72" s="59" t="s">
        <v>67</v>
      </c>
      <c r="C72" s="47" t="s">
        <v>8</v>
      </c>
      <c r="D72" s="47" t="s">
        <v>8</v>
      </c>
      <c r="E72" s="47" t="s">
        <v>8</v>
      </c>
      <c r="F72" s="48">
        <f>SUM(F67:F71)</f>
        <v>1578.4745</v>
      </c>
    </row>
    <row r="75" spans="1:6">
      <c r="A75" s="4" t="s">
        <v>0</v>
      </c>
      <c r="B75" s="338" t="s">
        <v>17</v>
      </c>
      <c r="C75" s="5"/>
      <c r="D75" s="5"/>
      <c r="E75" s="6" t="s">
        <v>2</v>
      </c>
      <c r="F75" s="7" t="s">
        <v>19</v>
      </c>
    </row>
    <row r="76" spans="1:6" ht="43.8" thickBot="1">
      <c r="A76" s="8" t="s">
        <v>1</v>
      </c>
      <c r="B76" s="9" t="s">
        <v>18</v>
      </c>
      <c r="C76" s="10"/>
      <c r="D76" s="10"/>
      <c r="E76" s="10"/>
      <c r="F76" s="11"/>
    </row>
    <row r="78" spans="1:6" ht="15" thickBot="1">
      <c r="A78" s="12" t="s">
        <v>0</v>
      </c>
      <c r="B78" s="13" t="s">
        <v>1</v>
      </c>
      <c r="C78" s="13" t="s">
        <v>2</v>
      </c>
      <c r="D78" s="13" t="s">
        <v>3</v>
      </c>
      <c r="E78" s="13" t="s">
        <v>69</v>
      </c>
      <c r="F78" s="14" t="s">
        <v>70</v>
      </c>
    </row>
    <row r="80" spans="1:6" ht="15" thickBot="1">
      <c r="A80" s="15" t="s">
        <v>71</v>
      </c>
      <c r="B80" s="339"/>
      <c r="C80" s="16"/>
      <c r="D80" s="17"/>
      <c r="E80" s="18"/>
      <c r="F80" s="19"/>
    </row>
    <row r="81" spans="1:6" ht="15" thickBot="1">
      <c r="A81" s="20" t="s">
        <v>106</v>
      </c>
      <c r="B81" s="340" t="s">
        <v>107</v>
      </c>
      <c r="C81" s="21" t="s">
        <v>74</v>
      </c>
      <c r="D81" s="22">
        <v>2E-3</v>
      </c>
      <c r="E81" s="23">
        <v>78799</v>
      </c>
      <c r="F81" s="24">
        <f>D81*E81</f>
        <v>157.59800000000001</v>
      </c>
    </row>
    <row r="82" spans="1:6" ht="15" thickBot="1">
      <c r="E82" s="25" t="s">
        <v>56</v>
      </c>
      <c r="F82" s="26">
        <f>F81</f>
        <v>157.59800000000001</v>
      </c>
    </row>
    <row r="84" spans="1:6" ht="15" thickBot="1">
      <c r="A84" s="15" t="s">
        <v>75</v>
      </c>
      <c r="B84" s="339"/>
      <c r="C84" s="16"/>
      <c r="D84" s="17"/>
      <c r="E84" s="18"/>
      <c r="F84" s="19"/>
    </row>
    <row r="85" spans="1:6">
      <c r="A85" s="27" t="s">
        <v>76</v>
      </c>
      <c r="B85" s="341" t="s">
        <v>77</v>
      </c>
      <c r="C85" s="28" t="s">
        <v>78</v>
      </c>
      <c r="D85" s="29"/>
      <c r="E85" s="30"/>
      <c r="F85" s="31">
        <v>7.88</v>
      </c>
    </row>
    <row r="86" spans="1:6" ht="15" thickBot="1">
      <c r="A86" s="20" t="s">
        <v>108</v>
      </c>
      <c r="B86" s="340" t="s">
        <v>109</v>
      </c>
      <c r="C86" s="21" t="s">
        <v>100</v>
      </c>
      <c r="D86" s="22">
        <v>0.1</v>
      </c>
      <c r="E86" s="23">
        <v>250000</v>
      </c>
      <c r="F86" s="24">
        <f>D86*E86</f>
        <v>25000</v>
      </c>
    </row>
    <row r="87" spans="1:6" ht="15" thickBot="1">
      <c r="E87" s="25" t="s">
        <v>58</v>
      </c>
      <c r="F87" s="26">
        <f>F85+F86</f>
        <v>25007.88</v>
      </c>
    </row>
    <row r="89" spans="1:6" ht="15" thickBot="1">
      <c r="A89" s="32" t="s">
        <v>81</v>
      </c>
      <c r="B89" s="33"/>
      <c r="C89" s="33"/>
      <c r="D89" s="33"/>
      <c r="E89" s="33"/>
      <c r="F89" s="34"/>
    </row>
    <row r="90" spans="1:6" ht="15" thickBot="1">
      <c r="A90" s="35"/>
      <c r="B90" s="342"/>
      <c r="C90" s="36"/>
      <c r="D90" s="37"/>
      <c r="E90" s="38"/>
      <c r="F90" s="39"/>
    </row>
    <row r="91" spans="1:6" ht="15" thickBot="1">
      <c r="E91" s="25" t="s">
        <v>60</v>
      </c>
      <c r="F91" s="26">
        <f>0</f>
        <v>0</v>
      </c>
    </row>
    <row r="93" spans="1:6" ht="15" thickBot="1">
      <c r="A93" s="32" t="s">
        <v>92</v>
      </c>
      <c r="B93" s="33"/>
      <c r="C93" s="33"/>
      <c r="D93" s="33"/>
      <c r="E93" s="33"/>
      <c r="F93" s="34"/>
    </row>
    <row r="94" spans="1:6" ht="15" thickBot="1">
      <c r="A94" s="35"/>
      <c r="B94" s="342"/>
      <c r="C94" s="36"/>
      <c r="D94" s="37"/>
      <c r="E94" s="38"/>
      <c r="F94" s="39"/>
    </row>
    <row r="95" spans="1:6" ht="15" thickBot="1">
      <c r="E95" s="25" t="s">
        <v>62</v>
      </c>
      <c r="F95" s="26">
        <f>0</f>
        <v>0</v>
      </c>
    </row>
    <row r="97" spans="1:6" ht="15" thickBot="1">
      <c r="A97" s="15" t="s">
        <v>93</v>
      </c>
      <c r="B97" s="339"/>
      <c r="C97" s="16"/>
      <c r="D97" s="17"/>
      <c r="E97" s="18"/>
      <c r="F97" s="19"/>
    </row>
    <row r="98" spans="1:6">
      <c r="A98" s="27" t="s">
        <v>94</v>
      </c>
      <c r="B98" s="341" t="s">
        <v>95</v>
      </c>
      <c r="C98" s="28" t="s">
        <v>78</v>
      </c>
      <c r="D98" s="29"/>
      <c r="E98" s="30"/>
      <c r="F98" s="31">
        <v>7.88</v>
      </c>
    </row>
    <row r="99" spans="1:6">
      <c r="A99" s="27" t="s">
        <v>110</v>
      </c>
      <c r="B99" s="341" t="s">
        <v>111</v>
      </c>
      <c r="C99" s="28" t="s">
        <v>112</v>
      </c>
      <c r="D99" s="29">
        <v>5</v>
      </c>
      <c r="E99" s="30">
        <v>5250</v>
      </c>
      <c r="F99" s="31">
        <f>D99*E99</f>
        <v>26250</v>
      </c>
    </row>
    <row r="100" spans="1:6">
      <c r="A100" s="27" t="s">
        <v>113</v>
      </c>
      <c r="B100" s="341" t="s">
        <v>114</v>
      </c>
      <c r="C100" s="28" t="s">
        <v>16</v>
      </c>
      <c r="D100" s="29">
        <v>0.06</v>
      </c>
      <c r="E100" s="30">
        <v>25000</v>
      </c>
      <c r="F100" s="31">
        <f>D100*E100</f>
        <v>1500</v>
      </c>
    </row>
    <row r="101" spans="1:6" ht="15" thickBot="1">
      <c r="A101" s="20" t="s">
        <v>115</v>
      </c>
      <c r="B101" s="340" t="s">
        <v>116</v>
      </c>
      <c r="C101" s="21" t="s">
        <v>19</v>
      </c>
      <c r="D101" s="22">
        <v>1</v>
      </c>
      <c r="E101" s="23">
        <v>0</v>
      </c>
      <c r="F101" s="24">
        <f>D101*E101</f>
        <v>0</v>
      </c>
    </row>
    <row r="102" spans="1:6" ht="15" thickBot="1">
      <c r="E102" s="25" t="s">
        <v>64</v>
      </c>
      <c r="F102" s="26">
        <f>F98+F99+F100+F101</f>
        <v>27757.88</v>
      </c>
    </row>
    <row r="105" spans="1:6">
      <c r="A105" s="40" t="s">
        <v>56</v>
      </c>
      <c r="B105" s="57" t="s">
        <v>57</v>
      </c>
      <c r="C105" s="41" t="s">
        <v>8</v>
      </c>
      <c r="D105" s="41" t="s">
        <v>8</v>
      </c>
      <c r="E105" s="41" t="s">
        <v>8</v>
      </c>
      <c r="F105" s="42">
        <f>+VLOOKUP(A105,E77:F104,2,0)</f>
        <v>157.59800000000001</v>
      </c>
    </row>
    <row r="106" spans="1:6">
      <c r="A106" s="43" t="s">
        <v>58</v>
      </c>
      <c r="B106" s="58" t="s">
        <v>59</v>
      </c>
      <c r="C106" s="44" t="s">
        <v>8</v>
      </c>
      <c r="D106" s="44" t="s">
        <v>8</v>
      </c>
      <c r="E106" s="44" t="s">
        <v>8</v>
      </c>
      <c r="F106" s="45">
        <f>+VLOOKUP(A106,E77:F104,2,0)</f>
        <v>25007.88</v>
      </c>
    </row>
    <row r="107" spans="1:6">
      <c r="A107" s="43" t="s">
        <v>60</v>
      </c>
      <c r="B107" s="58" t="s">
        <v>61</v>
      </c>
      <c r="C107" s="44" t="s">
        <v>8</v>
      </c>
      <c r="D107" s="44" t="s">
        <v>8</v>
      </c>
      <c r="E107" s="44" t="s">
        <v>8</v>
      </c>
      <c r="F107" s="45">
        <f t="shared" ref="F107:F108" si="2">+VLOOKUP(A107,E78:F105,2,0)</f>
        <v>0</v>
      </c>
    </row>
    <row r="108" spans="1:6">
      <c r="A108" s="43" t="s">
        <v>62</v>
      </c>
      <c r="B108" s="58" t="s">
        <v>63</v>
      </c>
      <c r="C108" s="44" t="s">
        <v>8</v>
      </c>
      <c r="D108" s="44" t="s">
        <v>8</v>
      </c>
      <c r="E108" s="44" t="s">
        <v>8</v>
      </c>
      <c r="F108" s="45">
        <f t="shared" si="2"/>
        <v>0</v>
      </c>
    </row>
    <row r="109" spans="1:6">
      <c r="A109" s="43" t="s">
        <v>64</v>
      </c>
      <c r="B109" s="58" t="s">
        <v>65</v>
      </c>
      <c r="C109" s="44" t="s">
        <v>8</v>
      </c>
      <c r="D109" s="44" t="s">
        <v>8</v>
      </c>
      <c r="E109" s="44" t="s">
        <v>8</v>
      </c>
      <c r="F109" s="45">
        <f>+VLOOKUP(A109,E77:F104,2,0)</f>
        <v>27757.88</v>
      </c>
    </row>
    <row r="110" spans="1:6" ht="15" thickBot="1">
      <c r="A110" s="46" t="s">
        <v>66</v>
      </c>
      <c r="B110" s="59" t="s">
        <v>67</v>
      </c>
      <c r="C110" s="47" t="s">
        <v>8</v>
      </c>
      <c r="D110" s="47" t="s">
        <v>8</v>
      </c>
      <c r="E110" s="47" t="s">
        <v>8</v>
      </c>
      <c r="F110" s="48">
        <f>SUM(F105:F109)</f>
        <v>52923.358000000007</v>
      </c>
    </row>
    <row r="113" spans="1:6">
      <c r="A113" s="4" t="s">
        <v>0</v>
      </c>
      <c r="B113" s="338" t="s">
        <v>20</v>
      </c>
      <c r="C113" s="5"/>
      <c r="D113" s="5"/>
      <c r="E113" s="6" t="s">
        <v>2</v>
      </c>
      <c r="F113" s="7" t="s">
        <v>19</v>
      </c>
    </row>
    <row r="114" spans="1:6" ht="15" thickBot="1">
      <c r="A114" s="8" t="s">
        <v>1</v>
      </c>
      <c r="B114" s="9" t="s">
        <v>21</v>
      </c>
      <c r="C114" s="10"/>
      <c r="D114" s="10"/>
      <c r="E114" s="10"/>
      <c r="F114" s="11"/>
    </row>
    <row r="116" spans="1:6" ht="15" thickBot="1">
      <c r="A116" s="12" t="s">
        <v>0</v>
      </c>
      <c r="B116" s="13" t="s">
        <v>1</v>
      </c>
      <c r="C116" s="13" t="s">
        <v>2</v>
      </c>
      <c r="D116" s="13" t="s">
        <v>3</v>
      </c>
      <c r="E116" s="13" t="s">
        <v>69</v>
      </c>
      <c r="F116" s="14" t="s">
        <v>70</v>
      </c>
    </row>
    <row r="118" spans="1:6" ht="15" thickBot="1">
      <c r="A118" s="15" t="s">
        <v>71</v>
      </c>
      <c r="B118" s="339"/>
      <c r="C118" s="16"/>
      <c r="D118" s="17"/>
      <c r="E118" s="18"/>
      <c r="F118" s="19"/>
    </row>
    <row r="119" spans="1:6" ht="15" thickBot="1">
      <c r="A119" s="20" t="s">
        <v>117</v>
      </c>
      <c r="B119" s="340" t="s">
        <v>118</v>
      </c>
      <c r="C119" s="21" t="s">
        <v>74</v>
      </c>
      <c r="D119" s="22">
        <v>0.05</v>
      </c>
      <c r="E119" s="23">
        <v>457659</v>
      </c>
      <c r="F119" s="24">
        <f>D119*E119</f>
        <v>22882.95</v>
      </c>
    </row>
    <row r="120" spans="1:6" ht="15" thickBot="1">
      <c r="E120" s="25" t="s">
        <v>56</v>
      </c>
      <c r="F120" s="26">
        <f>F119</f>
        <v>22882.95</v>
      </c>
    </row>
    <row r="122" spans="1:6" ht="15" thickBot="1">
      <c r="A122" s="15" t="s">
        <v>75</v>
      </c>
      <c r="B122" s="339"/>
      <c r="C122" s="16"/>
      <c r="D122" s="17"/>
      <c r="E122" s="18"/>
      <c r="F122" s="19"/>
    </row>
    <row r="123" spans="1:6">
      <c r="A123" s="27" t="s">
        <v>76</v>
      </c>
      <c r="B123" s="341" t="s">
        <v>77</v>
      </c>
      <c r="C123" s="28" t="s">
        <v>78</v>
      </c>
      <c r="D123" s="29"/>
      <c r="E123" s="30"/>
      <c r="F123" s="31">
        <v>1144.1500000000001</v>
      </c>
    </row>
    <row r="124" spans="1:6" ht="15" thickBot="1">
      <c r="A124" s="20" t="s">
        <v>119</v>
      </c>
      <c r="B124" s="340" t="s">
        <v>120</v>
      </c>
      <c r="C124" s="21" t="s">
        <v>74</v>
      </c>
      <c r="D124" s="22">
        <v>6.6699999999999995E-2</v>
      </c>
      <c r="E124" s="23">
        <v>56000</v>
      </c>
      <c r="F124" s="24">
        <f>D124*E124</f>
        <v>3735.2</v>
      </c>
    </row>
    <row r="125" spans="1:6" ht="15" thickBot="1">
      <c r="E125" s="25" t="s">
        <v>58</v>
      </c>
      <c r="F125" s="26">
        <f>F123+F124</f>
        <v>4879.3500000000004</v>
      </c>
    </row>
    <row r="127" spans="1:6" ht="15" thickBot="1">
      <c r="A127" s="32" t="s">
        <v>81</v>
      </c>
      <c r="B127" s="33"/>
      <c r="C127" s="33"/>
      <c r="D127" s="33"/>
      <c r="E127" s="33"/>
      <c r="F127" s="34"/>
    </row>
    <row r="128" spans="1:6" ht="15" thickBot="1">
      <c r="A128" s="35"/>
      <c r="B128" s="342"/>
      <c r="C128" s="36"/>
      <c r="D128" s="37"/>
      <c r="E128" s="38"/>
      <c r="F128" s="39"/>
    </row>
    <row r="129" spans="1:6" ht="15" thickBot="1">
      <c r="E129" s="25" t="s">
        <v>60</v>
      </c>
      <c r="F129" s="26">
        <f>0</f>
        <v>0</v>
      </c>
    </row>
    <row r="131" spans="1:6" ht="15" thickBot="1">
      <c r="A131" s="32" t="s">
        <v>92</v>
      </c>
      <c r="B131" s="33"/>
      <c r="C131" s="33"/>
      <c r="D131" s="33"/>
      <c r="E131" s="33"/>
      <c r="F131" s="34"/>
    </row>
    <row r="132" spans="1:6" ht="15" thickBot="1">
      <c r="A132" s="35"/>
      <c r="B132" s="342"/>
      <c r="C132" s="36"/>
      <c r="D132" s="37"/>
      <c r="E132" s="38"/>
      <c r="F132" s="39"/>
    </row>
    <row r="133" spans="1:6" ht="15" thickBot="1">
      <c r="E133" s="25" t="s">
        <v>62</v>
      </c>
      <c r="F133" s="26">
        <f>0</f>
        <v>0</v>
      </c>
    </row>
    <row r="135" spans="1:6" ht="15" thickBot="1">
      <c r="A135" s="15" t="s">
        <v>93</v>
      </c>
      <c r="B135" s="339"/>
      <c r="C135" s="16"/>
      <c r="D135" s="17"/>
      <c r="E135" s="18"/>
      <c r="F135" s="19"/>
    </row>
    <row r="136" spans="1:6" ht="15" thickBot="1">
      <c r="A136" s="20" t="s">
        <v>94</v>
      </c>
      <c r="B136" s="340" t="s">
        <v>95</v>
      </c>
      <c r="C136" s="21" t="s">
        <v>78</v>
      </c>
      <c r="D136" s="22"/>
      <c r="E136" s="23"/>
      <c r="F136" s="24">
        <v>1144.1500000000001</v>
      </c>
    </row>
    <row r="137" spans="1:6" ht="15" thickBot="1">
      <c r="E137" s="25" t="s">
        <v>64</v>
      </c>
      <c r="F137" s="26">
        <f>F136</f>
        <v>1144.1500000000001</v>
      </c>
    </row>
    <row r="140" spans="1:6">
      <c r="A140" s="40" t="s">
        <v>56</v>
      </c>
      <c r="B140" s="57" t="s">
        <v>57</v>
      </c>
      <c r="C140" s="41" t="s">
        <v>8</v>
      </c>
      <c r="D140" s="41" t="s">
        <v>8</v>
      </c>
      <c r="E140" s="41" t="s">
        <v>8</v>
      </c>
      <c r="F140" s="42">
        <f>+VLOOKUP(A140,E112:F139,2,0)</f>
        <v>22882.95</v>
      </c>
    </row>
    <row r="141" spans="1:6">
      <c r="A141" s="43" t="s">
        <v>58</v>
      </c>
      <c r="B141" s="58" t="s">
        <v>59</v>
      </c>
      <c r="C141" s="44" t="s">
        <v>8</v>
      </c>
      <c r="D141" s="44" t="s">
        <v>8</v>
      </c>
      <c r="E141" s="44" t="s">
        <v>8</v>
      </c>
      <c r="F141" s="45">
        <f>+VLOOKUP(A141,E112:F139,2,0)</f>
        <v>4879.3500000000004</v>
      </c>
    </row>
    <row r="142" spans="1:6">
      <c r="A142" s="43" t="s">
        <v>60</v>
      </c>
      <c r="B142" s="58" t="s">
        <v>61</v>
      </c>
      <c r="C142" s="44" t="s">
        <v>8</v>
      </c>
      <c r="D142" s="44" t="s">
        <v>8</v>
      </c>
      <c r="E142" s="44" t="s">
        <v>8</v>
      </c>
      <c r="F142" s="45">
        <f t="shared" ref="F142:F143" si="3">+VLOOKUP(A142,E113:F140,2,0)</f>
        <v>0</v>
      </c>
    </row>
    <row r="143" spans="1:6">
      <c r="A143" s="43" t="s">
        <v>62</v>
      </c>
      <c r="B143" s="58" t="s">
        <v>63</v>
      </c>
      <c r="C143" s="44" t="s">
        <v>8</v>
      </c>
      <c r="D143" s="44" t="s">
        <v>8</v>
      </c>
      <c r="E143" s="44" t="s">
        <v>8</v>
      </c>
      <c r="F143" s="45">
        <f t="shared" si="3"/>
        <v>0</v>
      </c>
    </row>
    <row r="144" spans="1:6">
      <c r="A144" s="43" t="s">
        <v>64</v>
      </c>
      <c r="B144" s="58" t="s">
        <v>65</v>
      </c>
      <c r="C144" s="44" t="s">
        <v>8</v>
      </c>
      <c r="D144" s="44" t="s">
        <v>8</v>
      </c>
      <c r="E144" s="44" t="s">
        <v>8</v>
      </c>
      <c r="F144" s="45">
        <f>+VLOOKUP(A144,E112:F139,2,0)</f>
        <v>1144.1500000000001</v>
      </c>
    </row>
    <row r="145" spans="1:6" ht="15" thickBot="1">
      <c r="A145" s="46" t="s">
        <v>66</v>
      </c>
      <c r="B145" s="59" t="s">
        <v>67</v>
      </c>
      <c r="C145" s="47" t="s">
        <v>8</v>
      </c>
      <c r="D145" s="47" t="s">
        <v>8</v>
      </c>
      <c r="E145" s="47" t="s">
        <v>8</v>
      </c>
      <c r="F145" s="48">
        <f>SUM(F140:F144)</f>
        <v>28906.450000000004</v>
      </c>
    </row>
    <row r="148" spans="1:6">
      <c r="A148" s="4" t="s">
        <v>0</v>
      </c>
      <c r="B148" s="338" t="s">
        <v>22</v>
      </c>
      <c r="C148" s="5"/>
      <c r="D148" s="5"/>
      <c r="E148" s="6" t="s">
        <v>2</v>
      </c>
      <c r="F148" s="7" t="s">
        <v>16</v>
      </c>
    </row>
    <row r="149" spans="1:6" ht="15" thickBot="1">
      <c r="A149" s="8" t="s">
        <v>1</v>
      </c>
      <c r="B149" s="9" t="s">
        <v>23</v>
      </c>
      <c r="C149" s="10"/>
      <c r="D149" s="10"/>
      <c r="E149" s="10"/>
      <c r="F149" s="11"/>
    </row>
    <row r="151" spans="1:6" ht="15" thickBot="1">
      <c r="A151" s="12" t="s">
        <v>0</v>
      </c>
      <c r="B151" s="13" t="s">
        <v>1</v>
      </c>
      <c r="C151" s="13" t="s">
        <v>2</v>
      </c>
      <c r="D151" s="13" t="s">
        <v>3</v>
      </c>
      <c r="E151" s="13" t="s">
        <v>69</v>
      </c>
      <c r="F151" s="14" t="s">
        <v>70</v>
      </c>
    </row>
    <row r="153" spans="1:6" ht="15" thickBot="1">
      <c r="A153" s="15" t="s">
        <v>71</v>
      </c>
      <c r="B153" s="339"/>
      <c r="C153" s="16"/>
      <c r="D153" s="17"/>
      <c r="E153" s="18"/>
      <c r="F153" s="19"/>
    </row>
    <row r="154" spans="1:6" ht="15" thickBot="1">
      <c r="A154" s="20" t="s">
        <v>121</v>
      </c>
      <c r="B154" s="340" t="s">
        <v>122</v>
      </c>
      <c r="C154" s="21" t="s">
        <v>74</v>
      </c>
      <c r="D154" s="22">
        <v>1.33</v>
      </c>
      <c r="E154" s="23">
        <v>694055</v>
      </c>
      <c r="F154" s="24">
        <f>D154*E154</f>
        <v>923093.15</v>
      </c>
    </row>
    <row r="155" spans="1:6" ht="15" thickBot="1">
      <c r="E155" s="25" t="s">
        <v>56</v>
      </c>
      <c r="F155" s="26">
        <f>F154</f>
        <v>923093.15</v>
      </c>
    </row>
    <row r="157" spans="1:6" ht="15" thickBot="1">
      <c r="A157" s="15" t="s">
        <v>75</v>
      </c>
      <c r="B157" s="339"/>
      <c r="C157" s="16"/>
      <c r="D157" s="17"/>
      <c r="E157" s="18"/>
      <c r="F157" s="19"/>
    </row>
    <row r="158" spans="1:6">
      <c r="A158" s="27" t="s">
        <v>76</v>
      </c>
      <c r="B158" s="341" t="s">
        <v>77</v>
      </c>
      <c r="C158" s="28" t="s">
        <v>78</v>
      </c>
      <c r="D158" s="29"/>
      <c r="E158" s="30"/>
      <c r="F158" s="31">
        <v>46154.66</v>
      </c>
    </row>
    <row r="159" spans="1:6" ht="15" thickBot="1">
      <c r="A159" s="20" t="s">
        <v>123</v>
      </c>
      <c r="B159" s="340" t="s">
        <v>124</v>
      </c>
      <c r="C159" s="21" t="s">
        <v>125</v>
      </c>
      <c r="D159" s="22">
        <v>2</v>
      </c>
      <c r="E159" s="23">
        <v>50000</v>
      </c>
      <c r="F159" s="24">
        <f>D159*E159</f>
        <v>100000</v>
      </c>
    </row>
    <row r="160" spans="1:6" ht="15" thickBot="1">
      <c r="E160" s="25" t="s">
        <v>58</v>
      </c>
      <c r="F160" s="26">
        <f>F158+F159</f>
        <v>146154.66</v>
      </c>
    </row>
    <row r="162" spans="1:6" ht="15" thickBot="1">
      <c r="A162" s="32" t="s">
        <v>81</v>
      </c>
      <c r="B162" s="33"/>
      <c r="C162" s="33"/>
      <c r="D162" s="33"/>
      <c r="E162" s="33"/>
      <c r="F162" s="34"/>
    </row>
    <row r="163" spans="1:6" ht="15" thickBot="1">
      <c r="A163" s="35"/>
      <c r="B163" s="342"/>
      <c r="C163" s="36"/>
      <c r="D163" s="37"/>
      <c r="E163" s="38"/>
      <c r="F163" s="39"/>
    </row>
    <row r="164" spans="1:6" ht="15" thickBot="1">
      <c r="E164" s="25" t="s">
        <v>60</v>
      </c>
      <c r="F164" s="26">
        <f>0</f>
        <v>0</v>
      </c>
    </row>
    <row r="166" spans="1:6" ht="15" thickBot="1">
      <c r="A166" s="32" t="s">
        <v>92</v>
      </c>
      <c r="B166" s="33"/>
      <c r="C166" s="33"/>
      <c r="D166" s="33"/>
      <c r="E166" s="33"/>
      <c r="F166" s="34"/>
    </row>
    <row r="167" spans="1:6" ht="15" thickBot="1">
      <c r="A167" s="35"/>
      <c r="B167" s="342"/>
      <c r="C167" s="36"/>
      <c r="D167" s="37"/>
      <c r="E167" s="38"/>
      <c r="F167" s="39"/>
    </row>
    <row r="168" spans="1:6" ht="15" thickBot="1">
      <c r="E168" s="25" t="s">
        <v>62</v>
      </c>
      <c r="F168" s="26">
        <f>0</f>
        <v>0</v>
      </c>
    </row>
    <row r="170" spans="1:6" ht="15" thickBot="1">
      <c r="A170" s="15" t="s">
        <v>93</v>
      </c>
      <c r="B170" s="339"/>
      <c r="C170" s="16"/>
      <c r="D170" s="17"/>
      <c r="E170" s="18"/>
      <c r="F170" s="19"/>
    </row>
    <row r="171" spans="1:6" ht="15" thickBot="1">
      <c r="A171" s="20" t="s">
        <v>94</v>
      </c>
      <c r="B171" s="340" t="s">
        <v>95</v>
      </c>
      <c r="C171" s="21" t="s">
        <v>78</v>
      </c>
      <c r="D171" s="22"/>
      <c r="E171" s="23"/>
      <c r="F171" s="24">
        <v>46154.66</v>
      </c>
    </row>
    <row r="172" spans="1:6" ht="15" thickBot="1">
      <c r="E172" s="25" t="s">
        <v>64</v>
      </c>
      <c r="F172" s="26">
        <f>F171</f>
        <v>46154.66</v>
      </c>
    </row>
    <row r="175" spans="1:6">
      <c r="A175" s="40" t="s">
        <v>56</v>
      </c>
      <c r="B175" s="57" t="s">
        <v>57</v>
      </c>
      <c r="C175" s="41" t="s">
        <v>8</v>
      </c>
      <c r="D175" s="41" t="s">
        <v>8</v>
      </c>
      <c r="E175" s="41" t="s">
        <v>8</v>
      </c>
      <c r="F175" s="42">
        <f>+VLOOKUP(A175,E147:F174,2,0)</f>
        <v>923093.15</v>
      </c>
    </row>
    <row r="176" spans="1:6">
      <c r="A176" s="43" t="s">
        <v>58</v>
      </c>
      <c r="B176" s="58" t="s">
        <v>59</v>
      </c>
      <c r="C176" s="44" t="s">
        <v>8</v>
      </c>
      <c r="D176" s="44" t="s">
        <v>8</v>
      </c>
      <c r="E176" s="44" t="s">
        <v>8</v>
      </c>
      <c r="F176" s="45">
        <f>+VLOOKUP(A176,E147:F174,2,0)</f>
        <v>146154.66</v>
      </c>
    </row>
    <row r="177" spans="1:6">
      <c r="A177" s="43" t="s">
        <v>60</v>
      </c>
      <c r="B177" s="58" t="s">
        <v>61</v>
      </c>
      <c r="C177" s="44" t="s">
        <v>8</v>
      </c>
      <c r="D177" s="44" t="s">
        <v>8</v>
      </c>
      <c r="E177" s="44" t="s">
        <v>8</v>
      </c>
      <c r="F177" s="45">
        <f t="shared" ref="F177:F178" si="4">+VLOOKUP(A177,E148:F175,2,0)</f>
        <v>0</v>
      </c>
    </row>
    <row r="178" spans="1:6">
      <c r="A178" s="43" t="s">
        <v>62</v>
      </c>
      <c r="B178" s="58" t="s">
        <v>63</v>
      </c>
      <c r="C178" s="44" t="s">
        <v>8</v>
      </c>
      <c r="D178" s="44" t="s">
        <v>8</v>
      </c>
      <c r="E178" s="44" t="s">
        <v>8</v>
      </c>
      <c r="F178" s="45">
        <f t="shared" si="4"/>
        <v>0</v>
      </c>
    </row>
    <row r="179" spans="1:6">
      <c r="A179" s="43" t="s">
        <v>64</v>
      </c>
      <c r="B179" s="58" t="s">
        <v>65</v>
      </c>
      <c r="C179" s="44" t="s">
        <v>8</v>
      </c>
      <c r="D179" s="44" t="s">
        <v>8</v>
      </c>
      <c r="E179" s="44" t="s">
        <v>8</v>
      </c>
      <c r="F179" s="45">
        <f>+VLOOKUP(A179,E147:F174,2,0)</f>
        <v>46154.66</v>
      </c>
    </row>
    <row r="180" spans="1:6" ht="15" thickBot="1">
      <c r="A180" s="46" t="s">
        <v>66</v>
      </c>
      <c r="B180" s="59" t="s">
        <v>67</v>
      </c>
      <c r="C180" s="47" t="s">
        <v>8</v>
      </c>
      <c r="D180" s="47" t="s">
        <v>8</v>
      </c>
      <c r="E180" s="47" t="s">
        <v>8</v>
      </c>
      <c r="F180" s="48">
        <f>SUM(F175:F179)</f>
        <v>1115402.47</v>
      </c>
    </row>
    <row r="183" spans="1:6">
      <c r="A183" s="4" t="s">
        <v>0</v>
      </c>
      <c r="B183" s="338" t="s">
        <v>26</v>
      </c>
      <c r="C183" s="5"/>
      <c r="D183" s="5"/>
      <c r="E183" s="6" t="s">
        <v>2</v>
      </c>
      <c r="F183" s="7" t="s">
        <v>19</v>
      </c>
    </row>
    <row r="184" spans="1:6" ht="101.4" thickBot="1">
      <c r="A184" s="8" t="s">
        <v>1</v>
      </c>
      <c r="B184" s="9" t="s">
        <v>27</v>
      </c>
      <c r="C184" s="10"/>
      <c r="D184" s="10"/>
      <c r="E184" s="10"/>
      <c r="F184" s="11"/>
    </row>
    <row r="186" spans="1:6" ht="15" thickBot="1">
      <c r="A186" s="12" t="s">
        <v>0</v>
      </c>
      <c r="B186" s="13" t="s">
        <v>1</v>
      </c>
      <c r="C186" s="13" t="s">
        <v>2</v>
      </c>
      <c r="D186" s="13" t="s">
        <v>3</v>
      </c>
      <c r="E186" s="13" t="s">
        <v>69</v>
      </c>
      <c r="F186" s="14" t="s">
        <v>70</v>
      </c>
    </row>
    <row r="188" spans="1:6" ht="15" thickBot="1">
      <c r="A188" s="15" t="s">
        <v>71</v>
      </c>
      <c r="B188" s="339"/>
      <c r="C188" s="16"/>
      <c r="D188" s="17"/>
      <c r="E188" s="18"/>
      <c r="F188" s="19"/>
    </row>
    <row r="189" spans="1:6" ht="15" thickBot="1">
      <c r="A189" s="20" t="s">
        <v>133</v>
      </c>
      <c r="B189" s="340" t="s">
        <v>134</v>
      </c>
      <c r="C189" s="21" t="s">
        <v>74</v>
      </c>
      <c r="D189" s="22">
        <v>1.4999999999999999E-2</v>
      </c>
      <c r="E189" s="23">
        <v>300061</v>
      </c>
      <c r="F189" s="24">
        <f>D189*E189</f>
        <v>4500.915</v>
      </c>
    </row>
    <row r="190" spans="1:6" ht="15" thickBot="1">
      <c r="E190" s="25" t="s">
        <v>56</v>
      </c>
      <c r="F190" s="26">
        <f>F189</f>
        <v>4500.915</v>
      </c>
    </row>
    <row r="192" spans="1:6" ht="15" thickBot="1">
      <c r="A192" s="15" t="s">
        <v>75</v>
      </c>
      <c r="B192" s="339"/>
      <c r="C192" s="16"/>
      <c r="D192" s="17"/>
      <c r="E192" s="18"/>
      <c r="F192" s="19"/>
    </row>
    <row r="193" spans="1:6">
      <c r="A193" s="27" t="s">
        <v>76</v>
      </c>
      <c r="B193" s="341" t="s">
        <v>77</v>
      </c>
      <c r="C193" s="28" t="s">
        <v>78</v>
      </c>
      <c r="D193" s="29"/>
      <c r="E193" s="30"/>
      <c r="F193" s="31">
        <v>225.05</v>
      </c>
    </row>
    <row r="194" spans="1:6">
      <c r="A194" s="27" t="s">
        <v>98</v>
      </c>
      <c r="B194" s="341" t="s">
        <v>99</v>
      </c>
      <c r="C194" s="28" t="s">
        <v>100</v>
      </c>
      <c r="D194" s="29">
        <v>0.05</v>
      </c>
      <c r="E194" s="30">
        <v>217000</v>
      </c>
      <c r="F194" s="31">
        <f>D194*E194</f>
        <v>10850</v>
      </c>
    </row>
    <row r="195" spans="1:6">
      <c r="A195" s="27" t="s">
        <v>101</v>
      </c>
      <c r="B195" s="341" t="s">
        <v>102</v>
      </c>
      <c r="C195" s="28" t="s">
        <v>100</v>
      </c>
      <c r="D195" s="29">
        <v>2.1999999999999999E-2</v>
      </c>
      <c r="E195" s="30">
        <v>120000</v>
      </c>
      <c r="F195" s="31">
        <f>D195*E195</f>
        <v>2640</v>
      </c>
    </row>
    <row r="196" spans="1:6" ht="15" thickBot="1">
      <c r="A196" s="20" t="s">
        <v>126</v>
      </c>
      <c r="B196" s="340" t="s">
        <v>127</v>
      </c>
      <c r="C196" s="21" t="s">
        <v>100</v>
      </c>
      <c r="D196" s="22">
        <v>2.1999999999999999E-2</v>
      </c>
      <c r="E196" s="23">
        <v>70000</v>
      </c>
      <c r="F196" s="24">
        <f>D196*E196</f>
        <v>1540</v>
      </c>
    </row>
    <row r="197" spans="1:6" ht="15" thickBot="1">
      <c r="E197" s="25" t="s">
        <v>58</v>
      </c>
      <c r="F197" s="26">
        <f>F193+F194+F195+F196</f>
        <v>15255.05</v>
      </c>
    </row>
    <row r="199" spans="1:6" ht="15" thickBot="1">
      <c r="A199" s="15" t="s">
        <v>81</v>
      </c>
      <c r="B199" s="339"/>
      <c r="C199" s="16"/>
      <c r="D199" s="17"/>
      <c r="E199" s="18"/>
      <c r="F199" s="19"/>
    </row>
    <row r="200" spans="1:6">
      <c r="A200" s="27" t="s">
        <v>128</v>
      </c>
      <c r="B200" s="341" t="s">
        <v>129</v>
      </c>
      <c r="C200" s="28" t="s">
        <v>130</v>
      </c>
      <c r="D200" s="29">
        <v>24</v>
      </c>
      <c r="E200" s="30">
        <v>0</v>
      </c>
      <c r="F200" s="31">
        <f>D200*E200</f>
        <v>0</v>
      </c>
    </row>
    <row r="201" spans="1:6" ht="15" thickBot="1">
      <c r="A201" s="20" t="s">
        <v>131</v>
      </c>
      <c r="B201" s="340" t="s">
        <v>132</v>
      </c>
      <c r="C201" s="21" t="s">
        <v>19</v>
      </c>
      <c r="D201" s="22">
        <v>1.25</v>
      </c>
      <c r="E201" s="23">
        <v>65000</v>
      </c>
      <c r="F201" s="24">
        <f>D201*E201</f>
        <v>81250</v>
      </c>
    </row>
    <row r="202" spans="1:6" ht="15" thickBot="1">
      <c r="E202" s="25" t="s">
        <v>60</v>
      </c>
      <c r="F202" s="26">
        <f>F200+F201</f>
        <v>81250</v>
      </c>
    </row>
    <row r="204" spans="1:6" ht="15" thickBot="1">
      <c r="A204" s="32" t="s">
        <v>92</v>
      </c>
      <c r="B204" s="33"/>
      <c r="C204" s="33"/>
      <c r="D204" s="33"/>
      <c r="E204" s="33"/>
      <c r="F204" s="34"/>
    </row>
    <row r="205" spans="1:6" ht="15" thickBot="1">
      <c r="A205" s="35"/>
      <c r="B205" s="342"/>
      <c r="C205" s="36"/>
      <c r="D205" s="37"/>
      <c r="E205" s="38"/>
      <c r="F205" s="39"/>
    </row>
    <row r="206" spans="1:6" ht="15" thickBot="1">
      <c r="E206" s="25" t="s">
        <v>62</v>
      </c>
      <c r="F206" s="26">
        <f>0</f>
        <v>0</v>
      </c>
    </row>
    <row r="208" spans="1:6" ht="15" thickBot="1">
      <c r="A208" s="15" t="s">
        <v>93</v>
      </c>
      <c r="B208" s="339"/>
      <c r="C208" s="16"/>
      <c r="D208" s="17"/>
      <c r="E208" s="18"/>
      <c r="F208" s="19"/>
    </row>
    <row r="209" spans="1:6">
      <c r="A209" s="27" t="s">
        <v>94</v>
      </c>
      <c r="B209" s="341" t="s">
        <v>95</v>
      </c>
      <c r="C209" s="28" t="s">
        <v>78</v>
      </c>
      <c r="D209" s="29"/>
      <c r="E209" s="30"/>
      <c r="F209" s="31">
        <v>225.05</v>
      </c>
    </row>
    <row r="210" spans="1:6" ht="15" thickBot="1">
      <c r="A210" s="20" t="s">
        <v>110</v>
      </c>
      <c r="B210" s="340" t="s">
        <v>111</v>
      </c>
      <c r="C210" s="21" t="s">
        <v>112</v>
      </c>
      <c r="D210" s="22">
        <v>5</v>
      </c>
      <c r="E210" s="23">
        <v>5250</v>
      </c>
      <c r="F210" s="24">
        <f>D210*E210</f>
        <v>26250</v>
      </c>
    </row>
    <row r="211" spans="1:6" ht="15" thickBot="1">
      <c r="E211" s="25" t="s">
        <v>64</v>
      </c>
      <c r="F211" s="26">
        <f>F209+F210</f>
        <v>26475.05</v>
      </c>
    </row>
    <row r="214" spans="1:6">
      <c r="A214" s="40" t="s">
        <v>56</v>
      </c>
      <c r="B214" s="57" t="s">
        <v>57</v>
      </c>
      <c r="C214" s="41" t="s">
        <v>8</v>
      </c>
      <c r="D214" s="41" t="s">
        <v>8</v>
      </c>
      <c r="E214" s="41" t="s">
        <v>8</v>
      </c>
      <c r="F214" s="42">
        <f>+VLOOKUP(A214,E186:F213,2,0)</f>
        <v>4500.915</v>
      </c>
    </row>
    <row r="215" spans="1:6">
      <c r="A215" s="43" t="s">
        <v>58</v>
      </c>
      <c r="B215" s="58" t="s">
        <v>59</v>
      </c>
      <c r="C215" s="44" t="s">
        <v>8</v>
      </c>
      <c r="D215" s="44" t="s">
        <v>8</v>
      </c>
      <c r="E215" s="44" t="s">
        <v>8</v>
      </c>
      <c r="F215" s="45">
        <f>+VLOOKUP(A215,E186:F213,2,0)</f>
        <v>15255.05</v>
      </c>
    </row>
    <row r="216" spans="1:6">
      <c r="A216" s="43" t="s">
        <v>60</v>
      </c>
      <c r="B216" s="58" t="s">
        <v>61</v>
      </c>
      <c r="C216" s="44" t="s">
        <v>8</v>
      </c>
      <c r="D216" s="44" t="s">
        <v>8</v>
      </c>
      <c r="E216" s="44" t="s">
        <v>8</v>
      </c>
      <c r="F216" s="45">
        <f t="shared" ref="F216:F217" si="5">+VLOOKUP(A216,E187:F214,2,0)</f>
        <v>81250</v>
      </c>
    </row>
    <row r="217" spans="1:6">
      <c r="A217" s="43" t="s">
        <v>62</v>
      </c>
      <c r="B217" s="58" t="s">
        <v>63</v>
      </c>
      <c r="C217" s="44" t="s">
        <v>8</v>
      </c>
      <c r="D217" s="44" t="s">
        <v>8</v>
      </c>
      <c r="E217" s="44" t="s">
        <v>8</v>
      </c>
      <c r="F217" s="45">
        <f t="shared" si="5"/>
        <v>0</v>
      </c>
    </row>
    <row r="218" spans="1:6">
      <c r="A218" s="43" t="s">
        <v>64</v>
      </c>
      <c r="B218" s="58" t="s">
        <v>65</v>
      </c>
      <c r="C218" s="44" t="s">
        <v>8</v>
      </c>
      <c r="D218" s="44" t="s">
        <v>8</v>
      </c>
      <c r="E218" s="44" t="s">
        <v>8</v>
      </c>
      <c r="F218" s="45">
        <f>+VLOOKUP(A218,E186:F213,2,0)</f>
        <v>26475.05</v>
      </c>
    </row>
    <row r="219" spans="1:6" ht="15" thickBot="1">
      <c r="A219" s="46" t="s">
        <v>66</v>
      </c>
      <c r="B219" s="59" t="s">
        <v>67</v>
      </c>
      <c r="C219" s="47" t="s">
        <v>8</v>
      </c>
      <c r="D219" s="47" t="s">
        <v>8</v>
      </c>
      <c r="E219" s="47" t="s">
        <v>8</v>
      </c>
      <c r="F219" s="48">
        <f>SUM(F214:F218)</f>
        <v>127481.015</v>
      </c>
    </row>
    <row r="222" spans="1:6">
      <c r="A222" s="4" t="s">
        <v>0</v>
      </c>
      <c r="B222" s="338" t="s">
        <v>28</v>
      </c>
      <c r="C222" s="5"/>
      <c r="D222" s="5"/>
      <c r="E222" s="6" t="s">
        <v>2</v>
      </c>
      <c r="F222" s="7" t="s">
        <v>19</v>
      </c>
    </row>
    <row r="223" spans="1:6" ht="115.8" thickBot="1">
      <c r="A223" s="8" t="s">
        <v>1</v>
      </c>
      <c r="B223" s="9" t="s">
        <v>29</v>
      </c>
      <c r="C223" s="10"/>
      <c r="D223" s="10"/>
      <c r="E223" s="10"/>
      <c r="F223" s="11"/>
    </row>
    <row r="225" spans="1:6" ht="15" thickBot="1">
      <c r="A225" s="12" t="s">
        <v>0</v>
      </c>
      <c r="B225" s="13" t="s">
        <v>1</v>
      </c>
      <c r="C225" s="13" t="s">
        <v>2</v>
      </c>
      <c r="D225" s="13" t="s">
        <v>3</v>
      </c>
      <c r="E225" s="13" t="s">
        <v>69</v>
      </c>
      <c r="F225" s="14" t="s">
        <v>70</v>
      </c>
    </row>
    <row r="227" spans="1:6" ht="15" thickBot="1">
      <c r="A227" s="15" t="s">
        <v>71</v>
      </c>
      <c r="B227" s="339"/>
      <c r="C227" s="16"/>
      <c r="D227" s="17"/>
      <c r="E227" s="18"/>
      <c r="F227" s="19"/>
    </row>
    <row r="228" spans="1:6" ht="15" thickBot="1">
      <c r="A228" s="20" t="s">
        <v>133</v>
      </c>
      <c r="B228" s="340" t="s">
        <v>134</v>
      </c>
      <c r="C228" s="21" t="s">
        <v>74</v>
      </c>
      <c r="D228" s="22">
        <v>1.4999999999999999E-2</v>
      </c>
      <c r="E228" s="23">
        <v>300061</v>
      </c>
      <c r="F228" s="24">
        <f>D228*E228</f>
        <v>4500.915</v>
      </c>
    </row>
    <row r="229" spans="1:6" ht="15" thickBot="1">
      <c r="E229" s="25" t="s">
        <v>56</v>
      </c>
      <c r="F229" s="26">
        <f>F228</f>
        <v>4500.915</v>
      </c>
    </row>
    <row r="231" spans="1:6" ht="15" thickBot="1">
      <c r="A231" s="15" t="s">
        <v>75</v>
      </c>
      <c r="B231" s="339"/>
      <c r="C231" s="16"/>
      <c r="D231" s="17"/>
      <c r="E231" s="18"/>
      <c r="F231" s="19"/>
    </row>
    <row r="232" spans="1:6">
      <c r="A232" s="27" t="s">
        <v>76</v>
      </c>
      <c r="B232" s="341" t="s">
        <v>77</v>
      </c>
      <c r="C232" s="28" t="s">
        <v>78</v>
      </c>
      <c r="D232" s="29"/>
      <c r="E232" s="30"/>
      <c r="F232" s="31">
        <v>225.05</v>
      </c>
    </row>
    <row r="233" spans="1:6">
      <c r="A233" s="27" t="s">
        <v>98</v>
      </c>
      <c r="B233" s="341" t="s">
        <v>99</v>
      </c>
      <c r="C233" s="28" t="s">
        <v>100</v>
      </c>
      <c r="D233" s="29">
        <v>0.05</v>
      </c>
      <c r="E233" s="30">
        <v>217000</v>
      </c>
      <c r="F233" s="31">
        <f>D233*E233</f>
        <v>10850</v>
      </c>
    </row>
    <row r="234" spans="1:6">
      <c r="A234" s="27" t="s">
        <v>101</v>
      </c>
      <c r="B234" s="341" t="s">
        <v>102</v>
      </c>
      <c r="C234" s="28" t="s">
        <v>100</v>
      </c>
      <c r="D234" s="29">
        <v>2.1999999999999999E-2</v>
      </c>
      <c r="E234" s="30">
        <v>120000</v>
      </c>
      <c r="F234" s="31">
        <f>D234*E234</f>
        <v>2640</v>
      </c>
    </row>
    <row r="235" spans="1:6" ht="15" thickBot="1">
      <c r="A235" s="20" t="s">
        <v>126</v>
      </c>
      <c r="B235" s="340" t="s">
        <v>127</v>
      </c>
      <c r="C235" s="21" t="s">
        <v>100</v>
      </c>
      <c r="D235" s="22">
        <v>2.1999999999999999E-2</v>
      </c>
      <c r="E235" s="23">
        <v>70000</v>
      </c>
      <c r="F235" s="24">
        <f>D235*E235</f>
        <v>1540</v>
      </c>
    </row>
    <row r="236" spans="1:6" ht="15" thickBot="1">
      <c r="E236" s="25" t="s">
        <v>58</v>
      </c>
      <c r="F236" s="26">
        <f>F232+F233+F234+F235</f>
        <v>15255.05</v>
      </c>
    </row>
    <row r="238" spans="1:6" ht="15" thickBot="1">
      <c r="A238" s="15" t="s">
        <v>81</v>
      </c>
      <c r="B238" s="339"/>
      <c r="C238" s="16"/>
      <c r="D238" s="17"/>
      <c r="E238" s="18"/>
      <c r="F238" s="19"/>
    </row>
    <row r="239" spans="1:6">
      <c r="A239" s="27" t="s">
        <v>128</v>
      </c>
      <c r="B239" s="341" t="s">
        <v>129</v>
      </c>
      <c r="C239" s="28" t="s">
        <v>130</v>
      </c>
      <c r="D239" s="29">
        <v>24</v>
      </c>
      <c r="E239" s="30">
        <v>0</v>
      </c>
      <c r="F239" s="31">
        <f>D239*E239</f>
        <v>0</v>
      </c>
    </row>
    <row r="240" spans="1:6" ht="15" thickBot="1">
      <c r="A240" s="20" t="s">
        <v>135</v>
      </c>
      <c r="B240" s="340" t="s">
        <v>136</v>
      </c>
      <c r="C240" s="21" t="s">
        <v>19</v>
      </c>
      <c r="D240" s="22">
        <v>1.25</v>
      </c>
      <c r="E240" s="23">
        <v>85000</v>
      </c>
      <c r="F240" s="24">
        <f>D240*E240</f>
        <v>106250</v>
      </c>
    </row>
    <row r="241" spans="1:6" ht="15" thickBot="1">
      <c r="E241" s="25" t="s">
        <v>60</v>
      </c>
      <c r="F241" s="26">
        <f>F239+F240</f>
        <v>106250</v>
      </c>
    </row>
    <row r="243" spans="1:6" ht="15" thickBot="1">
      <c r="A243" s="32" t="s">
        <v>92</v>
      </c>
      <c r="B243" s="33"/>
      <c r="C243" s="33"/>
      <c r="D243" s="33"/>
      <c r="E243" s="33"/>
      <c r="F243" s="34"/>
    </row>
    <row r="244" spans="1:6" ht="15" thickBot="1">
      <c r="A244" s="35"/>
      <c r="B244" s="342"/>
      <c r="C244" s="36"/>
      <c r="D244" s="37"/>
      <c r="E244" s="38"/>
      <c r="F244" s="39"/>
    </row>
    <row r="245" spans="1:6" ht="15" thickBot="1">
      <c r="E245" s="25" t="s">
        <v>62</v>
      </c>
      <c r="F245" s="26">
        <f>0</f>
        <v>0</v>
      </c>
    </row>
    <row r="247" spans="1:6" ht="15" thickBot="1">
      <c r="A247" s="15" t="s">
        <v>93</v>
      </c>
      <c r="B247" s="339"/>
      <c r="C247" s="16"/>
      <c r="D247" s="17"/>
      <c r="E247" s="18"/>
      <c r="F247" s="19"/>
    </row>
    <row r="248" spans="1:6">
      <c r="A248" s="27" t="s">
        <v>94</v>
      </c>
      <c r="B248" s="341" t="s">
        <v>95</v>
      </c>
      <c r="C248" s="28" t="s">
        <v>78</v>
      </c>
      <c r="D248" s="29"/>
      <c r="E248" s="30"/>
      <c r="F248" s="31">
        <v>225.05</v>
      </c>
    </row>
    <row r="249" spans="1:6" ht="15" thickBot="1">
      <c r="A249" s="20" t="s">
        <v>137</v>
      </c>
      <c r="B249" s="340" t="s">
        <v>138</v>
      </c>
      <c r="C249" s="21" t="s">
        <v>112</v>
      </c>
      <c r="D249" s="22">
        <v>55</v>
      </c>
      <c r="E249" s="23">
        <v>2500</v>
      </c>
      <c r="F249" s="24">
        <f>D249*E249</f>
        <v>137500</v>
      </c>
    </row>
    <row r="250" spans="1:6" ht="15" thickBot="1">
      <c r="E250" s="25" t="s">
        <v>64</v>
      </c>
      <c r="F250" s="26">
        <f>F248+F249</f>
        <v>137725.04999999999</v>
      </c>
    </row>
    <row r="253" spans="1:6">
      <c r="A253" s="40" t="s">
        <v>56</v>
      </c>
      <c r="B253" s="57" t="s">
        <v>57</v>
      </c>
      <c r="C253" s="41" t="s">
        <v>8</v>
      </c>
      <c r="D253" s="41" t="s">
        <v>8</v>
      </c>
      <c r="E253" s="41" t="s">
        <v>8</v>
      </c>
      <c r="F253" s="42">
        <f>+VLOOKUP(A253,E225:F252,2,0)</f>
        <v>4500.915</v>
      </c>
    </row>
    <row r="254" spans="1:6">
      <c r="A254" s="43" t="s">
        <v>58</v>
      </c>
      <c r="B254" s="58" t="s">
        <v>59</v>
      </c>
      <c r="C254" s="44" t="s">
        <v>8</v>
      </c>
      <c r="D254" s="44" t="s">
        <v>8</v>
      </c>
      <c r="E254" s="44" t="s">
        <v>8</v>
      </c>
      <c r="F254" s="45">
        <f>+VLOOKUP(A254,E225:F252,2,0)</f>
        <v>15255.05</v>
      </c>
    </row>
    <row r="255" spans="1:6">
      <c r="A255" s="43" t="s">
        <v>60</v>
      </c>
      <c r="B255" s="58" t="s">
        <v>61</v>
      </c>
      <c r="C255" s="44" t="s">
        <v>8</v>
      </c>
      <c r="D255" s="44" t="s">
        <v>8</v>
      </c>
      <c r="E255" s="44" t="s">
        <v>8</v>
      </c>
      <c r="F255" s="45">
        <f t="shared" ref="F255:F256" si="6">+VLOOKUP(A255,E226:F253,2,0)</f>
        <v>106250</v>
      </c>
    </row>
    <row r="256" spans="1:6">
      <c r="A256" s="43" t="s">
        <v>62</v>
      </c>
      <c r="B256" s="58" t="s">
        <v>63</v>
      </c>
      <c r="C256" s="44" t="s">
        <v>8</v>
      </c>
      <c r="D256" s="44" t="s">
        <v>8</v>
      </c>
      <c r="E256" s="44" t="s">
        <v>8</v>
      </c>
      <c r="F256" s="45">
        <f t="shared" si="6"/>
        <v>0</v>
      </c>
    </row>
    <row r="257" spans="1:6">
      <c r="A257" s="43" t="s">
        <v>64</v>
      </c>
      <c r="B257" s="58" t="s">
        <v>65</v>
      </c>
      <c r="C257" s="44" t="s">
        <v>8</v>
      </c>
      <c r="D257" s="44" t="s">
        <v>8</v>
      </c>
      <c r="E257" s="44" t="s">
        <v>8</v>
      </c>
      <c r="F257" s="45">
        <f>+VLOOKUP(A257,E225:F252,2,0)</f>
        <v>137725.04999999999</v>
      </c>
    </row>
    <row r="258" spans="1:6" ht="15" thickBot="1">
      <c r="A258" s="46" t="s">
        <v>66</v>
      </c>
      <c r="B258" s="59" t="s">
        <v>67</v>
      </c>
      <c r="C258" s="47" t="s">
        <v>8</v>
      </c>
      <c r="D258" s="47" t="s">
        <v>8</v>
      </c>
      <c r="E258" s="47" t="s">
        <v>8</v>
      </c>
      <c r="F258" s="48">
        <f>SUM(F253:F257)</f>
        <v>263731.01500000001</v>
      </c>
    </row>
    <row r="261" spans="1:6">
      <c r="A261" s="4" t="s">
        <v>0</v>
      </c>
      <c r="B261" s="338" t="s">
        <v>30</v>
      </c>
      <c r="C261" s="5"/>
      <c r="D261" s="5"/>
      <c r="E261" s="6" t="s">
        <v>2</v>
      </c>
      <c r="F261" s="7" t="s">
        <v>32</v>
      </c>
    </row>
    <row r="262" spans="1:6" ht="43.8" thickBot="1">
      <c r="A262" s="8" t="s">
        <v>1</v>
      </c>
      <c r="B262" s="9" t="s">
        <v>31</v>
      </c>
      <c r="C262" s="10"/>
      <c r="D262" s="10"/>
      <c r="E262" s="10"/>
      <c r="F262" s="11"/>
    </row>
    <row r="264" spans="1:6" ht="15" thickBot="1">
      <c r="A264" s="12" t="s">
        <v>0</v>
      </c>
      <c r="B264" s="13" t="s">
        <v>1</v>
      </c>
      <c r="C264" s="13" t="s">
        <v>2</v>
      </c>
      <c r="D264" s="13" t="s">
        <v>3</v>
      </c>
      <c r="E264" s="13" t="s">
        <v>69</v>
      </c>
      <c r="F264" s="14" t="s">
        <v>70</v>
      </c>
    </row>
    <row r="266" spans="1:6" ht="15" thickBot="1">
      <c r="A266" s="15" t="s">
        <v>71</v>
      </c>
      <c r="B266" s="339"/>
      <c r="C266" s="16"/>
      <c r="D266" s="17"/>
      <c r="E266" s="18"/>
      <c r="F266" s="19"/>
    </row>
    <row r="267" spans="1:6" ht="15" thickBot="1">
      <c r="A267" s="20" t="s">
        <v>139</v>
      </c>
      <c r="B267" s="340" t="s">
        <v>140</v>
      </c>
      <c r="C267" s="21" t="s">
        <v>74</v>
      </c>
      <c r="D267" s="22">
        <v>3.5999999999999997E-2</v>
      </c>
      <c r="E267" s="23">
        <v>78799</v>
      </c>
      <c r="F267" s="24">
        <f>D267*E267</f>
        <v>2836.7639999999997</v>
      </c>
    </row>
    <row r="268" spans="1:6" ht="15" thickBot="1">
      <c r="E268" s="25" t="s">
        <v>56</v>
      </c>
      <c r="F268" s="26">
        <f>F267</f>
        <v>2836.7639999999997</v>
      </c>
    </row>
    <row r="270" spans="1:6" ht="15" thickBot="1">
      <c r="A270" s="15" t="s">
        <v>75</v>
      </c>
      <c r="B270" s="339"/>
      <c r="C270" s="16"/>
      <c r="D270" s="17"/>
      <c r="E270" s="18"/>
      <c r="F270" s="19"/>
    </row>
    <row r="271" spans="1:6">
      <c r="A271" s="27" t="s">
        <v>76</v>
      </c>
      <c r="B271" s="341" t="s">
        <v>77</v>
      </c>
      <c r="C271" s="28" t="s">
        <v>78</v>
      </c>
      <c r="D271" s="29"/>
      <c r="E271" s="30"/>
      <c r="F271" s="31">
        <v>141.84</v>
      </c>
    </row>
    <row r="272" spans="1:6" ht="15" thickBot="1">
      <c r="A272" s="20" t="s">
        <v>143</v>
      </c>
      <c r="B272" s="340" t="s">
        <v>144</v>
      </c>
      <c r="C272" s="21" t="s">
        <v>125</v>
      </c>
      <c r="D272" s="22">
        <v>4.0000000000000001E-3</v>
      </c>
      <c r="E272" s="23">
        <v>70000</v>
      </c>
      <c r="F272" s="24">
        <f>D272*E272</f>
        <v>280</v>
      </c>
    </row>
    <row r="273" spans="1:6" ht="15" thickBot="1">
      <c r="E273" s="25" t="s">
        <v>58</v>
      </c>
      <c r="F273" s="26">
        <f>F271+F272</f>
        <v>421.84000000000003</v>
      </c>
    </row>
    <row r="275" spans="1:6" ht="15" thickBot="1">
      <c r="A275" s="15" t="s">
        <v>81</v>
      </c>
      <c r="B275" s="339"/>
      <c r="C275" s="16"/>
      <c r="D275" s="17"/>
      <c r="E275" s="18"/>
      <c r="F275" s="19"/>
    </row>
    <row r="276" spans="1:6" ht="15" thickBot="1">
      <c r="A276" s="20" t="s">
        <v>145</v>
      </c>
      <c r="B276" s="340" t="s">
        <v>146</v>
      </c>
      <c r="C276" s="21" t="s">
        <v>147</v>
      </c>
      <c r="D276" s="22">
        <v>0.31</v>
      </c>
      <c r="E276" s="23">
        <v>14000</v>
      </c>
      <c r="F276" s="24">
        <f>D276*E276</f>
        <v>4340</v>
      </c>
    </row>
    <row r="277" spans="1:6" ht="15" thickBot="1">
      <c r="E277" s="25" t="s">
        <v>60</v>
      </c>
      <c r="F277" s="26">
        <f>F276</f>
        <v>4340</v>
      </c>
    </row>
    <row r="279" spans="1:6" ht="15" thickBot="1">
      <c r="A279" s="32" t="s">
        <v>92</v>
      </c>
      <c r="B279" s="33"/>
      <c r="C279" s="33"/>
      <c r="D279" s="33"/>
      <c r="E279" s="33"/>
      <c r="F279" s="34"/>
    </row>
    <row r="280" spans="1:6" ht="15" thickBot="1">
      <c r="A280" s="35"/>
      <c r="B280" s="342"/>
      <c r="C280" s="36"/>
      <c r="D280" s="37"/>
      <c r="E280" s="38"/>
      <c r="F280" s="39"/>
    </row>
    <row r="281" spans="1:6" ht="15" thickBot="1">
      <c r="E281" s="25" t="s">
        <v>62</v>
      </c>
      <c r="F281" s="26">
        <f>0</f>
        <v>0</v>
      </c>
    </row>
    <row r="283" spans="1:6" ht="15" thickBot="1">
      <c r="A283" s="15" t="s">
        <v>93</v>
      </c>
      <c r="B283" s="339"/>
      <c r="C283" s="16"/>
      <c r="D283" s="17"/>
      <c r="E283" s="18"/>
      <c r="F283" s="19"/>
    </row>
    <row r="284" spans="1:6" ht="15" thickBot="1">
      <c r="A284" s="20" t="s">
        <v>94</v>
      </c>
      <c r="B284" s="340" t="s">
        <v>95</v>
      </c>
      <c r="C284" s="21" t="s">
        <v>78</v>
      </c>
      <c r="D284" s="22"/>
      <c r="E284" s="23"/>
      <c r="F284" s="24">
        <v>141.84</v>
      </c>
    </row>
    <row r="285" spans="1:6" ht="15" thickBot="1">
      <c r="E285" s="25" t="s">
        <v>64</v>
      </c>
      <c r="F285" s="26">
        <f>F284</f>
        <v>141.84</v>
      </c>
    </row>
    <row r="288" spans="1:6">
      <c r="A288" s="40" t="s">
        <v>56</v>
      </c>
      <c r="B288" s="57" t="s">
        <v>57</v>
      </c>
      <c r="C288" s="41" t="s">
        <v>8</v>
      </c>
      <c r="D288" s="41" t="s">
        <v>8</v>
      </c>
      <c r="E288" s="41" t="s">
        <v>8</v>
      </c>
      <c r="F288" s="42">
        <f>+VLOOKUP(A288,E260:F287,2,0)</f>
        <v>2836.7639999999997</v>
      </c>
    </row>
    <row r="289" spans="1:6">
      <c r="A289" s="43" t="s">
        <v>58</v>
      </c>
      <c r="B289" s="58" t="s">
        <v>59</v>
      </c>
      <c r="C289" s="44" t="s">
        <v>8</v>
      </c>
      <c r="D289" s="44" t="s">
        <v>8</v>
      </c>
      <c r="E289" s="44" t="s">
        <v>8</v>
      </c>
      <c r="F289" s="45">
        <f>+VLOOKUP(A289,E260:F287,2,0)</f>
        <v>421.84000000000003</v>
      </c>
    </row>
    <row r="290" spans="1:6">
      <c r="A290" s="43" t="s">
        <v>60</v>
      </c>
      <c r="B290" s="58" t="s">
        <v>61</v>
      </c>
      <c r="C290" s="44" t="s">
        <v>8</v>
      </c>
      <c r="D290" s="44" t="s">
        <v>8</v>
      </c>
      <c r="E290" s="44" t="s">
        <v>8</v>
      </c>
      <c r="F290" s="45">
        <f t="shared" ref="F290:F291" si="7">+VLOOKUP(A290,E261:F288,2,0)</f>
        <v>4340</v>
      </c>
    </row>
    <row r="291" spans="1:6">
      <c r="A291" s="43" t="s">
        <v>62</v>
      </c>
      <c r="B291" s="58" t="s">
        <v>63</v>
      </c>
      <c r="C291" s="44" t="s">
        <v>8</v>
      </c>
      <c r="D291" s="44" t="s">
        <v>8</v>
      </c>
      <c r="E291" s="44" t="s">
        <v>8</v>
      </c>
      <c r="F291" s="45">
        <f t="shared" si="7"/>
        <v>0</v>
      </c>
    </row>
    <row r="292" spans="1:6">
      <c r="A292" s="43" t="s">
        <v>64</v>
      </c>
      <c r="B292" s="58" t="s">
        <v>65</v>
      </c>
      <c r="C292" s="44" t="s">
        <v>8</v>
      </c>
      <c r="D292" s="44" t="s">
        <v>8</v>
      </c>
      <c r="E292" s="44" t="s">
        <v>8</v>
      </c>
      <c r="F292" s="45">
        <f>+VLOOKUP(A292,E260:F287,2,0)</f>
        <v>141.84</v>
      </c>
    </row>
    <row r="293" spans="1:6" ht="15" thickBot="1">
      <c r="A293" s="46" t="s">
        <v>66</v>
      </c>
      <c r="B293" s="59" t="s">
        <v>67</v>
      </c>
      <c r="C293" s="47" t="s">
        <v>8</v>
      </c>
      <c r="D293" s="47" t="s">
        <v>8</v>
      </c>
      <c r="E293" s="47" t="s">
        <v>8</v>
      </c>
      <c r="F293" s="48">
        <f>SUM(F288:F292)</f>
        <v>7740.4439999999995</v>
      </c>
    </row>
    <row r="296" spans="1:6">
      <c r="A296" s="4" t="s">
        <v>0</v>
      </c>
      <c r="B296" s="338" t="s">
        <v>33</v>
      </c>
      <c r="C296" s="5"/>
      <c r="D296" s="5"/>
      <c r="E296" s="6" t="s">
        <v>2</v>
      </c>
      <c r="F296" s="7" t="s">
        <v>19</v>
      </c>
    </row>
    <row r="297" spans="1:6" ht="144.6" thickBot="1">
      <c r="A297" s="8" t="s">
        <v>1</v>
      </c>
      <c r="B297" s="9" t="s">
        <v>34</v>
      </c>
      <c r="C297" s="10"/>
      <c r="D297" s="10"/>
      <c r="E297" s="10"/>
      <c r="F297" s="11"/>
    </row>
    <row r="299" spans="1:6" ht="15" thickBot="1">
      <c r="A299" s="12" t="s">
        <v>0</v>
      </c>
      <c r="B299" s="13" t="s">
        <v>1</v>
      </c>
      <c r="C299" s="13" t="s">
        <v>2</v>
      </c>
      <c r="D299" s="13" t="s">
        <v>3</v>
      </c>
      <c r="E299" s="13" t="s">
        <v>69</v>
      </c>
      <c r="F299" s="14" t="s">
        <v>70</v>
      </c>
    </row>
    <row r="301" spans="1:6" ht="15" thickBot="1">
      <c r="A301" s="15" t="s">
        <v>71</v>
      </c>
      <c r="B301" s="339"/>
      <c r="C301" s="16"/>
      <c r="D301" s="17"/>
      <c r="E301" s="18"/>
      <c r="F301" s="19"/>
    </row>
    <row r="302" spans="1:6" ht="15" thickBot="1">
      <c r="A302" s="20" t="s">
        <v>148</v>
      </c>
      <c r="B302" s="340" t="s">
        <v>149</v>
      </c>
      <c r="C302" s="21" t="s">
        <v>74</v>
      </c>
      <c r="D302" s="22">
        <v>0.2</v>
      </c>
      <c r="E302" s="23">
        <v>600123</v>
      </c>
      <c r="F302" s="24">
        <f>D302*E302</f>
        <v>120024.6</v>
      </c>
    </row>
    <row r="303" spans="1:6" ht="15" thickBot="1">
      <c r="E303" s="25" t="s">
        <v>56</v>
      </c>
      <c r="F303" s="26">
        <f>F302</f>
        <v>120024.6</v>
      </c>
    </row>
    <row r="305" spans="1:6" ht="15" thickBot="1">
      <c r="A305" s="15" t="s">
        <v>75</v>
      </c>
      <c r="B305" s="339"/>
      <c r="C305" s="16"/>
      <c r="D305" s="17"/>
      <c r="E305" s="18"/>
      <c r="F305" s="19"/>
    </row>
    <row r="306" spans="1:6">
      <c r="A306" s="27" t="s">
        <v>76</v>
      </c>
      <c r="B306" s="341" t="s">
        <v>77</v>
      </c>
      <c r="C306" s="28" t="s">
        <v>78</v>
      </c>
      <c r="D306" s="29"/>
      <c r="E306" s="30"/>
      <c r="F306" s="31">
        <v>6001.23</v>
      </c>
    </row>
    <row r="307" spans="1:6">
      <c r="A307" s="27" t="s">
        <v>156</v>
      </c>
      <c r="B307" s="341" t="s">
        <v>157</v>
      </c>
      <c r="C307" s="28" t="s">
        <v>100</v>
      </c>
      <c r="D307" s="29">
        <v>0.13</v>
      </c>
      <c r="E307" s="30">
        <v>130000</v>
      </c>
      <c r="F307" s="31">
        <f>D307*E307</f>
        <v>16900</v>
      </c>
    </row>
    <row r="308" spans="1:6">
      <c r="A308" s="27" t="s">
        <v>150</v>
      </c>
      <c r="B308" s="341" t="s">
        <v>151</v>
      </c>
      <c r="C308" s="28" t="s">
        <v>100</v>
      </c>
      <c r="D308" s="29">
        <v>0.125</v>
      </c>
      <c r="E308" s="30">
        <v>225000</v>
      </c>
      <c r="F308" s="31">
        <f>D308*E308</f>
        <v>28125</v>
      </c>
    </row>
    <row r="309" spans="1:6">
      <c r="A309" s="27" t="s">
        <v>103</v>
      </c>
      <c r="B309" s="341" t="s">
        <v>104</v>
      </c>
      <c r="C309" s="28" t="s">
        <v>105</v>
      </c>
      <c r="D309" s="29">
        <v>0.16500000000000001</v>
      </c>
      <c r="E309" s="30">
        <v>400000</v>
      </c>
      <c r="F309" s="31">
        <f>D309*E309</f>
        <v>66000</v>
      </c>
    </row>
    <row r="310" spans="1:6" ht="15" thickBot="1">
      <c r="A310" s="20" t="s">
        <v>119</v>
      </c>
      <c r="B310" s="340" t="s">
        <v>120</v>
      </c>
      <c r="C310" s="21" t="s">
        <v>74</v>
      </c>
      <c r="D310" s="22">
        <v>1.2500000000000001E-2</v>
      </c>
      <c r="E310" s="23">
        <v>56000</v>
      </c>
      <c r="F310" s="24">
        <f>D310*E310</f>
        <v>700</v>
      </c>
    </row>
    <row r="311" spans="1:6" ht="15" thickBot="1">
      <c r="E311" s="25" t="s">
        <v>58</v>
      </c>
      <c r="F311" s="26">
        <f>F306+F307+F308+F309+F310</f>
        <v>117726.23</v>
      </c>
    </row>
    <row r="313" spans="1:6" ht="15" thickBot="1">
      <c r="A313" s="15" t="s">
        <v>81</v>
      </c>
      <c r="B313" s="339"/>
      <c r="C313" s="16"/>
      <c r="D313" s="17"/>
      <c r="E313" s="18"/>
      <c r="F313" s="19"/>
    </row>
    <row r="314" spans="1:6" ht="15" thickBot="1">
      <c r="A314" s="20" t="s">
        <v>152</v>
      </c>
      <c r="B314" s="340" t="s">
        <v>153</v>
      </c>
      <c r="C314" s="21" t="s">
        <v>19</v>
      </c>
      <c r="D314" s="22">
        <v>1.1000000000000001</v>
      </c>
      <c r="E314" s="23">
        <v>1050000</v>
      </c>
      <c r="F314" s="24">
        <f>D314*E314</f>
        <v>1155000</v>
      </c>
    </row>
    <row r="315" spans="1:6" ht="15" thickBot="1">
      <c r="E315" s="25" t="s">
        <v>60</v>
      </c>
      <c r="F315" s="26">
        <f>F314</f>
        <v>1155000</v>
      </c>
    </row>
    <row r="317" spans="1:6" ht="15" thickBot="1">
      <c r="A317" s="32" t="s">
        <v>92</v>
      </c>
      <c r="B317" s="33"/>
      <c r="C317" s="33"/>
      <c r="D317" s="33"/>
      <c r="E317" s="33"/>
      <c r="F317" s="34"/>
    </row>
    <row r="318" spans="1:6" ht="15" thickBot="1">
      <c r="A318" s="35"/>
      <c r="B318" s="342"/>
      <c r="C318" s="36"/>
      <c r="D318" s="37"/>
      <c r="E318" s="38"/>
      <c r="F318" s="39"/>
    </row>
    <row r="319" spans="1:6" ht="15" thickBot="1">
      <c r="E319" s="25" t="s">
        <v>62</v>
      </c>
      <c r="F319" s="26">
        <f>0</f>
        <v>0</v>
      </c>
    </row>
    <row r="321" spans="1:6" ht="15" thickBot="1">
      <c r="A321" s="15" t="s">
        <v>93</v>
      </c>
      <c r="B321" s="339"/>
      <c r="C321" s="16"/>
      <c r="D321" s="17"/>
      <c r="E321" s="18"/>
      <c r="F321" s="19"/>
    </row>
    <row r="322" spans="1:6">
      <c r="A322" s="27" t="s">
        <v>94</v>
      </c>
      <c r="B322" s="341" t="s">
        <v>95</v>
      </c>
      <c r="C322" s="28" t="s">
        <v>78</v>
      </c>
      <c r="D322" s="29"/>
      <c r="E322" s="30"/>
      <c r="F322" s="31">
        <v>6001.23</v>
      </c>
    </row>
    <row r="323" spans="1:6" ht="15" thickBot="1">
      <c r="A323" s="20" t="s">
        <v>154</v>
      </c>
      <c r="B323" s="340" t="s">
        <v>155</v>
      </c>
      <c r="C323" s="21" t="s">
        <v>112</v>
      </c>
      <c r="D323" s="22">
        <v>55</v>
      </c>
      <c r="E323" s="23">
        <v>2500</v>
      </c>
      <c r="F323" s="24">
        <f>D323*E323</f>
        <v>137500</v>
      </c>
    </row>
    <row r="324" spans="1:6" ht="15" thickBot="1">
      <c r="E324" s="25" t="s">
        <v>64</v>
      </c>
      <c r="F324" s="26">
        <f>F322+F323</f>
        <v>143501.23000000001</v>
      </c>
    </row>
    <row r="327" spans="1:6">
      <c r="A327" s="40" t="s">
        <v>56</v>
      </c>
      <c r="B327" s="57" t="s">
        <v>57</v>
      </c>
      <c r="C327" s="41" t="s">
        <v>8</v>
      </c>
      <c r="D327" s="41" t="s">
        <v>8</v>
      </c>
      <c r="E327" s="41" t="s">
        <v>8</v>
      </c>
      <c r="F327" s="42">
        <f>+VLOOKUP(A327,E299:F326,2,0)</f>
        <v>120024.6</v>
      </c>
    </row>
    <row r="328" spans="1:6">
      <c r="A328" s="43" t="s">
        <v>58</v>
      </c>
      <c r="B328" s="58" t="s">
        <v>59</v>
      </c>
      <c r="C328" s="44" t="s">
        <v>8</v>
      </c>
      <c r="D328" s="44" t="s">
        <v>8</v>
      </c>
      <c r="E328" s="44" t="s">
        <v>8</v>
      </c>
      <c r="F328" s="45">
        <f>+VLOOKUP(A328,E299:F326,2,0)</f>
        <v>117726.23</v>
      </c>
    </row>
    <row r="329" spans="1:6">
      <c r="A329" s="43" t="s">
        <v>60</v>
      </c>
      <c r="B329" s="58" t="s">
        <v>61</v>
      </c>
      <c r="C329" s="44" t="s">
        <v>8</v>
      </c>
      <c r="D329" s="44" t="s">
        <v>8</v>
      </c>
      <c r="E329" s="44" t="s">
        <v>8</v>
      </c>
      <c r="F329" s="45">
        <f t="shared" ref="F329:F330" si="8">+VLOOKUP(A329,E300:F327,2,0)</f>
        <v>1155000</v>
      </c>
    </row>
    <row r="330" spans="1:6">
      <c r="A330" s="43" t="s">
        <v>62</v>
      </c>
      <c r="B330" s="58" t="s">
        <v>63</v>
      </c>
      <c r="C330" s="44" t="s">
        <v>8</v>
      </c>
      <c r="D330" s="44" t="s">
        <v>8</v>
      </c>
      <c r="E330" s="44" t="s">
        <v>8</v>
      </c>
      <c r="F330" s="45">
        <f t="shared" si="8"/>
        <v>0</v>
      </c>
    </row>
    <row r="331" spans="1:6">
      <c r="A331" s="43" t="s">
        <v>64</v>
      </c>
      <c r="B331" s="58" t="s">
        <v>65</v>
      </c>
      <c r="C331" s="44" t="s">
        <v>8</v>
      </c>
      <c r="D331" s="44" t="s">
        <v>8</v>
      </c>
      <c r="E331" s="44" t="s">
        <v>8</v>
      </c>
      <c r="F331" s="45">
        <f>+VLOOKUP(A331,E299:F326,2,0)</f>
        <v>143501.23000000001</v>
      </c>
    </row>
    <row r="332" spans="1:6" ht="15" thickBot="1">
      <c r="A332" s="46" t="s">
        <v>66</v>
      </c>
      <c r="B332" s="59" t="s">
        <v>67</v>
      </c>
      <c r="C332" s="47" t="s">
        <v>8</v>
      </c>
      <c r="D332" s="47" t="s">
        <v>8</v>
      </c>
      <c r="E332" s="47" t="s">
        <v>8</v>
      </c>
      <c r="F332" s="48">
        <f>SUM(F327:F331)</f>
        <v>1536252.06</v>
      </c>
    </row>
    <row r="335" spans="1:6">
      <c r="A335" s="4" t="s">
        <v>0</v>
      </c>
      <c r="B335" s="338" t="s">
        <v>35</v>
      </c>
      <c r="C335" s="5"/>
      <c r="D335" s="5"/>
      <c r="E335" s="6" t="s">
        <v>2</v>
      </c>
      <c r="F335" s="7" t="s">
        <v>37</v>
      </c>
    </row>
    <row r="336" spans="1:6" ht="43.8" thickBot="1">
      <c r="A336" s="8" t="s">
        <v>1</v>
      </c>
      <c r="B336" s="9" t="s">
        <v>36</v>
      </c>
      <c r="C336" s="10"/>
      <c r="D336" s="10"/>
      <c r="E336" s="10"/>
      <c r="F336" s="11"/>
    </row>
    <row r="338" spans="1:6" ht="15" thickBot="1">
      <c r="A338" s="12" t="s">
        <v>0</v>
      </c>
      <c r="B338" s="13" t="s">
        <v>1</v>
      </c>
      <c r="C338" s="13" t="s">
        <v>2</v>
      </c>
      <c r="D338" s="13" t="s">
        <v>3</v>
      </c>
      <c r="E338" s="13" t="s">
        <v>69</v>
      </c>
      <c r="F338" s="14" t="s">
        <v>70</v>
      </c>
    </row>
    <row r="340" spans="1:6" ht="15" thickBot="1">
      <c r="A340" s="15" t="s">
        <v>71</v>
      </c>
      <c r="B340" s="339"/>
      <c r="C340" s="16"/>
      <c r="D340" s="17"/>
      <c r="E340" s="18"/>
      <c r="F340" s="19"/>
    </row>
    <row r="341" spans="1:6" ht="15" thickBot="1">
      <c r="A341" s="20" t="s">
        <v>96</v>
      </c>
      <c r="B341" s="340" t="s">
        <v>97</v>
      </c>
      <c r="C341" s="21" t="s">
        <v>74</v>
      </c>
      <c r="D341" s="22">
        <v>0.01</v>
      </c>
      <c r="E341" s="23">
        <v>221263</v>
      </c>
      <c r="F341" s="24">
        <f>D341*E341</f>
        <v>2212.63</v>
      </c>
    </row>
    <row r="342" spans="1:6" ht="15" thickBot="1">
      <c r="E342" s="25" t="s">
        <v>56</v>
      </c>
      <c r="F342" s="26">
        <f>F341</f>
        <v>2212.63</v>
      </c>
    </row>
    <row r="344" spans="1:6" ht="15" thickBot="1">
      <c r="A344" s="15" t="s">
        <v>75</v>
      </c>
      <c r="B344" s="339"/>
      <c r="C344" s="16"/>
      <c r="D344" s="17"/>
      <c r="E344" s="18"/>
      <c r="F344" s="19"/>
    </row>
    <row r="345" spans="1:6" ht="15" thickBot="1">
      <c r="A345" s="20" t="s">
        <v>76</v>
      </c>
      <c r="B345" s="340" t="s">
        <v>77</v>
      </c>
      <c r="C345" s="21" t="s">
        <v>78</v>
      </c>
      <c r="D345" s="22"/>
      <c r="E345" s="23"/>
      <c r="F345" s="24">
        <v>110.63</v>
      </c>
    </row>
    <row r="346" spans="1:6" ht="15" thickBot="1">
      <c r="E346" s="25" t="s">
        <v>58</v>
      </c>
      <c r="F346" s="26">
        <f>F345</f>
        <v>110.63</v>
      </c>
    </row>
    <row r="348" spans="1:6" ht="15" thickBot="1">
      <c r="A348" s="15" t="s">
        <v>81</v>
      </c>
      <c r="B348" s="339"/>
      <c r="C348" s="16"/>
      <c r="D348" s="17"/>
      <c r="E348" s="18"/>
      <c r="F348" s="19"/>
    </row>
    <row r="349" spans="1:6">
      <c r="A349" s="27" t="s">
        <v>160</v>
      </c>
      <c r="B349" s="341" t="s">
        <v>161</v>
      </c>
      <c r="C349" s="28" t="s">
        <v>37</v>
      </c>
      <c r="D349" s="29">
        <v>1.03</v>
      </c>
      <c r="E349" s="30">
        <v>5400</v>
      </c>
      <c r="F349" s="31">
        <f>D349*E349</f>
        <v>5562</v>
      </c>
    </row>
    <row r="350" spans="1:6" ht="15" thickBot="1">
      <c r="A350" s="20" t="s">
        <v>158</v>
      </c>
      <c r="B350" s="340" t="s">
        <v>159</v>
      </c>
      <c r="C350" s="21" t="s">
        <v>37</v>
      </c>
      <c r="D350" s="22">
        <v>6.1800000000000001E-2</v>
      </c>
      <c r="E350" s="23">
        <v>9500</v>
      </c>
      <c r="F350" s="24">
        <f>D350*E350</f>
        <v>587.1</v>
      </c>
    </row>
    <row r="351" spans="1:6" ht="15" thickBot="1">
      <c r="E351" s="25" t="s">
        <v>60</v>
      </c>
      <c r="F351" s="26">
        <f>F349+F350</f>
        <v>6149.1</v>
      </c>
    </row>
    <row r="353" spans="1:6" ht="15" thickBot="1">
      <c r="A353" s="32" t="s">
        <v>92</v>
      </c>
      <c r="B353" s="33"/>
      <c r="C353" s="33"/>
      <c r="D353" s="33"/>
      <c r="E353" s="33"/>
      <c r="F353" s="34"/>
    </row>
    <row r="354" spans="1:6" ht="15" thickBot="1">
      <c r="A354" s="35"/>
      <c r="B354" s="342"/>
      <c r="C354" s="36"/>
      <c r="D354" s="37"/>
      <c r="E354" s="38"/>
      <c r="F354" s="39"/>
    </row>
    <row r="355" spans="1:6" ht="15" thickBot="1">
      <c r="E355" s="25" t="s">
        <v>62</v>
      </c>
      <c r="F355" s="26">
        <f>0</f>
        <v>0</v>
      </c>
    </row>
    <row r="357" spans="1:6" ht="15" thickBot="1">
      <c r="A357" s="15" t="s">
        <v>93</v>
      </c>
      <c r="B357" s="339"/>
      <c r="C357" s="16"/>
      <c r="D357" s="17"/>
      <c r="E357" s="18"/>
      <c r="F357" s="19"/>
    </row>
    <row r="358" spans="1:6" ht="15" thickBot="1">
      <c r="A358" s="20" t="s">
        <v>94</v>
      </c>
      <c r="B358" s="340" t="s">
        <v>95</v>
      </c>
      <c r="C358" s="21" t="s">
        <v>78</v>
      </c>
      <c r="D358" s="22"/>
      <c r="E358" s="23"/>
      <c r="F358" s="24">
        <v>110.63</v>
      </c>
    </row>
    <row r="359" spans="1:6" ht="15" thickBot="1">
      <c r="E359" s="25" t="s">
        <v>64</v>
      </c>
      <c r="F359" s="26">
        <f>F358</f>
        <v>110.63</v>
      </c>
    </row>
    <row r="362" spans="1:6">
      <c r="A362" s="40" t="s">
        <v>56</v>
      </c>
      <c r="B362" s="57" t="s">
        <v>57</v>
      </c>
      <c r="C362" s="41" t="s">
        <v>8</v>
      </c>
      <c r="D362" s="41" t="s">
        <v>8</v>
      </c>
      <c r="E362" s="41" t="s">
        <v>8</v>
      </c>
      <c r="F362" s="42">
        <f>+VLOOKUP(A362,E334:F361,2,0)</f>
        <v>2212.63</v>
      </c>
    </row>
    <row r="363" spans="1:6">
      <c r="A363" s="43" t="s">
        <v>58</v>
      </c>
      <c r="B363" s="58" t="s">
        <v>59</v>
      </c>
      <c r="C363" s="44" t="s">
        <v>8</v>
      </c>
      <c r="D363" s="44" t="s">
        <v>8</v>
      </c>
      <c r="E363" s="44" t="s">
        <v>8</v>
      </c>
      <c r="F363" s="45">
        <f>+VLOOKUP(A363,E334:F361,2,0)</f>
        <v>110.63</v>
      </c>
    </row>
    <row r="364" spans="1:6">
      <c r="A364" s="43" t="s">
        <v>60</v>
      </c>
      <c r="B364" s="58" t="s">
        <v>61</v>
      </c>
      <c r="C364" s="44" t="s">
        <v>8</v>
      </c>
      <c r="D364" s="44" t="s">
        <v>8</v>
      </c>
      <c r="E364" s="44" t="s">
        <v>8</v>
      </c>
      <c r="F364" s="45">
        <f t="shared" ref="F364:F365" si="9">+VLOOKUP(A364,E335:F362,2,0)</f>
        <v>6149.1</v>
      </c>
    </row>
    <row r="365" spans="1:6">
      <c r="A365" s="43" t="s">
        <v>62</v>
      </c>
      <c r="B365" s="58" t="s">
        <v>63</v>
      </c>
      <c r="C365" s="44" t="s">
        <v>8</v>
      </c>
      <c r="D365" s="44" t="s">
        <v>8</v>
      </c>
      <c r="E365" s="44" t="s">
        <v>8</v>
      </c>
      <c r="F365" s="45">
        <f t="shared" si="9"/>
        <v>0</v>
      </c>
    </row>
    <row r="366" spans="1:6">
      <c r="A366" s="43" t="s">
        <v>64</v>
      </c>
      <c r="B366" s="58" t="s">
        <v>65</v>
      </c>
      <c r="C366" s="44" t="s">
        <v>8</v>
      </c>
      <c r="D366" s="44" t="s">
        <v>8</v>
      </c>
      <c r="E366" s="44" t="s">
        <v>8</v>
      </c>
      <c r="F366" s="45">
        <f>+VLOOKUP(A366,E334:F361,2,0)</f>
        <v>110.63</v>
      </c>
    </row>
    <row r="367" spans="1:6" ht="15" thickBot="1">
      <c r="A367" s="46" t="s">
        <v>66</v>
      </c>
      <c r="B367" s="59" t="s">
        <v>67</v>
      </c>
      <c r="C367" s="47" t="s">
        <v>8</v>
      </c>
      <c r="D367" s="47" t="s">
        <v>8</v>
      </c>
      <c r="E367" s="47" t="s">
        <v>8</v>
      </c>
      <c r="F367" s="48">
        <f>SUM(F362:F366)</f>
        <v>8582.99</v>
      </c>
    </row>
    <row r="370" spans="1:6">
      <c r="A370" s="4" t="s">
        <v>0</v>
      </c>
      <c r="B370" s="338" t="s">
        <v>38</v>
      </c>
      <c r="C370" s="5"/>
      <c r="D370" s="5"/>
      <c r="E370" s="6" t="s">
        <v>2</v>
      </c>
      <c r="F370" s="7" t="s">
        <v>11</v>
      </c>
    </row>
    <row r="371" spans="1:6" ht="115.8" thickBot="1">
      <c r="A371" s="8" t="s">
        <v>1</v>
      </c>
      <c r="B371" s="9" t="s">
        <v>342</v>
      </c>
      <c r="C371" s="10"/>
      <c r="D371" s="10"/>
      <c r="E371" s="10"/>
      <c r="F371" s="11"/>
    </row>
    <row r="373" spans="1:6" ht="15" thickBot="1">
      <c r="A373" s="12" t="s">
        <v>0</v>
      </c>
      <c r="B373" s="13" t="s">
        <v>1</v>
      </c>
      <c r="C373" s="13" t="s">
        <v>2</v>
      </c>
      <c r="D373" s="13" t="s">
        <v>3</v>
      </c>
      <c r="E373" s="13" t="s">
        <v>69</v>
      </c>
      <c r="F373" s="14" t="s">
        <v>70</v>
      </c>
    </row>
    <row r="375" spans="1:6" ht="15" thickBot="1">
      <c r="A375" s="15" t="s">
        <v>71</v>
      </c>
      <c r="B375" s="339"/>
      <c r="C375" s="16"/>
      <c r="D375" s="17"/>
      <c r="E375" s="18"/>
      <c r="F375" s="19"/>
    </row>
    <row r="376" spans="1:6">
      <c r="A376" s="27" t="s">
        <v>117</v>
      </c>
      <c r="B376" s="341" t="s">
        <v>118</v>
      </c>
      <c r="C376" s="28" t="s">
        <v>74</v>
      </c>
      <c r="D376" s="29">
        <v>0.1</v>
      </c>
      <c r="E376" s="30">
        <v>457659</v>
      </c>
      <c r="F376" s="31">
        <f>D376*E376</f>
        <v>45765.9</v>
      </c>
    </row>
    <row r="377" spans="1:6" ht="15" thickBot="1">
      <c r="A377" s="20" t="s">
        <v>121</v>
      </c>
      <c r="B377" s="340" t="s">
        <v>122</v>
      </c>
      <c r="C377" s="21" t="s">
        <v>74</v>
      </c>
      <c r="D377" s="22">
        <v>9.4999999999999998E-3</v>
      </c>
      <c r="E377" s="23">
        <v>694055</v>
      </c>
      <c r="F377" s="24">
        <f>D377*E377</f>
        <v>6593.5225</v>
      </c>
    </row>
    <row r="378" spans="1:6" ht="15" thickBot="1">
      <c r="E378" s="25" t="s">
        <v>56</v>
      </c>
      <c r="F378" s="26">
        <f>F376+F377</f>
        <v>52359.422500000001</v>
      </c>
    </row>
    <row r="380" spans="1:6" ht="15" thickBot="1">
      <c r="A380" s="15" t="s">
        <v>75</v>
      </c>
      <c r="B380" s="339"/>
      <c r="C380" s="16"/>
      <c r="D380" s="17"/>
      <c r="E380" s="18"/>
      <c r="F380" s="19"/>
    </row>
    <row r="381" spans="1:6">
      <c r="A381" s="27" t="s">
        <v>76</v>
      </c>
      <c r="B381" s="341" t="s">
        <v>77</v>
      </c>
      <c r="C381" s="28" t="s">
        <v>78</v>
      </c>
      <c r="D381" s="29"/>
      <c r="E381" s="30"/>
      <c r="F381" s="31">
        <v>2616.2399999999998</v>
      </c>
    </row>
    <row r="382" spans="1:6">
      <c r="A382" s="27" t="s">
        <v>162</v>
      </c>
      <c r="B382" s="341" t="s">
        <v>163</v>
      </c>
      <c r="C382" s="28" t="s">
        <v>74</v>
      </c>
      <c r="D382" s="29">
        <v>6.3E-3</v>
      </c>
      <c r="E382" s="30">
        <v>70000</v>
      </c>
      <c r="F382" s="31">
        <f>D382*E382</f>
        <v>441</v>
      </c>
    </row>
    <row r="383" spans="1:6" ht="15" thickBot="1">
      <c r="A383" s="20" t="s">
        <v>179</v>
      </c>
      <c r="B383" s="340" t="s">
        <v>180</v>
      </c>
      <c r="C383" s="21" t="s">
        <v>100</v>
      </c>
      <c r="D383" s="22">
        <v>7.9000000000000008E-3</v>
      </c>
      <c r="E383" s="23">
        <v>60000</v>
      </c>
      <c r="F383" s="24">
        <f>D383*E383</f>
        <v>474.00000000000006</v>
      </c>
    </row>
    <row r="384" spans="1:6" ht="15" thickBot="1">
      <c r="E384" s="25" t="s">
        <v>58</v>
      </c>
      <c r="F384" s="26">
        <f>F381+F382+F383</f>
        <v>3531.24</v>
      </c>
    </row>
    <row r="386" spans="1:6" ht="15" thickBot="1">
      <c r="A386" s="15" t="s">
        <v>81</v>
      </c>
      <c r="B386" s="339"/>
      <c r="C386" s="16"/>
      <c r="D386" s="17"/>
      <c r="E386" s="18"/>
      <c r="F386" s="19"/>
    </row>
    <row r="387" spans="1:6">
      <c r="A387" s="27" t="s">
        <v>128</v>
      </c>
      <c r="B387" s="341" t="s">
        <v>129</v>
      </c>
      <c r="C387" s="28" t="s">
        <v>130</v>
      </c>
      <c r="D387" s="29">
        <v>11.680199999999999</v>
      </c>
      <c r="E387" s="30">
        <v>0</v>
      </c>
      <c r="F387" s="31">
        <f t="shared" ref="F387:F394" si="10">D387*E387</f>
        <v>0</v>
      </c>
    </row>
    <row r="388" spans="1:6">
      <c r="A388" s="27" t="s">
        <v>164</v>
      </c>
      <c r="B388" s="341" t="s">
        <v>165</v>
      </c>
      <c r="C388" s="28" t="s">
        <v>37</v>
      </c>
      <c r="D388" s="29">
        <v>0.20599999999999999</v>
      </c>
      <c r="E388" s="30">
        <v>15000</v>
      </c>
      <c r="F388" s="31">
        <f t="shared" si="10"/>
        <v>3090</v>
      </c>
    </row>
    <row r="389" spans="1:6">
      <c r="A389" s="27" t="s">
        <v>166</v>
      </c>
      <c r="B389" s="341" t="s">
        <v>167</v>
      </c>
      <c r="C389" s="28" t="s">
        <v>19</v>
      </c>
      <c r="D389" s="29">
        <v>3.5700000000000003E-2</v>
      </c>
      <c r="E389" s="30">
        <v>60000</v>
      </c>
      <c r="F389" s="31">
        <f t="shared" si="10"/>
        <v>2142</v>
      </c>
    </row>
    <row r="390" spans="1:6">
      <c r="A390" s="27" t="s">
        <v>168</v>
      </c>
      <c r="B390" s="341" t="s">
        <v>169</v>
      </c>
      <c r="C390" s="28" t="s">
        <v>170</v>
      </c>
      <c r="D390" s="29">
        <v>0.45419999999999999</v>
      </c>
      <c r="E390" s="30">
        <v>39000</v>
      </c>
      <c r="F390" s="31">
        <f t="shared" si="10"/>
        <v>17713.8</v>
      </c>
    </row>
    <row r="391" spans="1:6">
      <c r="A391" s="27" t="s">
        <v>171</v>
      </c>
      <c r="B391" s="341" t="s">
        <v>172</v>
      </c>
      <c r="C391" s="28" t="s">
        <v>91</v>
      </c>
      <c r="D391" s="29">
        <v>0.3</v>
      </c>
      <c r="E391" s="30">
        <v>8000</v>
      </c>
      <c r="F391" s="31">
        <f t="shared" si="10"/>
        <v>2400</v>
      </c>
    </row>
    <row r="392" spans="1:6">
      <c r="A392" s="27" t="s">
        <v>173</v>
      </c>
      <c r="B392" s="341" t="s">
        <v>174</v>
      </c>
      <c r="C392" s="28" t="s">
        <v>11</v>
      </c>
      <c r="D392" s="29">
        <v>0.33329999999999999</v>
      </c>
      <c r="E392" s="30">
        <v>8000</v>
      </c>
      <c r="F392" s="31">
        <f t="shared" si="10"/>
        <v>2666.4</v>
      </c>
    </row>
    <row r="393" spans="1:6">
      <c r="A393" s="27" t="s">
        <v>175</v>
      </c>
      <c r="B393" s="341" t="s">
        <v>176</v>
      </c>
      <c r="C393" s="28" t="s">
        <v>19</v>
      </c>
      <c r="D393" s="29">
        <v>5.45E-2</v>
      </c>
      <c r="E393" s="30">
        <v>65000</v>
      </c>
      <c r="F393" s="31">
        <f t="shared" si="10"/>
        <v>3542.5</v>
      </c>
    </row>
    <row r="394" spans="1:6" ht="15" thickBot="1">
      <c r="A394" s="20" t="s">
        <v>177</v>
      </c>
      <c r="B394" s="340" t="s">
        <v>178</v>
      </c>
      <c r="C394" s="21" t="s">
        <v>11</v>
      </c>
      <c r="D394" s="22">
        <v>1.75</v>
      </c>
      <c r="E394" s="23">
        <v>5000</v>
      </c>
      <c r="F394" s="24">
        <f t="shared" si="10"/>
        <v>8750</v>
      </c>
    </row>
    <row r="395" spans="1:6" ht="15" thickBot="1">
      <c r="E395" s="25" t="s">
        <v>60</v>
      </c>
      <c r="F395" s="26">
        <f>F387+F388+F389+F390+F391+F392+F393+F394</f>
        <v>40304.699999999997</v>
      </c>
    </row>
    <row r="397" spans="1:6" ht="15" thickBot="1">
      <c r="A397" s="32" t="s">
        <v>92</v>
      </c>
      <c r="B397" s="33"/>
      <c r="C397" s="33"/>
      <c r="D397" s="33"/>
      <c r="E397" s="33"/>
      <c r="F397" s="34"/>
    </row>
    <row r="398" spans="1:6" ht="15" thickBot="1">
      <c r="A398" s="35"/>
      <c r="B398" s="342"/>
      <c r="C398" s="36"/>
      <c r="D398" s="37"/>
      <c r="E398" s="38"/>
      <c r="F398" s="39"/>
    </row>
    <row r="399" spans="1:6" ht="15" thickBot="1">
      <c r="E399" s="25" t="s">
        <v>62</v>
      </c>
      <c r="F399" s="26">
        <f>0</f>
        <v>0</v>
      </c>
    </row>
    <row r="401" spans="1:6" ht="15" thickBot="1">
      <c r="A401" s="15" t="s">
        <v>93</v>
      </c>
      <c r="B401" s="339"/>
      <c r="C401" s="16"/>
      <c r="D401" s="17"/>
      <c r="E401" s="18"/>
      <c r="F401" s="19"/>
    </row>
    <row r="402" spans="1:6">
      <c r="A402" s="27" t="s">
        <v>94</v>
      </c>
      <c r="B402" s="341" t="s">
        <v>95</v>
      </c>
      <c r="C402" s="28" t="s">
        <v>78</v>
      </c>
      <c r="D402" s="29"/>
      <c r="E402" s="30"/>
      <c r="F402" s="31">
        <v>2616.2399999999998</v>
      </c>
    </row>
    <row r="403" spans="1:6" ht="15" thickBot="1">
      <c r="A403" s="20" t="s">
        <v>181</v>
      </c>
      <c r="B403" s="340" t="s">
        <v>182</v>
      </c>
      <c r="C403" s="21" t="s">
        <v>147</v>
      </c>
      <c r="D403" s="22">
        <v>0.105</v>
      </c>
      <c r="E403" s="23">
        <v>10000</v>
      </c>
      <c r="F403" s="24">
        <f>D403*E403</f>
        <v>1050</v>
      </c>
    </row>
    <row r="404" spans="1:6" ht="15" thickBot="1">
      <c r="E404" s="25" t="s">
        <v>64</v>
      </c>
      <c r="F404" s="26">
        <f>F402+F403</f>
        <v>3666.24</v>
      </c>
    </row>
    <row r="407" spans="1:6">
      <c r="A407" s="40" t="s">
        <v>56</v>
      </c>
      <c r="B407" s="57" t="s">
        <v>57</v>
      </c>
      <c r="C407" s="41" t="s">
        <v>8</v>
      </c>
      <c r="D407" s="41" t="s">
        <v>8</v>
      </c>
      <c r="E407" s="41" t="s">
        <v>8</v>
      </c>
      <c r="F407" s="42">
        <f>+VLOOKUP(A407,E376:F406,2,0)</f>
        <v>52359.422500000001</v>
      </c>
    </row>
    <row r="408" spans="1:6">
      <c r="A408" s="43" t="s">
        <v>58</v>
      </c>
      <c r="B408" s="58" t="s">
        <v>59</v>
      </c>
      <c r="C408" s="44" t="s">
        <v>8</v>
      </c>
      <c r="D408" s="44" t="s">
        <v>8</v>
      </c>
      <c r="E408" s="44" t="s">
        <v>8</v>
      </c>
      <c r="F408" s="45">
        <f>+VLOOKUP(A408,E379:F406,2,0)</f>
        <v>3531.24</v>
      </c>
    </row>
    <row r="409" spans="1:6">
      <c r="A409" s="43" t="s">
        <v>60</v>
      </c>
      <c r="B409" s="58" t="s">
        <v>61</v>
      </c>
      <c r="C409" s="44" t="s">
        <v>8</v>
      </c>
      <c r="D409" s="44" t="s">
        <v>8</v>
      </c>
      <c r="E409" s="44" t="s">
        <v>8</v>
      </c>
      <c r="F409" s="45">
        <f t="shared" ref="F409:F410" si="11">+VLOOKUP(A409,E380:F407,2,0)</f>
        <v>40304.699999999997</v>
      </c>
    </row>
    <row r="410" spans="1:6">
      <c r="A410" s="43" t="s">
        <v>62</v>
      </c>
      <c r="B410" s="58" t="s">
        <v>63</v>
      </c>
      <c r="C410" s="44" t="s">
        <v>8</v>
      </c>
      <c r="D410" s="44" t="s">
        <v>8</v>
      </c>
      <c r="E410" s="44" t="s">
        <v>8</v>
      </c>
      <c r="F410" s="45">
        <f t="shared" si="11"/>
        <v>0</v>
      </c>
    </row>
    <row r="411" spans="1:6">
      <c r="A411" s="43" t="s">
        <v>64</v>
      </c>
      <c r="B411" s="58" t="s">
        <v>65</v>
      </c>
      <c r="C411" s="44" t="s">
        <v>8</v>
      </c>
      <c r="D411" s="44" t="s">
        <v>8</v>
      </c>
      <c r="E411" s="44" t="s">
        <v>8</v>
      </c>
      <c r="F411" s="45">
        <f>+VLOOKUP(A411,E379:F406,2,0)</f>
        <v>3666.24</v>
      </c>
    </row>
    <row r="412" spans="1:6" ht="15" thickBot="1">
      <c r="A412" s="46" t="s">
        <v>66</v>
      </c>
      <c r="B412" s="59" t="s">
        <v>67</v>
      </c>
      <c r="C412" s="47" t="s">
        <v>8</v>
      </c>
      <c r="D412" s="47" t="s">
        <v>8</v>
      </c>
      <c r="E412" s="47" t="s">
        <v>8</v>
      </c>
      <c r="F412" s="48">
        <f>SUM(F407:F411)</f>
        <v>99861.602499999994</v>
      </c>
    </row>
    <row r="415" spans="1:6">
      <c r="A415" s="4" t="s">
        <v>0</v>
      </c>
      <c r="B415" s="338" t="s">
        <v>39</v>
      </c>
      <c r="C415" s="5"/>
      <c r="D415" s="5"/>
      <c r="E415" s="6" t="s">
        <v>2</v>
      </c>
      <c r="F415" s="7" t="s">
        <v>11</v>
      </c>
    </row>
    <row r="416" spans="1:6" ht="29.4" thickBot="1">
      <c r="A416" s="8" t="s">
        <v>1</v>
      </c>
      <c r="B416" s="9" t="s">
        <v>40</v>
      </c>
      <c r="C416" s="10"/>
      <c r="D416" s="10"/>
      <c r="E416" s="10"/>
      <c r="F416" s="11"/>
    </row>
    <row r="418" spans="1:6" ht="15" thickBot="1">
      <c r="A418" s="12" t="s">
        <v>0</v>
      </c>
      <c r="B418" s="13" t="s">
        <v>1</v>
      </c>
      <c r="C418" s="13" t="s">
        <v>2</v>
      </c>
      <c r="D418" s="13" t="s">
        <v>3</v>
      </c>
      <c r="E418" s="13" t="s">
        <v>69</v>
      </c>
      <c r="F418" s="14" t="s">
        <v>70</v>
      </c>
    </row>
    <row r="420" spans="1:6" ht="15" thickBot="1">
      <c r="A420" s="15" t="s">
        <v>71</v>
      </c>
      <c r="B420" s="339"/>
      <c r="C420" s="16"/>
      <c r="D420" s="17"/>
      <c r="E420" s="18"/>
      <c r="F420" s="19"/>
    </row>
    <row r="421" spans="1:6">
      <c r="A421" s="27" t="s">
        <v>117</v>
      </c>
      <c r="B421" s="341" t="s">
        <v>118</v>
      </c>
      <c r="C421" s="28" t="s">
        <v>74</v>
      </c>
      <c r="D421" s="29">
        <v>1.8E-3</v>
      </c>
      <c r="E421" s="30">
        <v>457659</v>
      </c>
      <c r="F421" s="31">
        <f>D421*E421</f>
        <v>823.78620000000001</v>
      </c>
    </row>
    <row r="422" spans="1:6" ht="15" thickBot="1">
      <c r="A422" s="20" t="s">
        <v>96</v>
      </c>
      <c r="B422" s="340" t="s">
        <v>97</v>
      </c>
      <c r="C422" s="21" t="s">
        <v>74</v>
      </c>
      <c r="D422" s="22">
        <v>2.86E-2</v>
      </c>
      <c r="E422" s="23">
        <v>221263</v>
      </c>
      <c r="F422" s="24">
        <f>D422*E422</f>
        <v>6328.1217999999999</v>
      </c>
    </row>
    <row r="423" spans="1:6" ht="15" thickBot="1">
      <c r="E423" s="25" t="s">
        <v>56</v>
      </c>
      <c r="F423" s="26">
        <f>F421+F422</f>
        <v>7151.9079999999994</v>
      </c>
    </row>
    <row r="425" spans="1:6" ht="15" thickBot="1">
      <c r="A425" s="15" t="s">
        <v>75</v>
      </c>
      <c r="B425" s="339"/>
      <c r="C425" s="16"/>
      <c r="D425" s="17"/>
      <c r="E425" s="18"/>
      <c r="F425" s="19"/>
    </row>
    <row r="426" spans="1:6" ht="15" thickBot="1">
      <c r="A426" s="20" t="s">
        <v>76</v>
      </c>
      <c r="B426" s="340" t="s">
        <v>77</v>
      </c>
      <c r="C426" s="21" t="s">
        <v>78</v>
      </c>
      <c r="D426" s="22"/>
      <c r="E426" s="23"/>
      <c r="F426" s="24">
        <v>357.05</v>
      </c>
    </row>
    <row r="427" spans="1:6" ht="15" thickBot="1">
      <c r="E427" s="25" t="s">
        <v>58</v>
      </c>
      <c r="F427" s="26">
        <f>F426</f>
        <v>357.05</v>
      </c>
    </row>
    <row r="429" spans="1:6" ht="15" thickBot="1">
      <c r="A429" s="15" t="s">
        <v>81</v>
      </c>
      <c r="B429" s="339"/>
      <c r="C429" s="16"/>
      <c r="D429" s="17"/>
      <c r="E429" s="18"/>
      <c r="F429" s="19"/>
    </row>
    <row r="430" spans="1:6">
      <c r="A430" s="27" t="s">
        <v>128</v>
      </c>
      <c r="B430" s="341" t="s">
        <v>129</v>
      </c>
      <c r="C430" s="28" t="s">
        <v>130</v>
      </c>
      <c r="D430" s="29">
        <v>1.6655</v>
      </c>
      <c r="E430" s="30">
        <v>0</v>
      </c>
      <c r="F430" s="31">
        <f>D430*E430</f>
        <v>0</v>
      </c>
    </row>
    <row r="431" spans="1:6">
      <c r="A431" s="27" t="s">
        <v>166</v>
      </c>
      <c r="B431" s="341" t="s">
        <v>167</v>
      </c>
      <c r="C431" s="28" t="s">
        <v>19</v>
      </c>
      <c r="D431" s="29">
        <v>8.3000000000000001E-3</v>
      </c>
      <c r="E431" s="30">
        <v>60000</v>
      </c>
      <c r="F431" s="31">
        <f>D431*E431</f>
        <v>498</v>
      </c>
    </row>
    <row r="432" spans="1:6">
      <c r="A432" s="27" t="s">
        <v>168</v>
      </c>
      <c r="B432" s="341" t="s">
        <v>169</v>
      </c>
      <c r="C432" s="28" t="s">
        <v>170</v>
      </c>
      <c r="D432" s="29">
        <v>6.8099999999999994E-2</v>
      </c>
      <c r="E432" s="30">
        <v>39000</v>
      </c>
      <c r="F432" s="31">
        <f>D432*E432</f>
        <v>2655.8999999999996</v>
      </c>
    </row>
    <row r="433" spans="1:6" ht="15" thickBot="1">
      <c r="A433" s="20" t="s">
        <v>183</v>
      </c>
      <c r="B433" s="340" t="s">
        <v>184</v>
      </c>
      <c r="C433" s="21" t="s">
        <v>86</v>
      </c>
      <c r="D433" s="22">
        <v>1.3125</v>
      </c>
      <c r="E433" s="23">
        <v>52000</v>
      </c>
      <c r="F433" s="24">
        <f>D433*E433</f>
        <v>68250</v>
      </c>
    </row>
    <row r="434" spans="1:6" ht="15" thickBot="1">
      <c r="E434" s="25" t="s">
        <v>60</v>
      </c>
      <c r="F434" s="26">
        <f>F430+F431+F432+F433</f>
        <v>71403.899999999994</v>
      </c>
    </row>
    <row r="436" spans="1:6" ht="15" thickBot="1">
      <c r="A436" s="32" t="s">
        <v>92</v>
      </c>
      <c r="B436" s="33"/>
      <c r="C436" s="33"/>
      <c r="D436" s="33"/>
      <c r="E436" s="33"/>
      <c r="F436" s="34"/>
    </row>
    <row r="437" spans="1:6" ht="15" thickBot="1">
      <c r="A437" s="35"/>
      <c r="B437" s="342"/>
      <c r="C437" s="36"/>
      <c r="D437" s="37"/>
      <c r="E437" s="38"/>
      <c r="F437" s="39"/>
    </row>
    <row r="438" spans="1:6" ht="15" thickBot="1">
      <c r="E438" s="25" t="s">
        <v>62</v>
      </c>
      <c r="F438" s="26">
        <f>0</f>
        <v>0</v>
      </c>
    </row>
    <row r="440" spans="1:6" ht="15" thickBot="1">
      <c r="A440" s="15" t="s">
        <v>93</v>
      </c>
      <c r="B440" s="339"/>
      <c r="C440" s="16"/>
      <c r="D440" s="17"/>
      <c r="E440" s="18"/>
      <c r="F440" s="19"/>
    </row>
    <row r="441" spans="1:6" ht="15" thickBot="1">
      <c r="A441" s="20" t="s">
        <v>94</v>
      </c>
      <c r="B441" s="340" t="s">
        <v>95</v>
      </c>
      <c r="C441" s="21" t="s">
        <v>78</v>
      </c>
      <c r="D441" s="22"/>
      <c r="E441" s="23"/>
      <c r="F441" s="24">
        <v>357.05</v>
      </c>
    </row>
    <row r="442" spans="1:6" ht="15" thickBot="1">
      <c r="E442" s="25" t="s">
        <v>64</v>
      </c>
      <c r="F442" s="26">
        <f>F441</f>
        <v>357.05</v>
      </c>
    </row>
    <row r="445" spans="1:6">
      <c r="A445" s="40" t="s">
        <v>56</v>
      </c>
      <c r="B445" s="57" t="s">
        <v>57</v>
      </c>
      <c r="C445" s="41" t="s">
        <v>8</v>
      </c>
      <c r="D445" s="41" t="s">
        <v>8</v>
      </c>
      <c r="E445" s="41" t="s">
        <v>8</v>
      </c>
      <c r="F445" s="42">
        <f>+VLOOKUP(A445,E414:F444,2,0)</f>
        <v>7151.9079999999994</v>
      </c>
    </row>
    <row r="446" spans="1:6">
      <c r="A446" s="43" t="s">
        <v>58</v>
      </c>
      <c r="B446" s="58" t="s">
        <v>59</v>
      </c>
      <c r="C446" s="44" t="s">
        <v>8</v>
      </c>
      <c r="D446" s="44" t="s">
        <v>8</v>
      </c>
      <c r="E446" s="44" t="s">
        <v>8</v>
      </c>
      <c r="F446" s="45">
        <f>+VLOOKUP(A446,E417:F444,2,0)</f>
        <v>357.05</v>
      </c>
    </row>
    <row r="447" spans="1:6">
      <c r="A447" s="43" t="s">
        <v>60</v>
      </c>
      <c r="B447" s="58" t="s">
        <v>61</v>
      </c>
      <c r="C447" s="44" t="s">
        <v>8</v>
      </c>
      <c r="D447" s="44" t="s">
        <v>8</v>
      </c>
      <c r="E447" s="44" t="s">
        <v>8</v>
      </c>
      <c r="F447" s="45">
        <f t="shared" ref="F447:F448" si="12">+VLOOKUP(A447,E418:F445,2,0)</f>
        <v>71403.899999999994</v>
      </c>
    </row>
    <row r="448" spans="1:6">
      <c r="A448" s="43" t="s">
        <v>62</v>
      </c>
      <c r="B448" s="58" t="s">
        <v>63</v>
      </c>
      <c r="C448" s="44" t="s">
        <v>8</v>
      </c>
      <c r="D448" s="44" t="s">
        <v>8</v>
      </c>
      <c r="E448" s="44" t="s">
        <v>8</v>
      </c>
      <c r="F448" s="45">
        <f t="shared" si="12"/>
        <v>0</v>
      </c>
    </row>
    <row r="449" spans="1:6">
      <c r="A449" s="43" t="s">
        <v>64</v>
      </c>
      <c r="B449" s="58" t="s">
        <v>65</v>
      </c>
      <c r="C449" s="44" t="s">
        <v>8</v>
      </c>
      <c r="D449" s="44" t="s">
        <v>8</v>
      </c>
      <c r="E449" s="44" t="s">
        <v>8</v>
      </c>
      <c r="F449" s="45">
        <f>+VLOOKUP(A449,E417:F444,2,0)</f>
        <v>357.05</v>
      </c>
    </row>
    <row r="450" spans="1:6" ht="15" thickBot="1">
      <c r="A450" s="46" t="s">
        <v>66</v>
      </c>
      <c r="B450" s="59" t="s">
        <v>67</v>
      </c>
      <c r="C450" s="47" t="s">
        <v>8</v>
      </c>
      <c r="D450" s="47" t="s">
        <v>8</v>
      </c>
      <c r="E450" s="47" t="s">
        <v>8</v>
      </c>
      <c r="F450" s="48">
        <f>SUM(F445:F449)</f>
        <v>79269.907999999996</v>
      </c>
    </row>
    <row r="453" spans="1:6">
      <c r="A453" s="4" t="s">
        <v>0</v>
      </c>
      <c r="B453" s="338" t="s">
        <v>41</v>
      </c>
      <c r="C453" s="5"/>
      <c r="D453" s="5"/>
      <c r="E453" s="6" t="s">
        <v>2</v>
      </c>
      <c r="F453" s="7" t="s">
        <v>32</v>
      </c>
    </row>
    <row r="454" spans="1:6" ht="15" thickBot="1">
      <c r="A454" s="8" t="s">
        <v>1</v>
      </c>
      <c r="B454" s="9" t="s">
        <v>42</v>
      </c>
      <c r="C454" s="10"/>
      <c r="D454" s="10"/>
      <c r="E454" s="10"/>
      <c r="F454" s="11"/>
    </row>
    <row r="456" spans="1:6" ht="15" thickBot="1">
      <c r="A456" s="12" t="s">
        <v>0</v>
      </c>
      <c r="B456" s="13" t="s">
        <v>1</v>
      </c>
      <c r="C456" s="13" t="s">
        <v>2</v>
      </c>
      <c r="D456" s="13" t="s">
        <v>3</v>
      </c>
      <c r="E456" s="13" t="s">
        <v>69</v>
      </c>
      <c r="F456" s="14" t="s">
        <v>70</v>
      </c>
    </row>
    <row r="458" spans="1:6" ht="15" thickBot="1">
      <c r="A458" s="15" t="s">
        <v>71</v>
      </c>
      <c r="B458" s="339"/>
      <c r="C458" s="16"/>
      <c r="D458" s="17"/>
      <c r="E458" s="18"/>
      <c r="F458" s="19"/>
    </row>
    <row r="459" spans="1:6">
      <c r="A459" s="27" t="s">
        <v>121</v>
      </c>
      <c r="B459" s="341" t="s">
        <v>122</v>
      </c>
      <c r="C459" s="28" t="s">
        <v>74</v>
      </c>
      <c r="D459" s="29">
        <v>1.5800000000000002E-2</v>
      </c>
      <c r="E459" s="30">
        <v>694055</v>
      </c>
      <c r="F459" s="31">
        <f>D459*E459</f>
        <v>10966.069000000001</v>
      </c>
    </row>
    <row r="460" spans="1:6" ht="15" thickBot="1">
      <c r="A460" s="20" t="s">
        <v>96</v>
      </c>
      <c r="B460" s="340" t="s">
        <v>97</v>
      </c>
      <c r="C460" s="21" t="s">
        <v>74</v>
      </c>
      <c r="D460" s="22">
        <v>0.13</v>
      </c>
      <c r="E460" s="23">
        <v>221263</v>
      </c>
      <c r="F460" s="24">
        <f>D460*E460</f>
        <v>28764.190000000002</v>
      </c>
    </row>
    <row r="461" spans="1:6" ht="15" thickBot="1">
      <c r="E461" s="25" t="s">
        <v>56</v>
      </c>
      <c r="F461" s="26">
        <f>F459+F460</f>
        <v>39730.259000000005</v>
      </c>
    </row>
    <row r="463" spans="1:6" ht="15" thickBot="1">
      <c r="A463" s="15" t="s">
        <v>75</v>
      </c>
      <c r="B463" s="339"/>
      <c r="C463" s="16"/>
      <c r="D463" s="17"/>
      <c r="E463" s="18"/>
      <c r="F463" s="19"/>
    </row>
    <row r="464" spans="1:6">
      <c r="A464" s="27" t="s">
        <v>76</v>
      </c>
      <c r="B464" s="341" t="s">
        <v>77</v>
      </c>
      <c r="C464" s="28" t="s">
        <v>78</v>
      </c>
      <c r="D464" s="29"/>
      <c r="E464" s="30"/>
      <c r="F464" s="31">
        <v>1984.78</v>
      </c>
    </row>
    <row r="465" spans="1:6">
      <c r="A465" s="27" t="s">
        <v>162</v>
      </c>
      <c r="B465" s="341" t="s">
        <v>163</v>
      </c>
      <c r="C465" s="28" t="s">
        <v>74</v>
      </c>
      <c r="D465" s="29">
        <v>1.0500000000000001E-2</v>
      </c>
      <c r="E465" s="30">
        <v>70000</v>
      </c>
      <c r="F465" s="31">
        <f>D465*E465</f>
        <v>735</v>
      </c>
    </row>
    <row r="466" spans="1:6" ht="15" thickBot="1">
      <c r="A466" s="20" t="s">
        <v>179</v>
      </c>
      <c r="B466" s="340" t="s">
        <v>180</v>
      </c>
      <c r="C466" s="21" t="s">
        <v>100</v>
      </c>
      <c r="D466" s="22">
        <v>1.3100000000000001E-2</v>
      </c>
      <c r="E466" s="23">
        <v>60000</v>
      </c>
      <c r="F466" s="24">
        <f>D466*E466</f>
        <v>786</v>
      </c>
    </row>
    <row r="467" spans="1:6" ht="15" thickBot="1">
      <c r="E467" s="25" t="s">
        <v>58</v>
      </c>
      <c r="F467" s="26">
        <f>F464+F465+F466</f>
        <v>3505.7799999999997</v>
      </c>
    </row>
    <row r="469" spans="1:6" ht="15" thickBot="1">
      <c r="A469" s="15" t="s">
        <v>81</v>
      </c>
      <c r="B469" s="339"/>
      <c r="C469" s="16"/>
      <c r="D469" s="17"/>
      <c r="E469" s="18"/>
      <c r="F469" s="19"/>
    </row>
    <row r="470" spans="1:6">
      <c r="A470" s="27" t="s">
        <v>185</v>
      </c>
      <c r="B470" s="341" t="s">
        <v>182</v>
      </c>
      <c r="C470" s="28" t="s">
        <v>147</v>
      </c>
      <c r="D470" s="29">
        <v>0.05</v>
      </c>
      <c r="E470" s="30">
        <v>8923</v>
      </c>
      <c r="F470" s="31">
        <f t="shared" ref="F470:F478" si="13">D470*E470</f>
        <v>446.15000000000003</v>
      </c>
    </row>
    <row r="471" spans="1:6">
      <c r="A471" s="27" t="s">
        <v>128</v>
      </c>
      <c r="B471" s="341" t="s">
        <v>129</v>
      </c>
      <c r="C471" s="28" t="s">
        <v>130</v>
      </c>
      <c r="D471" s="29">
        <v>19.466999999999999</v>
      </c>
      <c r="E471" s="30">
        <v>0</v>
      </c>
      <c r="F471" s="31">
        <f t="shared" si="13"/>
        <v>0</v>
      </c>
    </row>
    <row r="472" spans="1:6">
      <c r="A472" s="27" t="s">
        <v>164</v>
      </c>
      <c r="B472" s="341" t="s">
        <v>165</v>
      </c>
      <c r="C472" s="28" t="s">
        <v>37</v>
      </c>
      <c r="D472" s="29">
        <v>0.20599999999999999</v>
      </c>
      <c r="E472" s="30">
        <v>15000</v>
      </c>
      <c r="F472" s="31">
        <f t="shared" si="13"/>
        <v>3090</v>
      </c>
    </row>
    <row r="473" spans="1:6">
      <c r="A473" s="27" t="s">
        <v>166</v>
      </c>
      <c r="B473" s="341" t="s">
        <v>167</v>
      </c>
      <c r="C473" s="28" t="s">
        <v>19</v>
      </c>
      <c r="D473" s="29">
        <v>5.9499999999999997E-2</v>
      </c>
      <c r="E473" s="30">
        <v>60000</v>
      </c>
      <c r="F473" s="31">
        <f t="shared" si="13"/>
        <v>3570</v>
      </c>
    </row>
    <row r="474" spans="1:6">
      <c r="A474" s="27" t="s">
        <v>168</v>
      </c>
      <c r="B474" s="341" t="s">
        <v>169</v>
      </c>
      <c r="C474" s="28" t="s">
        <v>170</v>
      </c>
      <c r="D474" s="29">
        <v>0.7571</v>
      </c>
      <c r="E474" s="30">
        <v>39000</v>
      </c>
      <c r="F474" s="31">
        <f t="shared" si="13"/>
        <v>29526.9</v>
      </c>
    </row>
    <row r="475" spans="1:6">
      <c r="A475" s="27" t="s">
        <v>82</v>
      </c>
      <c r="B475" s="341" t="s">
        <v>83</v>
      </c>
      <c r="C475" s="28" t="s">
        <v>11</v>
      </c>
      <c r="D475" s="29">
        <v>0.16669999999999999</v>
      </c>
      <c r="E475" s="30">
        <v>7500</v>
      </c>
      <c r="F475" s="31">
        <f t="shared" si="13"/>
        <v>1250.25</v>
      </c>
    </row>
    <row r="476" spans="1:6">
      <c r="A476" s="27" t="s">
        <v>171</v>
      </c>
      <c r="B476" s="341" t="s">
        <v>172</v>
      </c>
      <c r="C476" s="28" t="s">
        <v>91</v>
      </c>
      <c r="D476" s="29">
        <v>0.05</v>
      </c>
      <c r="E476" s="30">
        <v>8000</v>
      </c>
      <c r="F476" s="31">
        <f t="shared" si="13"/>
        <v>400</v>
      </c>
    </row>
    <row r="477" spans="1:6">
      <c r="A477" s="27" t="s">
        <v>173</v>
      </c>
      <c r="B477" s="341" t="s">
        <v>174</v>
      </c>
      <c r="C477" s="28" t="s">
        <v>11</v>
      </c>
      <c r="D477" s="29">
        <v>0.33329999999999999</v>
      </c>
      <c r="E477" s="30">
        <v>8000</v>
      </c>
      <c r="F477" s="31">
        <f t="shared" si="13"/>
        <v>2666.4</v>
      </c>
    </row>
    <row r="478" spans="1:6" ht="15" thickBot="1">
      <c r="A478" s="20" t="s">
        <v>175</v>
      </c>
      <c r="B478" s="340" t="s">
        <v>176</v>
      </c>
      <c r="C478" s="21" t="s">
        <v>19</v>
      </c>
      <c r="D478" s="22">
        <v>9.0800000000000006E-2</v>
      </c>
      <c r="E478" s="23">
        <v>65000</v>
      </c>
      <c r="F478" s="24">
        <f t="shared" si="13"/>
        <v>5902</v>
      </c>
    </row>
    <row r="479" spans="1:6" ht="15" thickBot="1">
      <c r="E479" s="25" t="s">
        <v>60</v>
      </c>
      <c r="F479" s="26">
        <f>F470+F471+F472+F473+F474+F475+F476+F477+F478</f>
        <v>46851.700000000004</v>
      </c>
    </row>
    <row r="481" spans="1:6" ht="15" thickBot="1">
      <c r="A481" s="32" t="s">
        <v>92</v>
      </c>
      <c r="B481" s="33"/>
      <c r="C481" s="33"/>
      <c r="D481" s="33"/>
      <c r="E481" s="33"/>
      <c r="F481" s="34"/>
    </row>
    <row r="482" spans="1:6" ht="15" thickBot="1">
      <c r="A482" s="35"/>
      <c r="B482" s="342"/>
      <c r="C482" s="36"/>
      <c r="D482" s="37"/>
      <c r="E482" s="38"/>
      <c r="F482" s="39"/>
    </row>
    <row r="483" spans="1:6" ht="15" thickBot="1">
      <c r="E483" s="25" t="s">
        <v>62</v>
      </c>
      <c r="F483" s="26">
        <f>0</f>
        <v>0</v>
      </c>
    </row>
    <row r="485" spans="1:6" ht="15" thickBot="1">
      <c r="A485" s="15" t="s">
        <v>93</v>
      </c>
      <c r="B485" s="339"/>
      <c r="C485" s="16"/>
      <c r="D485" s="17"/>
      <c r="E485" s="18"/>
      <c r="F485" s="19"/>
    </row>
    <row r="486" spans="1:6" ht="15" thickBot="1">
      <c r="A486" s="20" t="s">
        <v>94</v>
      </c>
      <c r="B486" s="340" t="s">
        <v>95</v>
      </c>
      <c r="C486" s="21" t="s">
        <v>78</v>
      </c>
      <c r="D486" s="22"/>
      <c r="E486" s="23"/>
      <c r="F486" s="24">
        <v>1984.78</v>
      </c>
    </row>
    <row r="487" spans="1:6" ht="15" thickBot="1">
      <c r="E487" s="25" t="s">
        <v>64</v>
      </c>
      <c r="F487" s="26">
        <f>F486</f>
        <v>1984.78</v>
      </c>
    </row>
    <row r="490" spans="1:6">
      <c r="A490" s="40" t="s">
        <v>56</v>
      </c>
      <c r="B490" s="57" t="s">
        <v>57</v>
      </c>
      <c r="C490" s="41" t="s">
        <v>8</v>
      </c>
      <c r="D490" s="41" t="s">
        <v>8</v>
      </c>
      <c r="E490" s="41" t="s">
        <v>8</v>
      </c>
      <c r="F490" s="42">
        <f>+VLOOKUP(A490,E459:F489,2,0)</f>
        <v>39730.259000000005</v>
      </c>
    </row>
    <row r="491" spans="1:6">
      <c r="A491" s="43" t="s">
        <v>58</v>
      </c>
      <c r="B491" s="58" t="s">
        <v>59</v>
      </c>
      <c r="C491" s="44" t="s">
        <v>8</v>
      </c>
      <c r="D491" s="44" t="s">
        <v>8</v>
      </c>
      <c r="E491" s="44" t="s">
        <v>8</v>
      </c>
      <c r="F491" s="45">
        <f>+VLOOKUP(A491,E462:F489,2,0)</f>
        <v>3505.7799999999997</v>
      </c>
    </row>
    <row r="492" spans="1:6">
      <c r="A492" s="43" t="s">
        <v>60</v>
      </c>
      <c r="B492" s="58" t="s">
        <v>61</v>
      </c>
      <c r="C492" s="44" t="s">
        <v>8</v>
      </c>
      <c r="D492" s="44" t="s">
        <v>8</v>
      </c>
      <c r="E492" s="44" t="s">
        <v>8</v>
      </c>
      <c r="F492" s="45">
        <f t="shared" ref="F492:F493" si="14">+VLOOKUP(A492,E463:F490,2,0)</f>
        <v>46851.700000000004</v>
      </c>
    </row>
    <row r="493" spans="1:6">
      <c r="A493" s="43" t="s">
        <v>62</v>
      </c>
      <c r="B493" s="58" t="s">
        <v>63</v>
      </c>
      <c r="C493" s="44" t="s">
        <v>8</v>
      </c>
      <c r="D493" s="44" t="s">
        <v>8</v>
      </c>
      <c r="E493" s="44" t="s">
        <v>8</v>
      </c>
      <c r="F493" s="45">
        <f t="shared" si="14"/>
        <v>0</v>
      </c>
    </row>
    <row r="494" spans="1:6">
      <c r="A494" s="43" t="s">
        <v>64</v>
      </c>
      <c r="B494" s="58" t="s">
        <v>65</v>
      </c>
      <c r="C494" s="44" t="s">
        <v>8</v>
      </c>
      <c r="D494" s="44" t="s">
        <v>8</v>
      </c>
      <c r="E494" s="44" t="s">
        <v>8</v>
      </c>
      <c r="F494" s="45">
        <f>+VLOOKUP(A494,E462:F489,2,0)</f>
        <v>1984.78</v>
      </c>
    </row>
    <row r="495" spans="1:6" ht="15" thickBot="1">
      <c r="A495" s="46" t="s">
        <v>66</v>
      </c>
      <c r="B495" s="59" t="s">
        <v>67</v>
      </c>
      <c r="C495" s="47" t="s">
        <v>8</v>
      </c>
      <c r="D495" s="47" t="s">
        <v>8</v>
      </c>
      <c r="E495" s="47" t="s">
        <v>8</v>
      </c>
      <c r="F495" s="48">
        <f>SUM(F490:F494)</f>
        <v>92072.519</v>
      </c>
    </row>
    <row r="498" spans="1:6">
      <c r="A498" s="4" t="s">
        <v>0</v>
      </c>
      <c r="B498" s="338" t="s">
        <v>45</v>
      </c>
      <c r="C498" s="5"/>
      <c r="D498" s="5"/>
      <c r="E498" s="6" t="s">
        <v>2</v>
      </c>
      <c r="F498" s="7" t="s">
        <v>19</v>
      </c>
    </row>
    <row r="499" spans="1:6" ht="15" thickBot="1">
      <c r="A499" s="8" t="s">
        <v>1</v>
      </c>
      <c r="B499" s="9" t="s">
        <v>46</v>
      </c>
      <c r="C499" s="10"/>
      <c r="D499" s="10"/>
      <c r="E499" s="10"/>
      <c r="F499" s="11"/>
    </row>
    <row r="501" spans="1:6" ht="15" thickBot="1">
      <c r="A501" s="12" t="s">
        <v>0</v>
      </c>
      <c r="B501" s="13" t="s">
        <v>1</v>
      </c>
      <c r="C501" s="13" t="s">
        <v>2</v>
      </c>
      <c r="D501" s="13" t="s">
        <v>3</v>
      </c>
      <c r="E501" s="13" t="s">
        <v>69</v>
      </c>
      <c r="F501" s="14" t="s">
        <v>70</v>
      </c>
    </row>
    <row r="503" spans="1:6" ht="15" thickBot="1">
      <c r="A503" s="15" t="s">
        <v>71</v>
      </c>
      <c r="B503" s="339"/>
      <c r="C503" s="16"/>
      <c r="D503" s="17"/>
      <c r="E503" s="18"/>
      <c r="F503" s="19"/>
    </row>
    <row r="504" spans="1:6" ht="15" thickBot="1">
      <c r="A504" s="20" t="s">
        <v>139</v>
      </c>
      <c r="B504" s="340" t="s">
        <v>140</v>
      </c>
      <c r="C504" s="21" t="s">
        <v>74</v>
      </c>
      <c r="D504" s="22">
        <v>1.4E-3</v>
      </c>
      <c r="E504" s="23">
        <v>78799</v>
      </c>
      <c r="F504" s="24">
        <f>D504*E504</f>
        <v>110.3186</v>
      </c>
    </row>
    <row r="505" spans="1:6" ht="15" thickBot="1">
      <c r="E505" s="25" t="s">
        <v>56</v>
      </c>
      <c r="F505" s="26">
        <f>F504</f>
        <v>110.3186</v>
      </c>
    </row>
    <row r="507" spans="1:6" ht="15" thickBot="1">
      <c r="A507" s="15" t="s">
        <v>75</v>
      </c>
      <c r="B507" s="339"/>
      <c r="C507" s="16"/>
      <c r="D507" s="17"/>
      <c r="E507" s="18"/>
      <c r="F507" s="19"/>
    </row>
    <row r="508" spans="1:6">
      <c r="A508" s="27" t="s">
        <v>76</v>
      </c>
      <c r="B508" s="341" t="s">
        <v>77</v>
      </c>
      <c r="C508" s="28" t="s">
        <v>78</v>
      </c>
      <c r="D508" s="29"/>
      <c r="E508" s="30"/>
      <c r="F508" s="31">
        <v>5.52</v>
      </c>
    </row>
    <row r="509" spans="1:6" ht="15" thickBot="1">
      <c r="A509" s="20" t="s">
        <v>108</v>
      </c>
      <c r="B509" s="340" t="s">
        <v>109</v>
      </c>
      <c r="C509" s="21" t="s">
        <v>100</v>
      </c>
      <c r="D509" s="22">
        <v>0.08</v>
      </c>
      <c r="E509" s="23">
        <v>250000</v>
      </c>
      <c r="F509" s="24">
        <f>D509*E509</f>
        <v>20000</v>
      </c>
    </row>
    <row r="510" spans="1:6" ht="15" thickBot="1">
      <c r="E510" s="25" t="s">
        <v>58</v>
      </c>
      <c r="F510" s="26">
        <f>F508+F509</f>
        <v>20005.52</v>
      </c>
    </row>
    <row r="512" spans="1:6" ht="15" thickBot="1">
      <c r="A512" s="32" t="s">
        <v>81</v>
      </c>
      <c r="B512" s="33"/>
      <c r="C512" s="33"/>
      <c r="D512" s="33"/>
      <c r="E512" s="33"/>
      <c r="F512" s="34"/>
    </row>
    <row r="513" spans="1:6" ht="15" thickBot="1">
      <c r="A513" s="35"/>
      <c r="B513" s="342"/>
      <c r="C513" s="36"/>
      <c r="D513" s="37"/>
      <c r="E513" s="38"/>
      <c r="F513" s="39"/>
    </row>
    <row r="514" spans="1:6" ht="15" thickBot="1">
      <c r="E514" s="25" t="s">
        <v>60</v>
      </c>
      <c r="F514" s="26">
        <f>0</f>
        <v>0</v>
      </c>
    </row>
    <row r="516" spans="1:6" ht="15" thickBot="1">
      <c r="A516" s="32" t="s">
        <v>92</v>
      </c>
      <c r="B516" s="33"/>
      <c r="C516" s="33"/>
      <c r="D516" s="33"/>
      <c r="E516" s="33"/>
      <c r="F516" s="34"/>
    </row>
    <row r="517" spans="1:6" ht="15" thickBot="1">
      <c r="A517" s="35"/>
      <c r="B517" s="342"/>
      <c r="C517" s="36"/>
      <c r="D517" s="37"/>
      <c r="E517" s="38"/>
      <c r="F517" s="39"/>
    </row>
    <row r="518" spans="1:6" ht="15" thickBot="1">
      <c r="E518" s="25" t="s">
        <v>62</v>
      </c>
      <c r="F518" s="26">
        <f>0</f>
        <v>0</v>
      </c>
    </row>
    <row r="520" spans="1:6" ht="15" thickBot="1">
      <c r="A520" s="15" t="s">
        <v>93</v>
      </c>
      <c r="B520" s="339"/>
      <c r="C520" s="16"/>
      <c r="D520" s="17"/>
      <c r="E520" s="18"/>
      <c r="F520" s="19"/>
    </row>
    <row r="521" spans="1:6">
      <c r="A521" s="27" t="s">
        <v>94</v>
      </c>
      <c r="B521" s="341" t="s">
        <v>95</v>
      </c>
      <c r="C521" s="28" t="s">
        <v>78</v>
      </c>
      <c r="D521" s="29"/>
      <c r="E521" s="30"/>
      <c r="F521" s="31">
        <v>5.52</v>
      </c>
    </row>
    <row r="522" spans="1:6" ht="15" thickBot="1">
      <c r="A522" s="20" t="s">
        <v>113</v>
      </c>
      <c r="B522" s="340" t="s">
        <v>114</v>
      </c>
      <c r="C522" s="21" t="s">
        <v>16</v>
      </c>
      <c r="D522" s="22">
        <v>6.0000000000000001E-3</v>
      </c>
      <c r="E522" s="23">
        <v>25000</v>
      </c>
      <c r="F522" s="24">
        <f>D522*E522</f>
        <v>150</v>
      </c>
    </row>
    <row r="523" spans="1:6" ht="15" thickBot="1">
      <c r="E523" s="25" t="s">
        <v>64</v>
      </c>
      <c r="F523" s="26">
        <f>F521+F522</f>
        <v>155.52000000000001</v>
      </c>
    </row>
    <row r="526" spans="1:6">
      <c r="A526" s="40" t="s">
        <v>56</v>
      </c>
      <c r="B526" s="57" t="s">
        <v>57</v>
      </c>
      <c r="C526" s="41" t="s">
        <v>8</v>
      </c>
      <c r="D526" s="41" t="s">
        <v>8</v>
      </c>
      <c r="E526" s="41" t="s">
        <v>8</v>
      </c>
      <c r="F526" s="42">
        <f>+VLOOKUP(A526,E495:F525,2,0)</f>
        <v>110.3186</v>
      </c>
    </row>
    <row r="527" spans="1:6">
      <c r="A527" s="43" t="s">
        <v>58</v>
      </c>
      <c r="B527" s="58" t="s">
        <v>59</v>
      </c>
      <c r="C527" s="44" t="s">
        <v>8</v>
      </c>
      <c r="D527" s="44" t="s">
        <v>8</v>
      </c>
      <c r="E527" s="44" t="s">
        <v>8</v>
      </c>
      <c r="F527" s="45">
        <f>+VLOOKUP(A527,E498:F525,2,0)</f>
        <v>20005.52</v>
      </c>
    </row>
    <row r="528" spans="1:6">
      <c r="A528" s="43" t="s">
        <v>60</v>
      </c>
      <c r="B528" s="58" t="s">
        <v>61</v>
      </c>
      <c r="C528" s="44" t="s">
        <v>8</v>
      </c>
      <c r="D528" s="44" t="s">
        <v>8</v>
      </c>
      <c r="E528" s="44" t="s">
        <v>8</v>
      </c>
      <c r="F528" s="45">
        <f t="shared" ref="F528:F529" si="15">+VLOOKUP(A528,E499:F526,2,0)</f>
        <v>0</v>
      </c>
    </row>
    <row r="529" spans="1:6">
      <c r="A529" s="43" t="s">
        <v>62</v>
      </c>
      <c r="B529" s="58" t="s">
        <v>63</v>
      </c>
      <c r="C529" s="44" t="s">
        <v>8</v>
      </c>
      <c r="D529" s="44" t="s">
        <v>8</v>
      </c>
      <c r="E529" s="44" t="s">
        <v>8</v>
      </c>
      <c r="F529" s="45">
        <f t="shared" si="15"/>
        <v>0</v>
      </c>
    </row>
    <row r="530" spans="1:6">
      <c r="A530" s="43" t="s">
        <v>64</v>
      </c>
      <c r="B530" s="58" t="s">
        <v>65</v>
      </c>
      <c r="C530" s="44" t="s">
        <v>8</v>
      </c>
      <c r="D530" s="44" t="s">
        <v>8</v>
      </c>
      <c r="E530" s="44" t="s">
        <v>8</v>
      </c>
      <c r="F530" s="45">
        <f>+VLOOKUP(A530,E498:F525,2,0)</f>
        <v>155.52000000000001</v>
      </c>
    </row>
    <row r="531" spans="1:6" ht="15" thickBot="1">
      <c r="A531" s="46" t="s">
        <v>66</v>
      </c>
      <c r="B531" s="59" t="s">
        <v>67</v>
      </c>
      <c r="C531" s="47" t="s">
        <v>8</v>
      </c>
      <c r="D531" s="47" t="s">
        <v>8</v>
      </c>
      <c r="E531" s="47" t="s">
        <v>8</v>
      </c>
      <c r="F531" s="48">
        <f>SUM(F526:F530)</f>
        <v>20271.3586</v>
      </c>
    </row>
    <row r="534" spans="1:6">
      <c r="A534" s="4" t="s">
        <v>0</v>
      </c>
      <c r="B534" s="338" t="s">
        <v>47</v>
      </c>
      <c r="C534" s="5"/>
      <c r="D534" s="5"/>
      <c r="E534" s="6" t="s">
        <v>2</v>
      </c>
      <c r="F534" s="7" t="s">
        <v>19</v>
      </c>
    </row>
    <row r="535" spans="1:6" ht="15" thickBot="1">
      <c r="A535" s="8" t="s">
        <v>1</v>
      </c>
      <c r="B535" s="9" t="s">
        <v>48</v>
      </c>
      <c r="C535" s="10"/>
      <c r="D535" s="10"/>
      <c r="E535" s="10"/>
      <c r="F535" s="11"/>
    </row>
    <row r="537" spans="1:6" ht="15" thickBot="1">
      <c r="A537" s="12" t="s">
        <v>0</v>
      </c>
      <c r="B537" s="13" t="s">
        <v>1</v>
      </c>
      <c r="C537" s="13" t="s">
        <v>2</v>
      </c>
      <c r="D537" s="13" t="s">
        <v>3</v>
      </c>
      <c r="E537" s="13" t="s">
        <v>69</v>
      </c>
      <c r="F537" s="14" t="s">
        <v>70</v>
      </c>
    </row>
    <row r="539" spans="1:6" ht="15" thickBot="1">
      <c r="A539" s="15" t="s">
        <v>71</v>
      </c>
      <c r="B539" s="339"/>
      <c r="C539" s="16"/>
      <c r="D539" s="17"/>
      <c r="E539" s="18"/>
      <c r="F539" s="19"/>
    </row>
    <row r="540" spans="1:6" ht="15" thickBot="1">
      <c r="A540" s="20" t="s">
        <v>96</v>
      </c>
      <c r="B540" s="340" t="s">
        <v>97</v>
      </c>
      <c r="C540" s="21" t="s">
        <v>74</v>
      </c>
      <c r="D540" s="22">
        <v>0.1</v>
      </c>
      <c r="E540" s="23">
        <v>221263</v>
      </c>
      <c r="F540" s="24">
        <f>D540*E540</f>
        <v>22126.300000000003</v>
      </c>
    </row>
    <row r="541" spans="1:6" ht="15" thickBot="1">
      <c r="E541" s="25" t="s">
        <v>56</v>
      </c>
      <c r="F541" s="26">
        <f>F540</f>
        <v>22126.300000000003</v>
      </c>
    </row>
    <row r="543" spans="1:6" ht="15" thickBot="1">
      <c r="A543" s="15" t="s">
        <v>75</v>
      </c>
      <c r="B543" s="339"/>
      <c r="C543" s="16"/>
      <c r="D543" s="17"/>
      <c r="E543" s="18"/>
      <c r="F543" s="19"/>
    </row>
    <row r="544" spans="1:6" ht="15" thickBot="1">
      <c r="A544" s="20" t="s">
        <v>76</v>
      </c>
      <c r="B544" s="340" t="s">
        <v>77</v>
      </c>
      <c r="C544" s="21" t="s">
        <v>78</v>
      </c>
      <c r="D544" s="22"/>
      <c r="E544" s="23"/>
      <c r="F544" s="24">
        <v>1106.32</v>
      </c>
    </row>
    <row r="545" spans="1:6" ht="15" thickBot="1">
      <c r="E545" s="25" t="s">
        <v>58</v>
      </c>
      <c r="F545" s="26">
        <f>F544</f>
        <v>1106.32</v>
      </c>
    </row>
    <row r="547" spans="1:6" ht="15" thickBot="1">
      <c r="A547" s="15" t="s">
        <v>81</v>
      </c>
      <c r="B547" s="339"/>
      <c r="C547" s="16"/>
      <c r="D547" s="17"/>
      <c r="E547" s="18"/>
      <c r="F547" s="19"/>
    </row>
    <row r="548" spans="1:6" ht="15" thickBot="1">
      <c r="A548" s="20" t="s">
        <v>166</v>
      </c>
      <c r="B548" s="340" t="s">
        <v>167</v>
      </c>
      <c r="C548" s="21" t="s">
        <v>19</v>
      </c>
      <c r="D548" s="22">
        <v>1.05</v>
      </c>
      <c r="E548" s="23">
        <v>60000</v>
      </c>
      <c r="F548" s="24">
        <f>D548*E548</f>
        <v>63000</v>
      </c>
    </row>
    <row r="549" spans="1:6" ht="15" thickBot="1">
      <c r="E549" s="25" t="s">
        <v>60</v>
      </c>
      <c r="F549" s="26">
        <f>F548</f>
        <v>63000</v>
      </c>
    </row>
    <row r="551" spans="1:6" ht="15" thickBot="1">
      <c r="A551" s="32" t="s">
        <v>92</v>
      </c>
      <c r="B551" s="33"/>
      <c r="C551" s="33"/>
      <c r="D551" s="33"/>
      <c r="E551" s="33"/>
      <c r="F551" s="34"/>
    </row>
    <row r="552" spans="1:6" ht="15" thickBot="1">
      <c r="A552" s="35"/>
      <c r="B552" s="342"/>
      <c r="C552" s="36"/>
      <c r="D552" s="37"/>
      <c r="E552" s="38"/>
      <c r="F552" s="39"/>
    </row>
    <row r="553" spans="1:6" ht="15" thickBot="1">
      <c r="E553" s="25" t="s">
        <v>62</v>
      </c>
      <c r="F553" s="26">
        <f>0</f>
        <v>0</v>
      </c>
    </row>
    <row r="555" spans="1:6" ht="15" thickBot="1">
      <c r="A555" s="15" t="s">
        <v>93</v>
      </c>
      <c r="B555" s="339"/>
      <c r="C555" s="16"/>
      <c r="D555" s="17"/>
      <c r="E555" s="18"/>
      <c r="F555" s="19"/>
    </row>
    <row r="556" spans="1:6" ht="15" thickBot="1">
      <c r="A556" s="20" t="s">
        <v>94</v>
      </c>
      <c r="B556" s="340" t="s">
        <v>95</v>
      </c>
      <c r="C556" s="21" t="s">
        <v>78</v>
      </c>
      <c r="D556" s="22"/>
      <c r="E556" s="23"/>
      <c r="F556" s="24">
        <v>1106.32</v>
      </c>
    </row>
    <row r="557" spans="1:6" ht="15" thickBot="1">
      <c r="E557" s="25" t="s">
        <v>64</v>
      </c>
      <c r="F557" s="26">
        <f>F556</f>
        <v>1106.32</v>
      </c>
    </row>
    <row r="560" spans="1:6">
      <c r="A560" s="40" t="s">
        <v>56</v>
      </c>
      <c r="B560" s="57" t="s">
        <v>57</v>
      </c>
      <c r="C560" s="41" t="s">
        <v>8</v>
      </c>
      <c r="D560" s="41" t="s">
        <v>8</v>
      </c>
      <c r="E560" s="41" t="s">
        <v>8</v>
      </c>
      <c r="F560" s="42">
        <f>+VLOOKUP(A560,E529:F559,2,0)</f>
        <v>22126.300000000003</v>
      </c>
    </row>
    <row r="561" spans="1:6">
      <c r="A561" s="43" t="s">
        <v>58</v>
      </c>
      <c r="B561" s="58" t="s">
        <v>59</v>
      </c>
      <c r="C561" s="44" t="s">
        <v>8</v>
      </c>
      <c r="D561" s="44" t="s">
        <v>8</v>
      </c>
      <c r="E561" s="44" t="s">
        <v>8</v>
      </c>
      <c r="F561" s="45">
        <f>+VLOOKUP(A561,E532:F559,2,0)</f>
        <v>1106.32</v>
      </c>
    </row>
    <row r="562" spans="1:6">
      <c r="A562" s="43" t="s">
        <v>60</v>
      </c>
      <c r="B562" s="58" t="s">
        <v>61</v>
      </c>
      <c r="C562" s="44" t="s">
        <v>8</v>
      </c>
      <c r="D562" s="44" t="s">
        <v>8</v>
      </c>
      <c r="E562" s="44" t="s">
        <v>8</v>
      </c>
      <c r="F562" s="45">
        <f t="shared" ref="F562:F563" si="16">+VLOOKUP(A562,E533:F560,2,0)</f>
        <v>63000</v>
      </c>
    </row>
    <row r="563" spans="1:6">
      <c r="A563" s="43" t="s">
        <v>62</v>
      </c>
      <c r="B563" s="58" t="s">
        <v>63</v>
      </c>
      <c r="C563" s="44" t="s">
        <v>8</v>
      </c>
      <c r="D563" s="44" t="s">
        <v>8</v>
      </c>
      <c r="E563" s="44" t="s">
        <v>8</v>
      </c>
      <c r="F563" s="45">
        <f t="shared" si="16"/>
        <v>0</v>
      </c>
    </row>
    <row r="564" spans="1:6">
      <c r="A564" s="43" t="s">
        <v>64</v>
      </c>
      <c r="B564" s="58" t="s">
        <v>65</v>
      </c>
      <c r="C564" s="44" t="s">
        <v>8</v>
      </c>
      <c r="D564" s="44" t="s">
        <v>8</v>
      </c>
      <c r="E564" s="44" t="s">
        <v>8</v>
      </c>
      <c r="F564" s="45">
        <f>+VLOOKUP(A564,E532:F559,2,0)</f>
        <v>1106.32</v>
      </c>
    </row>
    <row r="565" spans="1:6" ht="15" thickBot="1">
      <c r="A565" s="46" t="s">
        <v>66</v>
      </c>
      <c r="B565" s="59" t="s">
        <v>67</v>
      </c>
      <c r="C565" s="47" t="s">
        <v>8</v>
      </c>
      <c r="D565" s="47" t="s">
        <v>8</v>
      </c>
      <c r="E565" s="47" t="s">
        <v>8</v>
      </c>
      <c r="F565" s="48">
        <f>SUM(F560:F564)</f>
        <v>87338.94</v>
      </c>
    </row>
    <row r="568" spans="1:6">
      <c r="A568" s="4" t="s">
        <v>0</v>
      </c>
      <c r="B568" s="338" t="s">
        <v>49</v>
      </c>
      <c r="C568" s="5"/>
      <c r="D568" s="5"/>
      <c r="E568" s="6" t="s">
        <v>2</v>
      </c>
      <c r="F568" s="7" t="s">
        <v>19</v>
      </c>
    </row>
    <row r="569" spans="1:6" ht="29.4" thickBot="1">
      <c r="A569" s="8" t="s">
        <v>1</v>
      </c>
      <c r="B569" s="9" t="s">
        <v>50</v>
      </c>
      <c r="C569" s="10"/>
      <c r="D569" s="10"/>
      <c r="E569" s="10"/>
      <c r="F569" s="11"/>
    </row>
    <row r="571" spans="1:6" ht="15" thickBot="1">
      <c r="A571" s="12" t="s">
        <v>0</v>
      </c>
      <c r="B571" s="13" t="s">
        <v>1</v>
      </c>
      <c r="C571" s="13" t="s">
        <v>2</v>
      </c>
      <c r="D571" s="13" t="s">
        <v>3</v>
      </c>
      <c r="E571" s="13" t="s">
        <v>69</v>
      </c>
      <c r="F571" s="14" t="s">
        <v>70</v>
      </c>
    </row>
    <row r="573" spans="1:6" ht="15" thickBot="1">
      <c r="A573" s="15" t="s">
        <v>71</v>
      </c>
      <c r="B573" s="339"/>
      <c r="C573" s="16"/>
      <c r="D573" s="17"/>
      <c r="E573" s="18"/>
      <c r="F573" s="19"/>
    </row>
    <row r="574" spans="1:6" ht="15" thickBot="1">
      <c r="A574" s="20" t="s">
        <v>121</v>
      </c>
      <c r="B574" s="340" t="s">
        <v>122</v>
      </c>
      <c r="C574" s="21" t="s">
        <v>74</v>
      </c>
      <c r="D574" s="22">
        <v>0.49080000000000001</v>
      </c>
      <c r="E574" s="23">
        <v>694055</v>
      </c>
      <c r="F574" s="24">
        <f>D574*E574</f>
        <v>340642.19400000002</v>
      </c>
    </row>
    <row r="575" spans="1:6" ht="15" thickBot="1">
      <c r="E575" s="25" t="s">
        <v>56</v>
      </c>
      <c r="F575" s="26">
        <f>F574</f>
        <v>340642.19400000002</v>
      </c>
    </row>
    <row r="577" spans="1:6" ht="15" thickBot="1">
      <c r="A577" s="15" t="s">
        <v>75</v>
      </c>
      <c r="B577" s="339"/>
      <c r="C577" s="16"/>
      <c r="D577" s="17"/>
      <c r="E577" s="18"/>
      <c r="F577" s="19"/>
    </row>
    <row r="578" spans="1:6">
      <c r="A578" s="27" t="s">
        <v>76</v>
      </c>
      <c r="B578" s="341" t="s">
        <v>77</v>
      </c>
      <c r="C578" s="28" t="s">
        <v>78</v>
      </c>
      <c r="D578" s="29"/>
      <c r="E578" s="30"/>
      <c r="F578" s="31">
        <v>17032.11</v>
      </c>
    </row>
    <row r="579" spans="1:6">
      <c r="A579" s="27" t="s">
        <v>162</v>
      </c>
      <c r="B579" s="341" t="s">
        <v>163</v>
      </c>
      <c r="C579" s="28" t="s">
        <v>74</v>
      </c>
      <c r="D579" s="29">
        <v>0.438</v>
      </c>
      <c r="E579" s="30">
        <v>70000</v>
      </c>
      <c r="F579" s="31">
        <f>D579*E579</f>
        <v>30660</v>
      </c>
    </row>
    <row r="580" spans="1:6">
      <c r="A580" s="27" t="s">
        <v>179</v>
      </c>
      <c r="B580" s="341" t="s">
        <v>180</v>
      </c>
      <c r="C580" s="28" t="s">
        <v>100</v>
      </c>
      <c r="D580" s="29">
        <v>0.1313</v>
      </c>
      <c r="E580" s="30">
        <v>60000</v>
      </c>
      <c r="F580" s="31">
        <f>D580*E580</f>
        <v>7878</v>
      </c>
    </row>
    <row r="581" spans="1:6">
      <c r="A581" s="27" t="s">
        <v>186</v>
      </c>
      <c r="B581" s="341" t="s">
        <v>187</v>
      </c>
      <c r="C581" s="28" t="s">
        <v>74</v>
      </c>
      <c r="D581" s="29">
        <v>0.33300000000000002</v>
      </c>
      <c r="E581" s="30">
        <v>45000</v>
      </c>
      <c r="F581" s="31">
        <f>D581*E581</f>
        <v>14985</v>
      </c>
    </row>
    <row r="582" spans="1:6" ht="15" thickBot="1">
      <c r="A582" s="20" t="s">
        <v>188</v>
      </c>
      <c r="B582" s="340" t="s">
        <v>189</v>
      </c>
      <c r="C582" s="21" t="s">
        <v>125</v>
      </c>
      <c r="D582" s="22">
        <v>15</v>
      </c>
      <c r="E582" s="23">
        <v>3000</v>
      </c>
      <c r="F582" s="24">
        <f>D582*E582</f>
        <v>45000</v>
      </c>
    </row>
    <row r="583" spans="1:6" ht="15" thickBot="1">
      <c r="E583" s="25" t="s">
        <v>58</v>
      </c>
      <c r="F583" s="26">
        <f>F578+F579+F580+F581+F582</f>
        <v>115555.11</v>
      </c>
    </row>
    <row r="585" spans="1:6" ht="15" thickBot="1">
      <c r="A585" s="15" t="s">
        <v>81</v>
      </c>
      <c r="B585" s="339"/>
      <c r="C585" s="16"/>
      <c r="D585" s="17"/>
      <c r="E585" s="18"/>
      <c r="F585" s="19"/>
    </row>
    <row r="586" spans="1:6">
      <c r="A586" s="27" t="s">
        <v>128</v>
      </c>
      <c r="B586" s="341" t="s">
        <v>129</v>
      </c>
      <c r="C586" s="28" t="s">
        <v>130</v>
      </c>
      <c r="D586" s="29">
        <v>194.67</v>
      </c>
      <c r="E586" s="30">
        <v>0</v>
      </c>
      <c r="F586" s="31">
        <f t="shared" ref="F586:F595" si="17">D586*E586</f>
        <v>0</v>
      </c>
    </row>
    <row r="587" spans="1:6">
      <c r="A587" s="27" t="s">
        <v>158</v>
      </c>
      <c r="B587" s="341" t="s">
        <v>159</v>
      </c>
      <c r="C587" s="28" t="s">
        <v>37</v>
      </c>
      <c r="D587" s="29">
        <v>2</v>
      </c>
      <c r="E587" s="30">
        <v>9500</v>
      </c>
      <c r="F587" s="31">
        <f t="shared" si="17"/>
        <v>19000</v>
      </c>
    </row>
    <row r="588" spans="1:6">
      <c r="A588" s="27" t="s">
        <v>164</v>
      </c>
      <c r="B588" s="341" t="s">
        <v>165</v>
      </c>
      <c r="C588" s="28" t="s">
        <v>37</v>
      </c>
      <c r="D588" s="29">
        <v>1.133</v>
      </c>
      <c r="E588" s="30">
        <v>15000</v>
      </c>
      <c r="F588" s="31">
        <f t="shared" si="17"/>
        <v>16995</v>
      </c>
    </row>
    <row r="589" spans="1:6">
      <c r="A589" s="27" t="s">
        <v>166</v>
      </c>
      <c r="B589" s="341" t="s">
        <v>167</v>
      </c>
      <c r="C589" s="28" t="s">
        <v>19</v>
      </c>
      <c r="D589" s="29">
        <v>0.5948</v>
      </c>
      <c r="E589" s="30">
        <v>60000</v>
      </c>
      <c r="F589" s="31">
        <f t="shared" si="17"/>
        <v>35688</v>
      </c>
    </row>
    <row r="590" spans="1:6">
      <c r="A590" s="27" t="s">
        <v>168</v>
      </c>
      <c r="B590" s="341" t="s">
        <v>169</v>
      </c>
      <c r="C590" s="28" t="s">
        <v>170</v>
      </c>
      <c r="D590" s="29">
        <v>7.5705</v>
      </c>
      <c r="E590" s="30">
        <v>39000</v>
      </c>
      <c r="F590" s="31">
        <f t="shared" si="17"/>
        <v>295249.5</v>
      </c>
    </row>
    <row r="591" spans="1:6">
      <c r="A591" s="27" t="s">
        <v>82</v>
      </c>
      <c r="B591" s="341" t="s">
        <v>83</v>
      </c>
      <c r="C591" s="28" t="s">
        <v>11</v>
      </c>
      <c r="D591" s="29">
        <v>2</v>
      </c>
      <c r="E591" s="30">
        <v>7500</v>
      </c>
      <c r="F591" s="31">
        <f t="shared" si="17"/>
        <v>15000</v>
      </c>
    </row>
    <row r="592" spans="1:6">
      <c r="A592" s="27" t="s">
        <v>84</v>
      </c>
      <c r="B592" s="341" t="s">
        <v>85</v>
      </c>
      <c r="C592" s="28" t="s">
        <v>86</v>
      </c>
      <c r="D592" s="29">
        <v>0.66669999999999996</v>
      </c>
      <c r="E592" s="30">
        <v>6000</v>
      </c>
      <c r="F592" s="31">
        <f t="shared" si="17"/>
        <v>4000.2</v>
      </c>
    </row>
    <row r="593" spans="1:6">
      <c r="A593" s="27" t="s">
        <v>171</v>
      </c>
      <c r="B593" s="341" t="s">
        <v>172</v>
      </c>
      <c r="C593" s="28" t="s">
        <v>91</v>
      </c>
      <c r="D593" s="29">
        <v>2</v>
      </c>
      <c r="E593" s="30">
        <v>8000</v>
      </c>
      <c r="F593" s="31">
        <f t="shared" si="17"/>
        <v>16000</v>
      </c>
    </row>
    <row r="594" spans="1:6">
      <c r="A594" s="27" t="s">
        <v>175</v>
      </c>
      <c r="B594" s="341" t="s">
        <v>176</v>
      </c>
      <c r="C594" s="28" t="s">
        <v>19</v>
      </c>
      <c r="D594" s="29">
        <v>0.90849999999999997</v>
      </c>
      <c r="E594" s="30">
        <v>65000</v>
      </c>
      <c r="F594" s="31">
        <f t="shared" si="17"/>
        <v>59052.5</v>
      </c>
    </row>
    <row r="595" spans="1:6" ht="15" thickBot="1">
      <c r="A595" s="20" t="s">
        <v>177</v>
      </c>
      <c r="B595" s="340" t="s">
        <v>178</v>
      </c>
      <c r="C595" s="21" t="s">
        <v>11</v>
      </c>
      <c r="D595" s="22">
        <v>2</v>
      </c>
      <c r="E595" s="23">
        <v>5000</v>
      </c>
      <c r="F595" s="24">
        <f t="shared" si="17"/>
        <v>10000</v>
      </c>
    </row>
    <row r="596" spans="1:6" ht="15" thickBot="1">
      <c r="E596" s="25" t="s">
        <v>60</v>
      </c>
      <c r="F596" s="26">
        <f>F586+F587+F588+F589+F590+F591+F592+F593+F594+F595</f>
        <v>470985.2</v>
      </c>
    </row>
    <row r="598" spans="1:6" ht="15" thickBot="1">
      <c r="A598" s="32" t="s">
        <v>92</v>
      </c>
      <c r="B598" s="33"/>
      <c r="C598" s="33"/>
      <c r="D598" s="33"/>
      <c r="E598" s="33"/>
      <c r="F598" s="34"/>
    </row>
    <row r="599" spans="1:6" ht="15" thickBot="1">
      <c r="A599" s="35"/>
      <c r="B599" s="342"/>
      <c r="C599" s="36"/>
      <c r="D599" s="37"/>
      <c r="E599" s="38"/>
      <c r="F599" s="39"/>
    </row>
    <row r="600" spans="1:6" ht="15" thickBot="1">
      <c r="E600" s="25" t="s">
        <v>62</v>
      </c>
      <c r="F600" s="26">
        <f>0</f>
        <v>0</v>
      </c>
    </row>
    <row r="602" spans="1:6" ht="15" thickBot="1">
      <c r="A602" s="15" t="s">
        <v>93</v>
      </c>
      <c r="B602" s="339"/>
      <c r="C602" s="16"/>
      <c r="D602" s="17"/>
      <c r="E602" s="18"/>
      <c r="F602" s="19"/>
    </row>
    <row r="603" spans="1:6" ht="15" thickBot="1">
      <c r="A603" s="20" t="s">
        <v>94</v>
      </c>
      <c r="B603" s="340" t="s">
        <v>95</v>
      </c>
      <c r="C603" s="21" t="s">
        <v>78</v>
      </c>
      <c r="D603" s="22"/>
      <c r="E603" s="23"/>
      <c r="F603" s="24">
        <v>17032.11</v>
      </c>
    </row>
    <row r="604" spans="1:6" ht="15" thickBot="1">
      <c r="E604" s="25" t="s">
        <v>64</v>
      </c>
      <c r="F604" s="26">
        <f>F603</f>
        <v>17032.11</v>
      </c>
    </row>
    <row r="607" spans="1:6">
      <c r="A607" s="40" t="s">
        <v>56</v>
      </c>
      <c r="B607" s="57" t="s">
        <v>57</v>
      </c>
      <c r="C607" s="41" t="s">
        <v>8</v>
      </c>
      <c r="D607" s="41" t="s">
        <v>8</v>
      </c>
      <c r="E607" s="41" t="s">
        <v>8</v>
      </c>
      <c r="F607" s="42">
        <f>+VLOOKUP(A607,E574:F606,2,0)</f>
        <v>340642.19400000002</v>
      </c>
    </row>
    <row r="608" spans="1:6">
      <c r="A608" s="43" t="s">
        <v>58</v>
      </c>
      <c r="B608" s="58" t="s">
        <v>59</v>
      </c>
      <c r="C608" s="44" t="s">
        <v>8</v>
      </c>
      <c r="D608" s="44" t="s">
        <v>8</v>
      </c>
      <c r="E608" s="44" t="s">
        <v>8</v>
      </c>
      <c r="F608" s="45">
        <f>+VLOOKUP(A608,E579:F606,2,0)</f>
        <v>115555.11</v>
      </c>
    </row>
    <row r="609" spans="1:6">
      <c r="A609" s="43" t="s">
        <v>60</v>
      </c>
      <c r="B609" s="58" t="s">
        <v>61</v>
      </c>
      <c r="C609" s="44" t="s">
        <v>8</v>
      </c>
      <c r="D609" s="44" t="s">
        <v>8</v>
      </c>
      <c r="E609" s="44" t="s">
        <v>8</v>
      </c>
      <c r="F609" s="45">
        <f t="shared" ref="F609:F610" si="18">+VLOOKUP(A609,E580:F607,2,0)</f>
        <v>470985.2</v>
      </c>
    </row>
    <row r="610" spans="1:6">
      <c r="A610" s="43" t="s">
        <v>62</v>
      </c>
      <c r="B610" s="58" t="s">
        <v>63</v>
      </c>
      <c r="C610" s="44" t="s">
        <v>8</v>
      </c>
      <c r="D610" s="44" t="s">
        <v>8</v>
      </c>
      <c r="E610" s="44" t="s">
        <v>8</v>
      </c>
      <c r="F610" s="45">
        <f t="shared" si="18"/>
        <v>0</v>
      </c>
    </row>
    <row r="611" spans="1:6">
      <c r="A611" s="43" t="s">
        <v>64</v>
      </c>
      <c r="B611" s="58" t="s">
        <v>65</v>
      </c>
      <c r="C611" s="44" t="s">
        <v>8</v>
      </c>
      <c r="D611" s="44" t="s">
        <v>8</v>
      </c>
      <c r="E611" s="44" t="s">
        <v>8</v>
      </c>
      <c r="F611" s="45">
        <f>+VLOOKUP(A611,E579:F606,2,0)</f>
        <v>17032.11</v>
      </c>
    </row>
    <row r="612" spans="1:6" ht="15" thickBot="1">
      <c r="A612" s="46" t="s">
        <v>66</v>
      </c>
      <c r="B612" s="59" t="s">
        <v>67</v>
      </c>
      <c r="C612" s="47" t="s">
        <v>8</v>
      </c>
      <c r="D612" s="47" t="s">
        <v>8</v>
      </c>
      <c r="E612" s="47" t="s">
        <v>8</v>
      </c>
      <c r="F612" s="48">
        <f>SUM(F607:F611)</f>
        <v>944214.61399999994</v>
      </c>
    </row>
    <row r="615" spans="1:6">
      <c r="A615" s="4" t="s">
        <v>0</v>
      </c>
      <c r="B615" s="338" t="s">
        <v>51</v>
      </c>
      <c r="C615" s="5"/>
      <c r="D615" s="5"/>
      <c r="E615" s="6" t="s">
        <v>2</v>
      </c>
      <c r="F615" s="7" t="s">
        <v>11</v>
      </c>
    </row>
    <row r="616" spans="1:6" ht="29.4" thickBot="1">
      <c r="A616" s="8" t="s">
        <v>1</v>
      </c>
      <c r="B616" s="9" t="s">
        <v>343</v>
      </c>
      <c r="C616" s="10"/>
      <c r="D616" s="10"/>
      <c r="E616" s="10"/>
      <c r="F616" s="11"/>
    </row>
    <row r="618" spans="1:6" ht="15" thickBot="1">
      <c r="A618" s="12" t="s">
        <v>0</v>
      </c>
      <c r="B618" s="13" t="s">
        <v>1</v>
      </c>
      <c r="C618" s="13" t="s">
        <v>2</v>
      </c>
      <c r="D618" s="13" t="s">
        <v>3</v>
      </c>
      <c r="E618" s="13" t="s">
        <v>69</v>
      </c>
      <c r="F618" s="14" t="s">
        <v>70</v>
      </c>
    </row>
    <row r="620" spans="1:6" ht="15" thickBot="1">
      <c r="A620" s="15" t="s">
        <v>71</v>
      </c>
      <c r="B620" s="339"/>
      <c r="C620" s="16"/>
      <c r="D620" s="17"/>
      <c r="E620" s="18"/>
      <c r="F620" s="19"/>
    </row>
    <row r="621" spans="1:6" ht="15" thickBot="1">
      <c r="A621" s="20" t="s">
        <v>117</v>
      </c>
      <c r="B621" s="340" t="s">
        <v>118</v>
      </c>
      <c r="C621" s="21" t="s">
        <v>74</v>
      </c>
      <c r="D621" s="22">
        <v>0.42520000000000002</v>
      </c>
      <c r="E621" s="23">
        <v>457659</v>
      </c>
      <c r="F621" s="24">
        <f>D621*E621</f>
        <v>194596.60680000001</v>
      </c>
    </row>
    <row r="622" spans="1:6" ht="15" thickBot="1">
      <c r="E622" s="25" t="s">
        <v>56</v>
      </c>
      <c r="F622" s="26">
        <f>F621</f>
        <v>194596.60680000001</v>
      </c>
    </row>
    <row r="624" spans="1:6" ht="15" thickBot="1">
      <c r="A624" s="15" t="s">
        <v>75</v>
      </c>
      <c r="B624" s="339"/>
      <c r="C624" s="16"/>
      <c r="D624" s="17"/>
      <c r="E624" s="18"/>
      <c r="F624" s="19"/>
    </row>
    <row r="625" spans="1:6" ht="15" thickBot="1">
      <c r="A625" s="20" t="s">
        <v>76</v>
      </c>
      <c r="B625" s="340" t="s">
        <v>77</v>
      </c>
      <c r="C625" s="21" t="s">
        <v>78</v>
      </c>
      <c r="D625" s="22"/>
      <c r="E625" s="23"/>
      <c r="F625" s="24">
        <v>9729.83</v>
      </c>
    </row>
    <row r="626" spans="1:6" ht="15" thickBot="1">
      <c r="E626" s="25" t="s">
        <v>58</v>
      </c>
      <c r="F626" s="26">
        <f>F625</f>
        <v>9729.83</v>
      </c>
    </row>
    <row r="628" spans="1:6" ht="15" thickBot="1">
      <c r="A628" s="15" t="s">
        <v>81</v>
      </c>
      <c r="B628" s="339"/>
      <c r="C628" s="16"/>
      <c r="D628" s="17"/>
      <c r="E628" s="18"/>
      <c r="F628" s="19"/>
    </row>
    <row r="629" spans="1:6">
      <c r="A629" s="27" t="s">
        <v>128</v>
      </c>
      <c r="B629" s="341" t="s">
        <v>129</v>
      </c>
      <c r="C629" s="28" t="s">
        <v>130</v>
      </c>
      <c r="D629" s="29">
        <v>23.792999999999999</v>
      </c>
      <c r="E629" s="30">
        <v>0</v>
      </c>
      <c r="F629" s="31">
        <f>D629*E629</f>
        <v>0</v>
      </c>
    </row>
    <row r="630" spans="1:6">
      <c r="A630" s="27" t="s">
        <v>166</v>
      </c>
      <c r="B630" s="341" t="s">
        <v>167</v>
      </c>
      <c r="C630" s="28" t="s">
        <v>19</v>
      </c>
      <c r="D630" s="29">
        <v>0.1179</v>
      </c>
      <c r="E630" s="30">
        <v>60000</v>
      </c>
      <c r="F630" s="31">
        <f>D630*E630</f>
        <v>7074</v>
      </c>
    </row>
    <row r="631" spans="1:6">
      <c r="A631" s="27" t="s">
        <v>168</v>
      </c>
      <c r="B631" s="341" t="s">
        <v>169</v>
      </c>
      <c r="C631" s="28" t="s">
        <v>170</v>
      </c>
      <c r="D631" s="29">
        <v>0.97340000000000004</v>
      </c>
      <c r="E631" s="30">
        <v>39000</v>
      </c>
      <c r="F631" s="31">
        <f>D631*E631</f>
        <v>37962.6</v>
      </c>
    </row>
    <row r="632" spans="1:6" ht="15" thickBot="1">
      <c r="A632" s="20" t="s">
        <v>344</v>
      </c>
      <c r="B632" s="340" t="s">
        <v>345</v>
      </c>
      <c r="C632" s="21" t="s">
        <v>11</v>
      </c>
      <c r="D632" s="22">
        <v>1.05</v>
      </c>
      <c r="E632" s="23">
        <v>1300000</v>
      </c>
      <c r="F632" s="24">
        <f>D632*E632</f>
        <v>1365000</v>
      </c>
    </row>
    <row r="633" spans="1:6" ht="15" thickBot="1">
      <c r="E633" s="25" t="s">
        <v>60</v>
      </c>
      <c r="F633" s="26">
        <f>F629+F630+F631+F632</f>
        <v>1410036.6</v>
      </c>
    </row>
    <row r="635" spans="1:6" ht="15" thickBot="1">
      <c r="A635" s="32" t="s">
        <v>92</v>
      </c>
      <c r="B635" s="33"/>
      <c r="C635" s="33"/>
      <c r="D635" s="33"/>
      <c r="E635" s="33"/>
      <c r="F635" s="34"/>
    </row>
    <row r="636" spans="1:6" ht="15" thickBot="1">
      <c r="A636" s="35"/>
      <c r="B636" s="342"/>
      <c r="C636" s="36"/>
      <c r="D636" s="37"/>
      <c r="E636" s="38"/>
      <c r="F636" s="39"/>
    </row>
    <row r="637" spans="1:6" ht="15" thickBot="1">
      <c r="E637" s="25" t="s">
        <v>62</v>
      </c>
      <c r="F637" s="26">
        <f>0</f>
        <v>0</v>
      </c>
    </row>
    <row r="639" spans="1:6" ht="15" thickBot="1">
      <c r="A639" s="15" t="s">
        <v>93</v>
      </c>
      <c r="B639" s="339"/>
      <c r="C639" s="16"/>
      <c r="D639" s="17"/>
      <c r="E639" s="18"/>
      <c r="F639" s="19"/>
    </row>
    <row r="640" spans="1:6" ht="15" thickBot="1">
      <c r="A640" s="20" t="s">
        <v>94</v>
      </c>
      <c r="B640" s="340" t="s">
        <v>95</v>
      </c>
      <c r="C640" s="21" t="s">
        <v>78</v>
      </c>
      <c r="D640" s="22"/>
      <c r="E640" s="23"/>
      <c r="F640" s="24">
        <v>9729.83</v>
      </c>
    </row>
    <row r="641" spans="1:6" ht="15" thickBot="1">
      <c r="E641" s="25" t="s">
        <v>64</v>
      </c>
      <c r="F641" s="26">
        <f>F640</f>
        <v>9729.83</v>
      </c>
    </row>
    <row r="644" spans="1:6">
      <c r="A644" s="40" t="s">
        <v>56</v>
      </c>
      <c r="B644" s="57" t="s">
        <v>57</v>
      </c>
      <c r="C644" s="41" t="s">
        <v>8</v>
      </c>
      <c r="D644" s="41" t="s">
        <v>8</v>
      </c>
      <c r="E644" s="41" t="s">
        <v>8</v>
      </c>
      <c r="F644" s="42">
        <f>+VLOOKUP(A644,E611:F643,2,0)</f>
        <v>194596.60680000001</v>
      </c>
    </row>
    <row r="645" spans="1:6">
      <c r="A645" s="43" t="s">
        <v>58</v>
      </c>
      <c r="B645" s="58" t="s">
        <v>59</v>
      </c>
      <c r="C645" s="44" t="s">
        <v>8</v>
      </c>
      <c r="D645" s="44" t="s">
        <v>8</v>
      </c>
      <c r="E645" s="44" t="s">
        <v>8</v>
      </c>
      <c r="F645" s="45">
        <f>+VLOOKUP(A645,E616:F643,2,0)</f>
        <v>9729.83</v>
      </c>
    </row>
    <row r="646" spans="1:6">
      <c r="A646" s="43" t="s">
        <v>60</v>
      </c>
      <c r="B646" s="58" t="s">
        <v>61</v>
      </c>
      <c r="C646" s="44" t="s">
        <v>8</v>
      </c>
      <c r="D646" s="44" t="s">
        <v>8</v>
      </c>
      <c r="E646" s="44" t="s">
        <v>8</v>
      </c>
      <c r="F646" s="45">
        <f t="shared" ref="F646:F647" si="19">+VLOOKUP(A646,E617:F644,2,0)</f>
        <v>1410036.6</v>
      </c>
    </row>
    <row r="647" spans="1:6">
      <c r="A647" s="43" t="s">
        <v>62</v>
      </c>
      <c r="B647" s="58" t="s">
        <v>63</v>
      </c>
      <c r="C647" s="44" t="s">
        <v>8</v>
      </c>
      <c r="D647" s="44" t="s">
        <v>8</v>
      </c>
      <c r="E647" s="44" t="s">
        <v>8</v>
      </c>
      <c r="F647" s="45">
        <f t="shared" si="19"/>
        <v>0</v>
      </c>
    </row>
    <row r="648" spans="1:6">
      <c r="A648" s="43" t="s">
        <v>64</v>
      </c>
      <c r="B648" s="58" t="s">
        <v>65</v>
      </c>
      <c r="C648" s="44" t="s">
        <v>8</v>
      </c>
      <c r="D648" s="44" t="s">
        <v>8</v>
      </c>
      <c r="E648" s="44" t="s">
        <v>8</v>
      </c>
      <c r="F648" s="45">
        <f>+VLOOKUP(A648,E616:F643,2,0)</f>
        <v>9729.83</v>
      </c>
    </row>
    <row r="649" spans="1:6" ht="15" thickBot="1">
      <c r="A649" s="46" t="s">
        <v>66</v>
      </c>
      <c r="B649" s="59" t="s">
        <v>67</v>
      </c>
      <c r="C649" s="47" t="s">
        <v>8</v>
      </c>
      <c r="D649" s="47" t="s">
        <v>8</v>
      </c>
      <c r="E649" s="47" t="s">
        <v>8</v>
      </c>
      <c r="F649" s="48">
        <f>SUM(F644:F648)</f>
        <v>1624092.8668000002</v>
      </c>
    </row>
    <row r="652" spans="1:6">
      <c r="A652" s="4" t="s">
        <v>0</v>
      </c>
      <c r="B652" s="338" t="s">
        <v>53</v>
      </c>
      <c r="C652" s="5"/>
      <c r="D652" s="5"/>
      <c r="E652" s="6" t="s">
        <v>2</v>
      </c>
      <c r="F652" s="7" t="s">
        <v>11</v>
      </c>
    </row>
    <row r="653" spans="1:6" ht="29.4" thickBot="1">
      <c r="A653" s="8" t="s">
        <v>1</v>
      </c>
      <c r="B653" s="9" t="s">
        <v>54</v>
      </c>
      <c r="C653" s="10"/>
      <c r="D653" s="10"/>
      <c r="E653" s="10"/>
      <c r="F653" s="11"/>
    </row>
    <row r="655" spans="1:6" ht="15" thickBot="1">
      <c r="A655" s="12" t="s">
        <v>0</v>
      </c>
      <c r="B655" s="13" t="s">
        <v>1</v>
      </c>
      <c r="C655" s="13" t="s">
        <v>2</v>
      </c>
      <c r="D655" s="13" t="s">
        <v>3</v>
      </c>
      <c r="E655" s="13" t="s">
        <v>69</v>
      </c>
      <c r="F655" s="14" t="s">
        <v>70</v>
      </c>
    </row>
    <row r="657" spans="1:6" ht="15" thickBot="1">
      <c r="A657" s="15" t="s">
        <v>71</v>
      </c>
      <c r="B657" s="339"/>
      <c r="C657" s="16"/>
      <c r="D657" s="17"/>
      <c r="E657" s="18"/>
      <c r="F657" s="19"/>
    </row>
    <row r="658" spans="1:6">
      <c r="A658" s="27" t="s">
        <v>121</v>
      </c>
      <c r="B658" s="341" t="s">
        <v>122</v>
      </c>
      <c r="C658" s="28" t="s">
        <v>74</v>
      </c>
      <c r="D658" s="29">
        <v>1.89E-2</v>
      </c>
      <c r="E658" s="30">
        <v>694055</v>
      </c>
      <c r="F658" s="31">
        <f>D658*E658</f>
        <v>13117.639499999999</v>
      </c>
    </row>
    <row r="659" spans="1:6" ht="15" thickBot="1">
      <c r="A659" s="20" t="s">
        <v>96</v>
      </c>
      <c r="B659" s="340" t="s">
        <v>97</v>
      </c>
      <c r="C659" s="21" t="s">
        <v>74</v>
      </c>
      <c r="D659" s="22">
        <v>0.2</v>
      </c>
      <c r="E659" s="23">
        <v>221263</v>
      </c>
      <c r="F659" s="24">
        <f>D659*E659</f>
        <v>44252.600000000006</v>
      </c>
    </row>
    <row r="660" spans="1:6" ht="15" thickBot="1">
      <c r="E660" s="25" t="s">
        <v>56</v>
      </c>
      <c r="F660" s="26">
        <f>F658+F659</f>
        <v>57370.239500000003</v>
      </c>
    </row>
    <row r="662" spans="1:6" ht="15" thickBot="1">
      <c r="A662" s="15" t="s">
        <v>75</v>
      </c>
      <c r="B662" s="339"/>
      <c r="C662" s="16"/>
      <c r="D662" s="17"/>
      <c r="E662" s="18"/>
      <c r="F662" s="19"/>
    </row>
    <row r="663" spans="1:6">
      <c r="A663" s="27" t="s">
        <v>76</v>
      </c>
      <c r="B663" s="341" t="s">
        <v>77</v>
      </c>
      <c r="C663" s="28" t="s">
        <v>78</v>
      </c>
      <c r="D663" s="29"/>
      <c r="E663" s="30"/>
      <c r="F663" s="31">
        <v>2868.51</v>
      </c>
    </row>
    <row r="664" spans="1:6">
      <c r="A664" s="27" t="s">
        <v>162</v>
      </c>
      <c r="B664" s="341" t="s">
        <v>163</v>
      </c>
      <c r="C664" s="28" t="s">
        <v>74</v>
      </c>
      <c r="D664" s="29">
        <v>1.26E-2</v>
      </c>
      <c r="E664" s="30">
        <v>70000</v>
      </c>
      <c r="F664" s="31">
        <f>D664*E664</f>
        <v>882</v>
      </c>
    </row>
    <row r="665" spans="1:6" ht="15" thickBot="1">
      <c r="A665" s="20" t="s">
        <v>179</v>
      </c>
      <c r="B665" s="340" t="s">
        <v>180</v>
      </c>
      <c r="C665" s="21" t="s">
        <v>100</v>
      </c>
      <c r="D665" s="22">
        <v>1.5800000000000002E-2</v>
      </c>
      <c r="E665" s="23">
        <v>60000</v>
      </c>
      <c r="F665" s="24">
        <f>D665*E665</f>
        <v>948.00000000000011</v>
      </c>
    </row>
    <row r="666" spans="1:6" ht="15" thickBot="1">
      <c r="E666" s="25" t="s">
        <v>58</v>
      </c>
      <c r="F666" s="26">
        <f>F663+F664+F665</f>
        <v>4698.51</v>
      </c>
    </row>
    <row r="668" spans="1:6" ht="15" thickBot="1">
      <c r="A668" s="15" t="s">
        <v>81</v>
      </c>
      <c r="B668" s="339"/>
      <c r="C668" s="16"/>
      <c r="D668" s="17"/>
      <c r="E668" s="18"/>
      <c r="F668" s="19"/>
    </row>
    <row r="669" spans="1:6">
      <c r="A669" s="27" t="s">
        <v>185</v>
      </c>
      <c r="B669" s="341" t="s">
        <v>182</v>
      </c>
      <c r="C669" s="28" t="s">
        <v>147</v>
      </c>
      <c r="D669" s="29">
        <v>0.315</v>
      </c>
      <c r="E669" s="30">
        <v>8923</v>
      </c>
      <c r="F669" s="31">
        <f t="shared" ref="F669:F678" si="20">D669*E669</f>
        <v>2810.7449999999999</v>
      </c>
    </row>
    <row r="670" spans="1:6">
      <c r="A670" s="27" t="s">
        <v>128</v>
      </c>
      <c r="B670" s="341" t="s">
        <v>129</v>
      </c>
      <c r="C670" s="28" t="s">
        <v>130</v>
      </c>
      <c r="D670" s="29">
        <v>23.360399999999998</v>
      </c>
      <c r="E670" s="30">
        <v>0</v>
      </c>
      <c r="F670" s="31">
        <f t="shared" si="20"/>
        <v>0</v>
      </c>
    </row>
    <row r="671" spans="1:6">
      <c r="A671" s="27" t="s">
        <v>195</v>
      </c>
      <c r="B671" s="341" t="s">
        <v>196</v>
      </c>
      <c r="C671" s="28" t="s">
        <v>37</v>
      </c>
      <c r="D671" s="29">
        <v>0.12</v>
      </c>
      <c r="E671" s="30">
        <v>5000</v>
      </c>
      <c r="F671" s="31">
        <f t="shared" si="20"/>
        <v>600</v>
      </c>
    </row>
    <row r="672" spans="1:6">
      <c r="A672" s="27" t="s">
        <v>164</v>
      </c>
      <c r="B672" s="341" t="s">
        <v>165</v>
      </c>
      <c r="C672" s="28" t="s">
        <v>37</v>
      </c>
      <c r="D672" s="29">
        <v>0.20599999999999999</v>
      </c>
      <c r="E672" s="30">
        <v>15000</v>
      </c>
      <c r="F672" s="31">
        <f t="shared" si="20"/>
        <v>3090</v>
      </c>
    </row>
    <row r="673" spans="1:6">
      <c r="A673" s="27" t="s">
        <v>166</v>
      </c>
      <c r="B673" s="341" t="s">
        <v>167</v>
      </c>
      <c r="C673" s="28" t="s">
        <v>19</v>
      </c>
      <c r="D673" s="29">
        <v>7.1400000000000005E-2</v>
      </c>
      <c r="E673" s="30">
        <v>60000</v>
      </c>
      <c r="F673" s="31">
        <f t="shared" si="20"/>
        <v>4284</v>
      </c>
    </row>
    <row r="674" spans="1:6">
      <c r="A674" s="27" t="s">
        <v>168</v>
      </c>
      <c r="B674" s="341" t="s">
        <v>169</v>
      </c>
      <c r="C674" s="28" t="s">
        <v>170</v>
      </c>
      <c r="D674" s="29">
        <v>0.90849999999999997</v>
      </c>
      <c r="E674" s="30">
        <v>39000</v>
      </c>
      <c r="F674" s="31">
        <f t="shared" si="20"/>
        <v>35431.5</v>
      </c>
    </row>
    <row r="675" spans="1:6">
      <c r="A675" s="27" t="s">
        <v>171</v>
      </c>
      <c r="B675" s="341" t="s">
        <v>172</v>
      </c>
      <c r="C675" s="28" t="s">
        <v>91</v>
      </c>
      <c r="D675" s="29">
        <v>0.25</v>
      </c>
      <c r="E675" s="30">
        <v>8000</v>
      </c>
      <c r="F675" s="31">
        <f t="shared" si="20"/>
        <v>2000</v>
      </c>
    </row>
    <row r="676" spans="1:6">
      <c r="A676" s="27" t="s">
        <v>173</v>
      </c>
      <c r="B676" s="341" t="s">
        <v>174</v>
      </c>
      <c r="C676" s="28" t="s">
        <v>11</v>
      </c>
      <c r="D676" s="29">
        <v>2</v>
      </c>
      <c r="E676" s="30">
        <v>8000</v>
      </c>
      <c r="F676" s="31">
        <f t="shared" si="20"/>
        <v>16000</v>
      </c>
    </row>
    <row r="677" spans="1:6">
      <c r="A677" s="27" t="s">
        <v>175</v>
      </c>
      <c r="B677" s="341" t="s">
        <v>176</v>
      </c>
      <c r="C677" s="28" t="s">
        <v>19</v>
      </c>
      <c r="D677" s="29">
        <v>0.109</v>
      </c>
      <c r="E677" s="30">
        <v>65000</v>
      </c>
      <c r="F677" s="31">
        <f t="shared" si="20"/>
        <v>7085</v>
      </c>
    </row>
    <row r="678" spans="1:6" ht="15" thickBot="1">
      <c r="A678" s="20" t="s">
        <v>177</v>
      </c>
      <c r="B678" s="340" t="s">
        <v>178</v>
      </c>
      <c r="C678" s="21" t="s">
        <v>11</v>
      </c>
      <c r="D678" s="22">
        <v>1.65</v>
      </c>
      <c r="E678" s="23">
        <v>5000</v>
      </c>
      <c r="F678" s="24">
        <f t="shared" si="20"/>
        <v>8250</v>
      </c>
    </row>
    <row r="679" spans="1:6" ht="15" thickBot="1">
      <c r="E679" s="25" t="s">
        <v>60</v>
      </c>
      <c r="F679" s="26">
        <f>F669+F670+F671+F672+F673+F674+F675+F676+F677+F678</f>
        <v>79551.244999999995</v>
      </c>
    </row>
    <row r="681" spans="1:6" ht="15" thickBot="1">
      <c r="A681" s="32" t="s">
        <v>92</v>
      </c>
      <c r="B681" s="33"/>
      <c r="C681" s="33"/>
      <c r="D681" s="33"/>
      <c r="E681" s="33"/>
      <c r="F681" s="34"/>
    </row>
    <row r="682" spans="1:6" ht="15" thickBot="1">
      <c r="A682" s="35"/>
      <c r="B682" s="342"/>
      <c r="C682" s="36"/>
      <c r="D682" s="37"/>
      <c r="E682" s="38"/>
      <c r="F682" s="39"/>
    </row>
    <row r="683" spans="1:6" ht="15" thickBot="1">
      <c r="E683" s="25" t="s">
        <v>62</v>
      </c>
      <c r="F683" s="26">
        <f>0</f>
        <v>0</v>
      </c>
    </row>
    <row r="685" spans="1:6" ht="15" thickBot="1">
      <c r="A685" s="15" t="s">
        <v>93</v>
      </c>
      <c r="B685" s="339"/>
      <c r="C685" s="16"/>
      <c r="D685" s="17"/>
      <c r="E685" s="18"/>
      <c r="F685" s="19"/>
    </row>
    <row r="686" spans="1:6" ht="15" thickBot="1">
      <c r="A686" s="20" t="s">
        <v>94</v>
      </c>
      <c r="B686" s="340" t="s">
        <v>95</v>
      </c>
      <c r="C686" s="21" t="s">
        <v>78</v>
      </c>
      <c r="D686" s="22"/>
      <c r="E686" s="23"/>
      <c r="F686" s="24">
        <v>2868.51</v>
      </c>
    </row>
    <row r="687" spans="1:6" ht="15" thickBot="1">
      <c r="E687" s="25" t="s">
        <v>64</v>
      </c>
      <c r="F687" s="26">
        <f>F686</f>
        <v>2868.51</v>
      </c>
    </row>
    <row r="690" spans="1:6">
      <c r="A690" s="40" t="s">
        <v>56</v>
      </c>
      <c r="B690" s="57" t="s">
        <v>57</v>
      </c>
      <c r="C690" s="41" t="s">
        <v>8</v>
      </c>
      <c r="D690" s="41" t="s">
        <v>8</v>
      </c>
      <c r="E690" s="41" t="s">
        <v>8</v>
      </c>
      <c r="F690" s="42">
        <f>+VLOOKUP(A690,E657:F689,2,0)</f>
        <v>57370.239500000003</v>
      </c>
    </row>
    <row r="691" spans="1:6">
      <c r="A691" s="43" t="s">
        <v>58</v>
      </c>
      <c r="B691" s="58" t="s">
        <v>59</v>
      </c>
      <c r="C691" s="44" t="s">
        <v>8</v>
      </c>
      <c r="D691" s="44" t="s">
        <v>8</v>
      </c>
      <c r="E691" s="44" t="s">
        <v>8</v>
      </c>
      <c r="F691" s="45">
        <f>+VLOOKUP(A691,E662:F689,2,0)</f>
        <v>4698.51</v>
      </c>
    </row>
    <row r="692" spans="1:6">
      <c r="A692" s="43" t="s">
        <v>60</v>
      </c>
      <c r="B692" s="58" t="s">
        <v>61</v>
      </c>
      <c r="C692" s="44" t="s">
        <v>8</v>
      </c>
      <c r="D692" s="44" t="s">
        <v>8</v>
      </c>
      <c r="E692" s="44" t="s">
        <v>8</v>
      </c>
      <c r="F692" s="45">
        <f t="shared" ref="F692:F693" si="21">+VLOOKUP(A692,E663:F690,2,0)</f>
        <v>79551.244999999995</v>
      </c>
    </row>
    <row r="693" spans="1:6">
      <c r="A693" s="43" t="s">
        <v>62</v>
      </c>
      <c r="B693" s="58" t="s">
        <v>63</v>
      </c>
      <c r="C693" s="44" t="s">
        <v>8</v>
      </c>
      <c r="D693" s="44" t="s">
        <v>8</v>
      </c>
      <c r="E693" s="44" t="s">
        <v>8</v>
      </c>
      <c r="F693" s="45">
        <f t="shared" si="21"/>
        <v>0</v>
      </c>
    </row>
    <row r="694" spans="1:6">
      <c r="A694" s="43" t="s">
        <v>64</v>
      </c>
      <c r="B694" s="58" t="s">
        <v>65</v>
      </c>
      <c r="C694" s="44" t="s">
        <v>8</v>
      </c>
      <c r="D694" s="44" t="s">
        <v>8</v>
      </c>
      <c r="E694" s="44" t="s">
        <v>8</v>
      </c>
      <c r="F694" s="45">
        <f>+VLOOKUP(A694,E662:F689,2,0)</f>
        <v>2868.51</v>
      </c>
    </row>
    <row r="695" spans="1:6" ht="15" thickBot="1">
      <c r="A695" s="46" t="s">
        <v>66</v>
      </c>
      <c r="B695" s="59" t="s">
        <v>67</v>
      </c>
      <c r="C695" s="47" t="s">
        <v>8</v>
      </c>
      <c r="D695" s="47" t="s">
        <v>8</v>
      </c>
      <c r="E695" s="47" t="s">
        <v>8</v>
      </c>
      <c r="F695" s="48">
        <f>SUM(F690:F694)</f>
        <v>144488.50450000001</v>
      </c>
    </row>
  </sheetData>
  <pageMargins left="0.7" right="0.7" top="0.75" bottom="0.75" header="0.3" footer="0.3"/>
  <rowBreaks count="18" manualBreakCount="18">
    <brk id="36" max="1048575" man="1"/>
    <brk id="73" max="1048575" man="1"/>
    <brk id="111" max="1048575" man="1"/>
    <brk id="146" max="1048575" man="1"/>
    <brk id="181" max="1048575" man="1"/>
    <brk id="220" max="1048575" man="1"/>
    <brk id="259" max="1048575" man="1"/>
    <brk id="294" max="1048575" man="1"/>
    <brk id="333" max="1048575" man="1"/>
    <brk id="368" max="1048575" man="1"/>
    <brk id="413" max="1048575" man="1"/>
    <brk id="451" max="1048575" man="1"/>
    <brk id="496" max="1048575" man="1"/>
    <brk id="532" max="1048575" man="1"/>
    <brk id="566" max="1048575" man="1"/>
    <brk id="613" max="1048575" man="1"/>
    <brk id="650" max="1048575" man="1"/>
    <brk id="696" max="104857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7DB4C-22BE-4F67-9E53-F2949C089E41}">
  <dimension ref="A1:F701"/>
  <sheetViews>
    <sheetView topLeftCell="A377" zoomScaleNormal="100" workbookViewId="0">
      <selection activeCell="A31" sqref="A31:F36"/>
    </sheetView>
  </sheetViews>
  <sheetFormatPr baseColWidth="10" defaultColWidth="8.88671875" defaultRowHeight="14.4"/>
  <cols>
    <col min="1" max="1" width="17" customWidth="1"/>
    <col min="2" max="2" width="45" style="53" customWidth="1"/>
    <col min="3" max="6" width="17" customWidth="1"/>
  </cols>
  <sheetData>
    <row r="1" spans="1:6">
      <c r="A1" s="4" t="s">
        <v>0</v>
      </c>
      <c r="B1" s="49" t="s">
        <v>9</v>
      </c>
      <c r="C1" s="5"/>
      <c r="D1" s="5"/>
      <c r="E1" s="6" t="s">
        <v>2</v>
      </c>
      <c r="F1" s="7" t="s">
        <v>11</v>
      </c>
    </row>
    <row r="2" spans="1:6" ht="72.599999999999994" thickBot="1">
      <c r="A2" s="8" t="s">
        <v>1</v>
      </c>
      <c r="B2" s="9" t="s">
        <v>10</v>
      </c>
      <c r="C2" s="10"/>
      <c r="D2" s="10"/>
      <c r="E2" s="10"/>
      <c r="F2" s="11"/>
    </row>
    <row r="4" spans="1:6" ht="15" thickBot="1">
      <c r="A4" s="12" t="s">
        <v>0</v>
      </c>
      <c r="B4" s="50" t="s">
        <v>1</v>
      </c>
      <c r="C4" s="13" t="s">
        <v>2</v>
      </c>
      <c r="D4" s="13" t="s">
        <v>3</v>
      </c>
      <c r="E4" s="13" t="s">
        <v>69</v>
      </c>
      <c r="F4" s="14" t="s">
        <v>70</v>
      </c>
    </row>
    <row r="6" spans="1:6" ht="15" thickBot="1">
      <c r="A6" s="15" t="s">
        <v>71</v>
      </c>
      <c r="B6" s="51"/>
      <c r="C6" s="16"/>
      <c r="D6" s="17"/>
      <c r="E6" s="18"/>
      <c r="F6" s="19"/>
    </row>
    <row r="7" spans="1:6" ht="29.4" thickBot="1">
      <c r="A7" s="20" t="s">
        <v>72</v>
      </c>
      <c r="B7" s="52" t="s">
        <v>73</v>
      </c>
      <c r="C7" s="21" t="s">
        <v>74</v>
      </c>
      <c r="D7" s="22">
        <v>6.0000000000000001E-3</v>
      </c>
      <c r="E7" s="23">
        <v>692330</v>
      </c>
      <c r="F7" s="24">
        <f>D7*E7</f>
        <v>4153.9800000000005</v>
      </c>
    </row>
    <row r="8" spans="1:6" ht="15" thickBot="1">
      <c r="E8" s="25" t="s">
        <v>56</v>
      </c>
      <c r="F8" s="26">
        <f>F7</f>
        <v>4153.9800000000005</v>
      </c>
    </row>
    <row r="10" spans="1:6" ht="15" thickBot="1">
      <c r="A10" s="15" t="s">
        <v>75</v>
      </c>
      <c r="B10" s="51"/>
      <c r="C10" s="16"/>
      <c r="D10" s="17"/>
      <c r="E10" s="18"/>
      <c r="F10" s="19"/>
    </row>
    <row r="11" spans="1:6">
      <c r="A11" s="27" t="s">
        <v>76</v>
      </c>
      <c r="B11" s="54" t="s">
        <v>77</v>
      </c>
      <c r="C11" s="28" t="s">
        <v>78</v>
      </c>
      <c r="D11" s="29"/>
      <c r="E11" s="30"/>
      <c r="F11" s="31">
        <v>207.7</v>
      </c>
    </row>
    <row r="12" spans="1:6" ht="15" thickBot="1">
      <c r="A12" s="20" t="s">
        <v>79</v>
      </c>
      <c r="B12" s="52" t="s">
        <v>80</v>
      </c>
      <c r="C12" s="21" t="s">
        <v>74</v>
      </c>
      <c r="D12" s="22">
        <v>6.0000000000000001E-3</v>
      </c>
      <c r="E12" s="23">
        <v>140000</v>
      </c>
      <c r="F12" s="24">
        <f>D12*E12</f>
        <v>840</v>
      </c>
    </row>
    <row r="13" spans="1:6" ht="15" thickBot="1">
      <c r="E13" s="25" t="s">
        <v>58</v>
      </c>
      <c r="F13" s="26">
        <f>F11+F12</f>
        <v>1047.7</v>
      </c>
    </row>
    <row r="15" spans="1:6" ht="15" thickBot="1">
      <c r="A15" s="15" t="s">
        <v>81</v>
      </c>
      <c r="B15" s="51"/>
      <c r="C15" s="16"/>
      <c r="D15" s="17"/>
      <c r="E15" s="18"/>
      <c r="F15" s="19"/>
    </row>
    <row r="16" spans="1:6">
      <c r="A16" s="27" t="s">
        <v>82</v>
      </c>
      <c r="B16" s="54" t="s">
        <v>83</v>
      </c>
      <c r="C16" s="28" t="s">
        <v>11</v>
      </c>
      <c r="D16" s="29">
        <v>3.3300000000000003E-2</v>
      </c>
      <c r="E16" s="30">
        <v>7500</v>
      </c>
      <c r="F16" s="31">
        <f>D16*E16</f>
        <v>249.75000000000003</v>
      </c>
    </row>
    <row r="17" spans="1:6">
      <c r="A17" s="27" t="s">
        <v>84</v>
      </c>
      <c r="B17" s="54" t="s">
        <v>85</v>
      </c>
      <c r="C17" s="28" t="s">
        <v>86</v>
      </c>
      <c r="D17" s="29">
        <v>6.7000000000000002E-3</v>
      </c>
      <c r="E17" s="30">
        <v>6000</v>
      </c>
      <c r="F17" s="31">
        <f>D17*E17</f>
        <v>40.200000000000003</v>
      </c>
    </row>
    <row r="18" spans="1:6">
      <c r="A18" s="27" t="s">
        <v>87</v>
      </c>
      <c r="B18" s="54" t="s">
        <v>88</v>
      </c>
      <c r="C18" s="28" t="s">
        <v>11</v>
      </c>
      <c r="D18" s="29">
        <v>3.3300000000000003E-2</v>
      </c>
      <c r="E18" s="30">
        <v>5000</v>
      </c>
      <c r="F18" s="31">
        <f>D18*E18</f>
        <v>166.50000000000003</v>
      </c>
    </row>
    <row r="19" spans="1:6" ht="15" thickBot="1">
      <c r="A19" s="20" t="s">
        <v>89</v>
      </c>
      <c r="B19" s="52" t="s">
        <v>90</v>
      </c>
      <c r="C19" s="21" t="s">
        <v>91</v>
      </c>
      <c r="D19" s="22">
        <v>0.02</v>
      </c>
      <c r="E19" s="23">
        <v>9000</v>
      </c>
      <c r="F19" s="24">
        <f>D19*E19</f>
        <v>180</v>
      </c>
    </row>
    <row r="20" spans="1:6" ht="15" thickBot="1">
      <c r="E20" s="25" t="s">
        <v>60</v>
      </c>
      <c r="F20" s="26">
        <f>F16+F17+F18+F19</f>
        <v>636.45000000000005</v>
      </c>
    </row>
    <row r="22" spans="1:6" ht="15" thickBot="1">
      <c r="A22" s="32" t="s">
        <v>92</v>
      </c>
      <c r="B22" s="55"/>
      <c r="C22" s="33"/>
      <c r="D22" s="33"/>
      <c r="E22" s="33"/>
      <c r="F22" s="34"/>
    </row>
    <row r="23" spans="1:6" ht="15" thickBot="1">
      <c r="A23" s="35"/>
      <c r="B23" s="56"/>
      <c r="C23" s="36"/>
      <c r="D23" s="37"/>
      <c r="E23" s="38"/>
      <c r="F23" s="39"/>
    </row>
    <row r="24" spans="1:6" ht="15" thickBot="1">
      <c r="E24" s="25" t="s">
        <v>62</v>
      </c>
      <c r="F24" s="26">
        <f>0</f>
        <v>0</v>
      </c>
    </row>
    <row r="26" spans="1:6" ht="15" thickBot="1">
      <c r="A26" s="15" t="s">
        <v>93</v>
      </c>
      <c r="B26" s="51"/>
      <c r="C26" s="16"/>
      <c r="D26" s="17"/>
      <c r="E26" s="18"/>
      <c r="F26" s="19"/>
    </row>
    <row r="27" spans="1:6" ht="15" thickBot="1">
      <c r="A27" s="20" t="s">
        <v>94</v>
      </c>
      <c r="B27" s="52" t="s">
        <v>95</v>
      </c>
      <c r="C27" s="21" t="s">
        <v>78</v>
      </c>
      <c r="D27" s="22"/>
      <c r="E27" s="23"/>
      <c r="F27" s="24">
        <v>207.7</v>
      </c>
    </row>
    <row r="28" spans="1:6" ht="15" thickBot="1">
      <c r="E28" s="25" t="s">
        <v>64</v>
      </c>
      <c r="F28" s="26">
        <f>F27</f>
        <v>207.7</v>
      </c>
    </row>
    <row r="31" spans="1:6">
      <c r="A31" s="40" t="s">
        <v>56</v>
      </c>
      <c r="B31" s="57" t="s">
        <v>57</v>
      </c>
      <c r="C31" s="41" t="s">
        <v>8</v>
      </c>
      <c r="D31" s="41" t="s">
        <v>8</v>
      </c>
      <c r="E31" s="41" t="s">
        <v>8</v>
      </c>
      <c r="F31" s="42">
        <f>+VLOOKUP(A31,E3:F30,2,0)</f>
        <v>4153.9800000000005</v>
      </c>
    </row>
    <row r="32" spans="1:6">
      <c r="A32" s="43" t="s">
        <v>58</v>
      </c>
      <c r="B32" s="58" t="s">
        <v>59</v>
      </c>
      <c r="C32" s="44" t="s">
        <v>8</v>
      </c>
      <c r="D32" s="44" t="s">
        <v>8</v>
      </c>
      <c r="E32" s="44" t="s">
        <v>8</v>
      </c>
      <c r="F32" s="45">
        <f>+VLOOKUP(A32,E3:F30,2,0)</f>
        <v>1047.7</v>
      </c>
    </row>
    <row r="33" spans="1:6">
      <c r="A33" s="43" t="s">
        <v>60</v>
      </c>
      <c r="B33" s="58" t="s">
        <v>61</v>
      </c>
      <c r="C33" s="44" t="s">
        <v>8</v>
      </c>
      <c r="D33" s="44" t="s">
        <v>8</v>
      </c>
      <c r="E33" s="44" t="s">
        <v>8</v>
      </c>
      <c r="F33" s="45">
        <f t="shared" ref="F33:F34" si="0">+VLOOKUP(A33,E4:F31,2,0)</f>
        <v>636.45000000000005</v>
      </c>
    </row>
    <row r="34" spans="1:6">
      <c r="A34" s="43" t="s">
        <v>62</v>
      </c>
      <c r="B34" s="58" t="s">
        <v>63</v>
      </c>
      <c r="C34" s="44" t="s">
        <v>8</v>
      </c>
      <c r="D34" s="44" t="s">
        <v>8</v>
      </c>
      <c r="E34" s="44" t="s">
        <v>8</v>
      </c>
      <c r="F34" s="45">
        <f t="shared" si="0"/>
        <v>0</v>
      </c>
    </row>
    <row r="35" spans="1:6">
      <c r="A35" s="43" t="s">
        <v>64</v>
      </c>
      <c r="B35" s="58" t="s">
        <v>65</v>
      </c>
      <c r="C35" s="44" t="s">
        <v>8</v>
      </c>
      <c r="D35" s="44" t="s">
        <v>8</v>
      </c>
      <c r="E35" s="44" t="s">
        <v>8</v>
      </c>
      <c r="F35" s="45">
        <f>+VLOOKUP(A35,E3:F30,2,0)</f>
        <v>207.7</v>
      </c>
    </row>
    <row r="36" spans="1:6" ht="15" thickBot="1">
      <c r="A36" s="46" t="s">
        <v>66</v>
      </c>
      <c r="B36" s="59" t="s">
        <v>67</v>
      </c>
      <c r="C36" s="47" t="s">
        <v>8</v>
      </c>
      <c r="D36" s="47" t="s">
        <v>8</v>
      </c>
      <c r="E36" s="47" t="s">
        <v>8</v>
      </c>
      <c r="F36" s="48">
        <f>SUM(F31:F35)</f>
        <v>6045.83</v>
      </c>
    </row>
    <row r="39" spans="1:6">
      <c r="A39" s="4" t="s">
        <v>0</v>
      </c>
      <c r="B39" s="49" t="s">
        <v>14</v>
      </c>
      <c r="C39" s="5"/>
      <c r="D39" s="5"/>
      <c r="E39" s="6" t="s">
        <v>2</v>
      </c>
      <c r="F39" s="7" t="s">
        <v>16</v>
      </c>
    </row>
    <row r="40" spans="1:6" ht="29.4" thickBot="1">
      <c r="A40" s="8" t="s">
        <v>1</v>
      </c>
      <c r="B40" s="9" t="s">
        <v>15</v>
      </c>
      <c r="C40" s="10"/>
      <c r="D40" s="10"/>
      <c r="E40" s="10"/>
      <c r="F40" s="11"/>
    </row>
    <row r="42" spans="1:6" ht="15" thickBot="1">
      <c r="A42" s="12" t="s">
        <v>0</v>
      </c>
      <c r="B42" s="50" t="s">
        <v>1</v>
      </c>
      <c r="C42" s="13" t="s">
        <v>2</v>
      </c>
      <c r="D42" s="13" t="s">
        <v>3</v>
      </c>
      <c r="E42" s="13" t="s">
        <v>69</v>
      </c>
      <c r="F42" s="14" t="s">
        <v>70</v>
      </c>
    </row>
    <row r="44" spans="1:6" ht="15" thickBot="1">
      <c r="A44" s="15" t="s">
        <v>71</v>
      </c>
      <c r="B44" s="51"/>
      <c r="C44" s="16"/>
      <c r="D44" s="17"/>
      <c r="E44" s="18"/>
      <c r="F44" s="19"/>
    </row>
    <row r="45" spans="1:6" ht="15" thickBot="1">
      <c r="A45" s="20" t="s">
        <v>96</v>
      </c>
      <c r="B45" s="52" t="s">
        <v>97</v>
      </c>
      <c r="C45" s="21" t="s">
        <v>74</v>
      </c>
      <c r="D45" s="22">
        <v>0.7</v>
      </c>
      <c r="E45" s="23">
        <v>221263</v>
      </c>
      <c r="F45" s="24">
        <f>D45*E45</f>
        <v>154884.09999999998</v>
      </c>
    </row>
    <row r="46" spans="1:6" ht="15" thickBot="1">
      <c r="E46" s="25" t="s">
        <v>56</v>
      </c>
      <c r="F46" s="26">
        <f>F45</f>
        <v>154884.09999999998</v>
      </c>
    </row>
    <row r="48" spans="1:6" ht="15" thickBot="1">
      <c r="A48" s="15" t="s">
        <v>75</v>
      </c>
      <c r="B48" s="51"/>
      <c r="C48" s="16"/>
      <c r="D48" s="17"/>
      <c r="E48" s="18"/>
      <c r="F48" s="19"/>
    </row>
    <row r="49" spans="1:6">
      <c r="A49" s="27" t="s">
        <v>76</v>
      </c>
      <c r="B49" s="54" t="s">
        <v>77</v>
      </c>
      <c r="C49" s="28" t="s">
        <v>78</v>
      </c>
      <c r="D49" s="29"/>
      <c r="E49" s="30"/>
      <c r="F49" s="31">
        <v>7744.21</v>
      </c>
    </row>
    <row r="50" spans="1:6">
      <c r="A50" s="27" t="s">
        <v>98</v>
      </c>
      <c r="B50" s="54" t="s">
        <v>99</v>
      </c>
      <c r="C50" s="28" t="s">
        <v>100</v>
      </c>
      <c r="D50" s="29">
        <v>24</v>
      </c>
      <c r="E50" s="30">
        <v>217000</v>
      </c>
      <c r="F50" s="31">
        <f>D50*E50</f>
        <v>5208000</v>
      </c>
    </row>
    <row r="51" spans="1:6">
      <c r="A51" s="27" t="s">
        <v>101</v>
      </c>
      <c r="B51" s="54" t="s">
        <v>102</v>
      </c>
      <c r="C51" s="28" t="s">
        <v>100</v>
      </c>
      <c r="D51" s="29">
        <v>12</v>
      </c>
      <c r="E51" s="30">
        <v>120000</v>
      </c>
      <c r="F51" s="31">
        <f>D51*E51</f>
        <v>1440000</v>
      </c>
    </row>
    <row r="52" spans="1:6" ht="15" thickBot="1">
      <c r="A52" s="20" t="s">
        <v>103</v>
      </c>
      <c r="B52" s="52" t="s">
        <v>104</v>
      </c>
      <c r="C52" s="21" t="s">
        <v>105</v>
      </c>
      <c r="D52" s="22">
        <v>1</v>
      </c>
      <c r="E52" s="23">
        <v>400000</v>
      </c>
      <c r="F52" s="24">
        <f>D52*E52</f>
        <v>400000</v>
      </c>
    </row>
    <row r="53" spans="1:6" ht="15" thickBot="1">
      <c r="E53" s="25" t="s">
        <v>58</v>
      </c>
      <c r="F53" s="26">
        <f>F49+F50+F51+F52</f>
        <v>7055744.21</v>
      </c>
    </row>
    <row r="55" spans="1:6" ht="15" thickBot="1">
      <c r="A55" s="32" t="s">
        <v>81</v>
      </c>
      <c r="B55" s="55"/>
      <c r="C55" s="33"/>
      <c r="D55" s="33"/>
      <c r="E55" s="33"/>
      <c r="F55" s="34"/>
    </row>
    <row r="56" spans="1:6" ht="15" thickBot="1">
      <c r="A56" s="35"/>
      <c r="B56" s="56"/>
      <c r="C56" s="36"/>
      <c r="D56" s="37"/>
      <c r="E56" s="38"/>
      <c r="F56" s="39"/>
    </row>
    <row r="57" spans="1:6" ht="15" thickBot="1">
      <c r="E57" s="25" t="s">
        <v>60</v>
      </c>
      <c r="F57" s="26">
        <f>0</f>
        <v>0</v>
      </c>
    </row>
    <row r="59" spans="1:6" ht="15" thickBot="1">
      <c r="A59" s="32" t="s">
        <v>92</v>
      </c>
      <c r="B59" s="55"/>
      <c r="C59" s="33"/>
      <c r="D59" s="33"/>
      <c r="E59" s="33"/>
      <c r="F59" s="34"/>
    </row>
    <row r="60" spans="1:6" ht="15" thickBot="1">
      <c r="A60" s="35"/>
      <c r="B60" s="56"/>
      <c r="C60" s="36"/>
      <c r="D60" s="37"/>
      <c r="E60" s="38"/>
      <c r="F60" s="39"/>
    </row>
    <row r="61" spans="1:6" ht="15" thickBot="1">
      <c r="E61" s="25" t="s">
        <v>62</v>
      </c>
      <c r="F61" s="26">
        <f>0</f>
        <v>0</v>
      </c>
    </row>
    <row r="63" spans="1:6" ht="15" thickBot="1">
      <c r="A63" s="15" t="s">
        <v>93</v>
      </c>
      <c r="B63" s="51"/>
      <c r="C63" s="16"/>
      <c r="D63" s="17"/>
      <c r="E63" s="18"/>
      <c r="F63" s="19"/>
    </row>
    <row r="64" spans="1:6" ht="15" thickBot="1">
      <c r="A64" s="20" t="s">
        <v>94</v>
      </c>
      <c r="B64" s="52" t="s">
        <v>95</v>
      </c>
      <c r="C64" s="21" t="s">
        <v>78</v>
      </c>
      <c r="D64" s="22"/>
      <c r="E64" s="23"/>
      <c r="F64" s="24">
        <v>7744.21</v>
      </c>
    </row>
    <row r="65" spans="1:6" ht="15" thickBot="1">
      <c r="E65" s="25" t="s">
        <v>64</v>
      </c>
      <c r="F65" s="26">
        <f>F64</f>
        <v>7744.21</v>
      </c>
    </row>
    <row r="68" spans="1:6">
      <c r="A68" s="40" t="s">
        <v>56</v>
      </c>
      <c r="B68" s="57" t="s">
        <v>57</v>
      </c>
      <c r="C68" s="41" t="s">
        <v>8</v>
      </c>
      <c r="D68" s="41" t="s">
        <v>8</v>
      </c>
      <c r="E68" s="41" t="s">
        <v>8</v>
      </c>
      <c r="F68" s="42">
        <f>+VLOOKUP(A68,E40:F67,2,0)</f>
        <v>154884.09999999998</v>
      </c>
    </row>
    <row r="69" spans="1:6">
      <c r="A69" s="43" t="s">
        <v>58</v>
      </c>
      <c r="B69" s="58" t="s">
        <v>59</v>
      </c>
      <c r="C69" s="44" t="s">
        <v>8</v>
      </c>
      <c r="D69" s="44" t="s">
        <v>8</v>
      </c>
      <c r="E69" s="44" t="s">
        <v>8</v>
      </c>
      <c r="F69" s="45">
        <f>+VLOOKUP(A69,E40:F67,2,0)</f>
        <v>7055744.21</v>
      </c>
    </row>
    <row r="70" spans="1:6">
      <c r="A70" s="43" t="s">
        <v>60</v>
      </c>
      <c r="B70" s="58" t="s">
        <v>61</v>
      </c>
      <c r="C70" s="44" t="s">
        <v>8</v>
      </c>
      <c r="D70" s="44" t="s">
        <v>8</v>
      </c>
      <c r="E70" s="44" t="s">
        <v>8</v>
      </c>
      <c r="F70" s="45">
        <f t="shared" ref="F70:F71" si="1">+VLOOKUP(A70,E41:F68,2,0)</f>
        <v>0</v>
      </c>
    </row>
    <row r="71" spans="1:6">
      <c r="A71" s="43" t="s">
        <v>62</v>
      </c>
      <c r="B71" s="58" t="s">
        <v>63</v>
      </c>
      <c r="C71" s="44" t="s">
        <v>8</v>
      </c>
      <c r="D71" s="44" t="s">
        <v>8</v>
      </c>
      <c r="E71" s="44" t="s">
        <v>8</v>
      </c>
      <c r="F71" s="45">
        <f t="shared" si="1"/>
        <v>0</v>
      </c>
    </row>
    <row r="72" spans="1:6">
      <c r="A72" s="43" t="s">
        <v>64</v>
      </c>
      <c r="B72" s="58" t="s">
        <v>65</v>
      </c>
      <c r="C72" s="44" t="s">
        <v>8</v>
      </c>
      <c r="D72" s="44" t="s">
        <v>8</v>
      </c>
      <c r="E72" s="44" t="s">
        <v>8</v>
      </c>
      <c r="F72" s="45">
        <f>+VLOOKUP(A72,E40:F67,2,0)</f>
        <v>7744.21</v>
      </c>
    </row>
    <row r="73" spans="1:6" ht="15" thickBot="1">
      <c r="A73" s="46" t="s">
        <v>66</v>
      </c>
      <c r="B73" s="59" t="s">
        <v>67</v>
      </c>
      <c r="C73" s="47" t="s">
        <v>8</v>
      </c>
      <c r="D73" s="47" t="s">
        <v>8</v>
      </c>
      <c r="E73" s="47" t="s">
        <v>8</v>
      </c>
      <c r="F73" s="48">
        <f>SUM(F68:F72)</f>
        <v>7218372.5199999996</v>
      </c>
    </row>
    <row r="76" spans="1:6">
      <c r="A76" s="4" t="s">
        <v>0</v>
      </c>
      <c r="B76" s="49" t="s">
        <v>17</v>
      </c>
      <c r="C76" s="5"/>
      <c r="D76" s="5"/>
      <c r="E76" s="6" t="s">
        <v>2</v>
      </c>
      <c r="F76" s="7" t="s">
        <v>19</v>
      </c>
    </row>
    <row r="77" spans="1:6" ht="43.8" thickBot="1">
      <c r="A77" s="8" t="s">
        <v>1</v>
      </c>
      <c r="B77" s="9" t="s">
        <v>18</v>
      </c>
      <c r="C77" s="10"/>
      <c r="D77" s="10"/>
      <c r="E77" s="10"/>
      <c r="F77" s="11"/>
    </row>
    <row r="79" spans="1:6" ht="15" thickBot="1">
      <c r="A79" s="12" t="s">
        <v>0</v>
      </c>
      <c r="B79" s="50" t="s">
        <v>1</v>
      </c>
      <c r="C79" s="13" t="s">
        <v>2</v>
      </c>
      <c r="D79" s="13" t="s">
        <v>3</v>
      </c>
      <c r="E79" s="13" t="s">
        <v>69</v>
      </c>
      <c r="F79" s="14" t="s">
        <v>70</v>
      </c>
    </row>
    <row r="81" spans="1:6" ht="15" thickBot="1">
      <c r="A81" s="15" t="s">
        <v>71</v>
      </c>
      <c r="B81" s="51"/>
      <c r="C81" s="16"/>
      <c r="D81" s="17"/>
      <c r="E81" s="18"/>
      <c r="F81" s="19"/>
    </row>
    <row r="82" spans="1:6" ht="15" thickBot="1">
      <c r="A82" s="20" t="s">
        <v>106</v>
      </c>
      <c r="B82" s="52" t="s">
        <v>107</v>
      </c>
      <c r="C82" s="21" t="s">
        <v>74</v>
      </c>
      <c r="D82" s="22">
        <v>2E-3</v>
      </c>
      <c r="E82" s="23">
        <v>78799</v>
      </c>
      <c r="F82" s="24">
        <f>D82*E82</f>
        <v>157.59800000000001</v>
      </c>
    </row>
    <row r="83" spans="1:6" ht="15" thickBot="1">
      <c r="E83" s="25" t="s">
        <v>56</v>
      </c>
      <c r="F83" s="26">
        <f>F82</f>
        <v>157.59800000000001</v>
      </c>
    </row>
    <row r="85" spans="1:6" ht="15" thickBot="1">
      <c r="A85" s="15" t="s">
        <v>75</v>
      </c>
      <c r="B85" s="51"/>
      <c r="C85" s="16"/>
      <c r="D85" s="17"/>
      <c r="E85" s="18"/>
      <c r="F85" s="19"/>
    </row>
    <row r="86" spans="1:6">
      <c r="A86" s="27" t="s">
        <v>76</v>
      </c>
      <c r="B86" s="54" t="s">
        <v>77</v>
      </c>
      <c r="C86" s="28" t="s">
        <v>78</v>
      </c>
      <c r="D86" s="29"/>
      <c r="E86" s="30"/>
      <c r="F86" s="31">
        <v>7.88</v>
      </c>
    </row>
    <row r="87" spans="1:6" ht="15" thickBot="1">
      <c r="A87" s="20" t="s">
        <v>108</v>
      </c>
      <c r="B87" s="52" t="s">
        <v>109</v>
      </c>
      <c r="C87" s="21" t="s">
        <v>100</v>
      </c>
      <c r="D87" s="22">
        <v>0.08</v>
      </c>
      <c r="E87" s="23">
        <v>250000</v>
      </c>
      <c r="F87" s="24">
        <f>D87*E87</f>
        <v>20000</v>
      </c>
    </row>
    <row r="88" spans="1:6" ht="15" thickBot="1">
      <c r="E88" s="25" t="s">
        <v>58</v>
      </c>
      <c r="F88" s="26">
        <f>F86+F87</f>
        <v>20007.88</v>
      </c>
    </row>
    <row r="90" spans="1:6" ht="15" thickBot="1">
      <c r="A90" s="32" t="s">
        <v>81</v>
      </c>
      <c r="B90" s="55"/>
      <c r="C90" s="33"/>
      <c r="D90" s="33"/>
      <c r="E90" s="33"/>
      <c r="F90" s="34"/>
    </row>
    <row r="91" spans="1:6" ht="15" thickBot="1">
      <c r="A91" s="35"/>
      <c r="B91" s="56"/>
      <c r="C91" s="36"/>
      <c r="D91" s="37"/>
      <c r="E91" s="38"/>
      <c r="F91" s="39"/>
    </row>
    <row r="92" spans="1:6" ht="15" thickBot="1">
      <c r="E92" s="25" t="s">
        <v>60</v>
      </c>
      <c r="F92" s="26">
        <f>0</f>
        <v>0</v>
      </c>
    </row>
    <row r="94" spans="1:6" ht="15" thickBot="1">
      <c r="A94" s="32" t="s">
        <v>92</v>
      </c>
      <c r="B94" s="55"/>
      <c r="C94" s="33"/>
      <c r="D94" s="33"/>
      <c r="E94" s="33"/>
      <c r="F94" s="34"/>
    </row>
    <row r="95" spans="1:6" ht="15" thickBot="1">
      <c r="A95" s="35"/>
      <c r="B95" s="56"/>
      <c r="C95" s="36"/>
      <c r="D95" s="37"/>
      <c r="E95" s="38"/>
      <c r="F95" s="39"/>
    </row>
    <row r="96" spans="1:6" ht="15" thickBot="1">
      <c r="E96" s="25" t="s">
        <v>62</v>
      </c>
      <c r="F96" s="26">
        <f>0</f>
        <v>0</v>
      </c>
    </row>
    <row r="98" spans="1:6" ht="15" thickBot="1">
      <c r="A98" s="15" t="s">
        <v>93</v>
      </c>
      <c r="B98" s="51"/>
      <c r="C98" s="16"/>
      <c r="D98" s="17"/>
      <c r="E98" s="18"/>
      <c r="F98" s="19"/>
    </row>
    <row r="99" spans="1:6">
      <c r="A99" s="27" t="s">
        <v>94</v>
      </c>
      <c r="B99" s="54" t="s">
        <v>95</v>
      </c>
      <c r="C99" s="28" t="s">
        <v>78</v>
      </c>
      <c r="D99" s="29"/>
      <c r="E99" s="30"/>
      <c r="F99" s="31">
        <v>7.88</v>
      </c>
    </row>
    <row r="100" spans="1:6" ht="28.8">
      <c r="A100" s="27" t="s">
        <v>110</v>
      </c>
      <c r="B100" s="54" t="s">
        <v>111</v>
      </c>
      <c r="C100" s="28" t="s">
        <v>112</v>
      </c>
      <c r="D100" s="29">
        <v>5</v>
      </c>
      <c r="E100" s="30">
        <v>5250</v>
      </c>
      <c r="F100" s="31">
        <f>D100*E100</f>
        <v>26250</v>
      </c>
    </row>
    <row r="101" spans="1:6">
      <c r="A101" s="27" t="s">
        <v>113</v>
      </c>
      <c r="B101" s="54" t="s">
        <v>114</v>
      </c>
      <c r="C101" s="28" t="s">
        <v>16</v>
      </c>
      <c r="D101" s="29">
        <v>0.06</v>
      </c>
      <c r="E101" s="30">
        <v>25000</v>
      </c>
      <c r="F101" s="31">
        <f>D101*E101</f>
        <v>1500</v>
      </c>
    </row>
    <row r="102" spans="1:6" ht="15" thickBot="1">
      <c r="A102" s="20" t="s">
        <v>115</v>
      </c>
      <c r="B102" s="52" t="s">
        <v>116</v>
      </c>
      <c r="C102" s="21" t="s">
        <v>19</v>
      </c>
      <c r="D102" s="22">
        <v>1</v>
      </c>
      <c r="E102" s="23">
        <v>0</v>
      </c>
      <c r="F102" s="24">
        <f>D102*E102</f>
        <v>0</v>
      </c>
    </row>
    <row r="103" spans="1:6" ht="15" thickBot="1">
      <c r="E103" s="25" t="s">
        <v>64</v>
      </c>
      <c r="F103" s="26">
        <f>F99+F100+F101+F102</f>
        <v>27757.88</v>
      </c>
    </row>
    <row r="106" spans="1:6">
      <c r="A106" s="40" t="s">
        <v>56</v>
      </c>
      <c r="B106" s="57" t="s">
        <v>57</v>
      </c>
      <c r="C106" s="41" t="s">
        <v>8</v>
      </c>
      <c r="D106" s="41" t="s">
        <v>8</v>
      </c>
      <c r="E106" s="41" t="s">
        <v>8</v>
      </c>
      <c r="F106" s="42">
        <f>+VLOOKUP(A106,E78:F105,2,0)</f>
        <v>157.59800000000001</v>
      </c>
    </row>
    <row r="107" spans="1:6">
      <c r="A107" s="43" t="s">
        <v>58</v>
      </c>
      <c r="B107" s="58" t="s">
        <v>59</v>
      </c>
      <c r="C107" s="44" t="s">
        <v>8</v>
      </c>
      <c r="D107" s="44" t="s">
        <v>8</v>
      </c>
      <c r="E107" s="44" t="s">
        <v>8</v>
      </c>
      <c r="F107" s="45">
        <f>+VLOOKUP(A107,E78:F105,2,0)</f>
        <v>20007.88</v>
      </c>
    </row>
    <row r="108" spans="1:6">
      <c r="A108" s="43" t="s">
        <v>60</v>
      </c>
      <c r="B108" s="58" t="s">
        <v>61</v>
      </c>
      <c r="C108" s="44" t="s">
        <v>8</v>
      </c>
      <c r="D108" s="44" t="s">
        <v>8</v>
      </c>
      <c r="E108" s="44" t="s">
        <v>8</v>
      </c>
      <c r="F108" s="45">
        <f t="shared" ref="F108:F109" si="2">+VLOOKUP(A108,E79:F106,2,0)</f>
        <v>0</v>
      </c>
    </row>
    <row r="109" spans="1:6">
      <c r="A109" s="43" t="s">
        <v>62</v>
      </c>
      <c r="B109" s="58" t="s">
        <v>63</v>
      </c>
      <c r="C109" s="44" t="s">
        <v>8</v>
      </c>
      <c r="D109" s="44" t="s">
        <v>8</v>
      </c>
      <c r="E109" s="44" t="s">
        <v>8</v>
      </c>
      <c r="F109" s="45">
        <f t="shared" si="2"/>
        <v>0</v>
      </c>
    </row>
    <row r="110" spans="1:6">
      <c r="A110" s="43" t="s">
        <v>64</v>
      </c>
      <c r="B110" s="58" t="s">
        <v>65</v>
      </c>
      <c r="C110" s="44" t="s">
        <v>8</v>
      </c>
      <c r="D110" s="44" t="s">
        <v>8</v>
      </c>
      <c r="E110" s="44" t="s">
        <v>8</v>
      </c>
      <c r="F110" s="45">
        <f>+VLOOKUP(A110,E78:F105,2,0)</f>
        <v>27757.88</v>
      </c>
    </row>
    <row r="111" spans="1:6" ht="15" thickBot="1">
      <c r="A111" s="46" t="s">
        <v>66</v>
      </c>
      <c r="B111" s="59" t="s">
        <v>67</v>
      </c>
      <c r="C111" s="47" t="s">
        <v>8</v>
      </c>
      <c r="D111" s="47" t="s">
        <v>8</v>
      </c>
      <c r="E111" s="47" t="s">
        <v>8</v>
      </c>
      <c r="F111" s="48">
        <f>SUM(F106:F110)</f>
        <v>47923.358000000007</v>
      </c>
    </row>
    <row r="114" spans="1:6">
      <c r="A114" s="4" t="s">
        <v>0</v>
      </c>
      <c r="B114" s="49" t="s">
        <v>20</v>
      </c>
      <c r="C114" s="5"/>
      <c r="D114" s="5"/>
      <c r="E114" s="6" t="s">
        <v>2</v>
      </c>
      <c r="F114" s="7" t="s">
        <v>19</v>
      </c>
    </row>
    <row r="115" spans="1:6" ht="15" thickBot="1">
      <c r="A115" s="8" t="s">
        <v>1</v>
      </c>
      <c r="B115" s="9" t="s">
        <v>21</v>
      </c>
      <c r="C115" s="10"/>
      <c r="D115" s="10"/>
      <c r="E115" s="10"/>
      <c r="F115" s="11"/>
    </row>
    <row r="117" spans="1:6" ht="15" thickBot="1">
      <c r="A117" s="12" t="s">
        <v>0</v>
      </c>
      <c r="B117" s="50" t="s">
        <v>1</v>
      </c>
      <c r="C117" s="13" t="s">
        <v>2</v>
      </c>
      <c r="D117" s="13" t="s">
        <v>3</v>
      </c>
      <c r="E117" s="13" t="s">
        <v>69</v>
      </c>
      <c r="F117" s="14" t="s">
        <v>70</v>
      </c>
    </row>
    <row r="119" spans="1:6" ht="15" thickBot="1">
      <c r="A119" s="15" t="s">
        <v>71</v>
      </c>
      <c r="B119" s="51"/>
      <c r="C119" s="16"/>
      <c r="D119" s="17"/>
      <c r="E119" s="18"/>
      <c r="F119" s="19"/>
    </row>
    <row r="120" spans="1:6" ht="15" thickBot="1">
      <c r="A120" s="20" t="s">
        <v>117</v>
      </c>
      <c r="B120" s="52" t="s">
        <v>118</v>
      </c>
      <c r="C120" s="21" t="s">
        <v>74</v>
      </c>
      <c r="D120" s="22">
        <v>0.05</v>
      </c>
      <c r="E120" s="23">
        <v>457659</v>
      </c>
      <c r="F120" s="24">
        <f>D120*E120</f>
        <v>22882.95</v>
      </c>
    </row>
    <row r="121" spans="1:6" ht="15" thickBot="1">
      <c r="E121" s="25" t="s">
        <v>56</v>
      </c>
      <c r="F121" s="26">
        <f>F120</f>
        <v>22882.95</v>
      </c>
    </row>
    <row r="123" spans="1:6" ht="15" thickBot="1">
      <c r="A123" s="15" t="s">
        <v>75</v>
      </c>
      <c r="B123" s="51"/>
      <c r="C123" s="16"/>
      <c r="D123" s="17"/>
      <c r="E123" s="18"/>
      <c r="F123" s="19"/>
    </row>
    <row r="124" spans="1:6">
      <c r="A124" s="27" t="s">
        <v>76</v>
      </c>
      <c r="B124" s="54" t="s">
        <v>77</v>
      </c>
      <c r="C124" s="28" t="s">
        <v>78</v>
      </c>
      <c r="D124" s="29"/>
      <c r="E124" s="30"/>
      <c r="F124" s="31">
        <v>1144.1500000000001</v>
      </c>
    </row>
    <row r="125" spans="1:6" ht="15" thickBot="1">
      <c r="A125" s="20" t="s">
        <v>119</v>
      </c>
      <c r="B125" s="52" t="s">
        <v>120</v>
      </c>
      <c r="C125" s="21" t="s">
        <v>74</v>
      </c>
      <c r="D125" s="22">
        <v>6.6699999999999995E-2</v>
      </c>
      <c r="E125" s="23">
        <v>56000</v>
      </c>
      <c r="F125" s="24">
        <f>D125*E125</f>
        <v>3735.2</v>
      </c>
    </row>
    <row r="126" spans="1:6" ht="15" thickBot="1">
      <c r="E126" s="25" t="s">
        <v>58</v>
      </c>
      <c r="F126" s="26">
        <f>F124+F125</f>
        <v>4879.3500000000004</v>
      </c>
    </row>
    <row r="128" spans="1:6" ht="15" thickBot="1">
      <c r="A128" s="32" t="s">
        <v>81</v>
      </c>
      <c r="B128" s="55"/>
      <c r="C128" s="33"/>
      <c r="D128" s="33"/>
      <c r="E128" s="33"/>
      <c r="F128" s="34"/>
    </row>
    <row r="129" spans="1:6" ht="15" thickBot="1">
      <c r="A129" s="35"/>
      <c r="B129" s="56"/>
      <c r="C129" s="36"/>
      <c r="D129" s="37"/>
      <c r="E129" s="38"/>
      <c r="F129" s="39"/>
    </row>
    <row r="130" spans="1:6" ht="15" thickBot="1">
      <c r="E130" s="25" t="s">
        <v>60</v>
      </c>
      <c r="F130" s="26">
        <f>0</f>
        <v>0</v>
      </c>
    </row>
    <row r="132" spans="1:6" ht="15" thickBot="1">
      <c r="A132" s="32" t="s">
        <v>92</v>
      </c>
      <c r="B132" s="55"/>
      <c r="C132" s="33"/>
      <c r="D132" s="33"/>
      <c r="E132" s="33"/>
      <c r="F132" s="34"/>
    </row>
    <row r="133" spans="1:6" ht="15" thickBot="1">
      <c r="A133" s="35"/>
      <c r="B133" s="56"/>
      <c r="C133" s="36"/>
      <c r="D133" s="37"/>
      <c r="E133" s="38"/>
      <c r="F133" s="39"/>
    </row>
    <row r="134" spans="1:6" ht="15" thickBot="1">
      <c r="E134" s="25" t="s">
        <v>62</v>
      </c>
      <c r="F134" s="26">
        <f>0</f>
        <v>0</v>
      </c>
    </row>
    <row r="136" spans="1:6" ht="15" thickBot="1">
      <c r="A136" s="15" t="s">
        <v>93</v>
      </c>
      <c r="B136" s="51"/>
      <c r="C136" s="16"/>
      <c r="D136" s="17"/>
      <c r="E136" s="18"/>
      <c r="F136" s="19"/>
    </row>
    <row r="137" spans="1:6" ht="15" thickBot="1">
      <c r="A137" s="20" t="s">
        <v>94</v>
      </c>
      <c r="B137" s="52" t="s">
        <v>95</v>
      </c>
      <c r="C137" s="21" t="s">
        <v>78</v>
      </c>
      <c r="D137" s="22"/>
      <c r="E137" s="23"/>
      <c r="F137" s="24">
        <v>1144.1500000000001</v>
      </c>
    </row>
    <row r="138" spans="1:6" ht="15" thickBot="1">
      <c r="E138" s="25" t="s">
        <v>64</v>
      </c>
      <c r="F138" s="26">
        <f>F137</f>
        <v>1144.1500000000001</v>
      </c>
    </row>
    <row r="141" spans="1:6">
      <c r="A141" s="40" t="s">
        <v>56</v>
      </c>
      <c r="B141" s="57" t="s">
        <v>57</v>
      </c>
      <c r="C141" s="41" t="s">
        <v>8</v>
      </c>
      <c r="D141" s="41" t="s">
        <v>8</v>
      </c>
      <c r="E141" s="41" t="s">
        <v>8</v>
      </c>
      <c r="F141" s="42">
        <f>+VLOOKUP(A141,E113:F140,2,0)</f>
        <v>22882.95</v>
      </c>
    </row>
    <row r="142" spans="1:6">
      <c r="A142" s="43" t="s">
        <v>58</v>
      </c>
      <c r="B142" s="58" t="s">
        <v>59</v>
      </c>
      <c r="C142" s="44" t="s">
        <v>8</v>
      </c>
      <c r="D142" s="44" t="s">
        <v>8</v>
      </c>
      <c r="E142" s="44" t="s">
        <v>8</v>
      </c>
      <c r="F142" s="45">
        <f>+VLOOKUP(A142,E113:F140,2,0)</f>
        <v>4879.3500000000004</v>
      </c>
    </row>
    <row r="143" spans="1:6">
      <c r="A143" s="43" t="s">
        <v>60</v>
      </c>
      <c r="B143" s="58" t="s">
        <v>61</v>
      </c>
      <c r="C143" s="44" t="s">
        <v>8</v>
      </c>
      <c r="D143" s="44" t="s">
        <v>8</v>
      </c>
      <c r="E143" s="44" t="s">
        <v>8</v>
      </c>
      <c r="F143" s="45">
        <f t="shared" ref="F143:F144" si="3">+VLOOKUP(A143,E114:F141,2,0)</f>
        <v>0</v>
      </c>
    </row>
    <row r="144" spans="1:6">
      <c r="A144" s="43" t="s">
        <v>62</v>
      </c>
      <c r="B144" s="58" t="s">
        <v>63</v>
      </c>
      <c r="C144" s="44" t="s">
        <v>8</v>
      </c>
      <c r="D144" s="44" t="s">
        <v>8</v>
      </c>
      <c r="E144" s="44" t="s">
        <v>8</v>
      </c>
      <c r="F144" s="45">
        <f t="shared" si="3"/>
        <v>0</v>
      </c>
    </row>
    <row r="145" spans="1:6">
      <c r="A145" s="43" t="s">
        <v>64</v>
      </c>
      <c r="B145" s="58" t="s">
        <v>65</v>
      </c>
      <c r="C145" s="44" t="s">
        <v>8</v>
      </c>
      <c r="D145" s="44" t="s">
        <v>8</v>
      </c>
      <c r="E145" s="44" t="s">
        <v>8</v>
      </c>
      <c r="F145" s="45">
        <f>+VLOOKUP(A145,E113:F140,2,0)</f>
        <v>1144.1500000000001</v>
      </c>
    </row>
    <row r="146" spans="1:6" ht="15" thickBot="1">
      <c r="A146" s="46" t="s">
        <v>66</v>
      </c>
      <c r="B146" s="59" t="s">
        <v>67</v>
      </c>
      <c r="C146" s="47" t="s">
        <v>8</v>
      </c>
      <c r="D146" s="47" t="s">
        <v>8</v>
      </c>
      <c r="E146" s="47" t="s">
        <v>8</v>
      </c>
      <c r="F146" s="48">
        <f>SUM(F141:F145)</f>
        <v>28906.450000000004</v>
      </c>
    </row>
    <row r="149" spans="1:6">
      <c r="A149" s="4" t="s">
        <v>0</v>
      </c>
      <c r="B149" s="49" t="s">
        <v>22</v>
      </c>
      <c r="C149" s="5"/>
      <c r="D149" s="5"/>
      <c r="E149" s="6" t="s">
        <v>2</v>
      </c>
      <c r="F149" s="7" t="s">
        <v>16</v>
      </c>
    </row>
    <row r="150" spans="1:6" ht="15" thickBot="1">
      <c r="A150" s="8" t="s">
        <v>1</v>
      </c>
      <c r="B150" s="9" t="s">
        <v>23</v>
      </c>
      <c r="C150" s="10"/>
      <c r="D150" s="10"/>
      <c r="E150" s="10"/>
      <c r="F150" s="11"/>
    </row>
    <row r="152" spans="1:6" ht="15" thickBot="1">
      <c r="A152" s="12" t="s">
        <v>0</v>
      </c>
      <c r="B152" s="50" t="s">
        <v>1</v>
      </c>
      <c r="C152" s="13" t="s">
        <v>2</v>
      </c>
      <c r="D152" s="13" t="s">
        <v>3</v>
      </c>
      <c r="E152" s="13" t="s">
        <v>69</v>
      </c>
      <c r="F152" s="14" t="s">
        <v>70</v>
      </c>
    </row>
    <row r="154" spans="1:6" ht="15" thickBot="1">
      <c r="A154" s="15" t="s">
        <v>71</v>
      </c>
      <c r="B154" s="51"/>
      <c r="C154" s="16"/>
      <c r="D154" s="17"/>
      <c r="E154" s="18"/>
      <c r="F154" s="19"/>
    </row>
    <row r="155" spans="1:6" ht="15" thickBot="1">
      <c r="A155" s="20" t="s">
        <v>121</v>
      </c>
      <c r="B155" s="52" t="s">
        <v>122</v>
      </c>
      <c r="C155" s="21" t="s">
        <v>74</v>
      </c>
      <c r="D155" s="22">
        <v>1.33</v>
      </c>
      <c r="E155" s="23">
        <v>694055</v>
      </c>
      <c r="F155" s="24">
        <f>D155*E155</f>
        <v>923093.15</v>
      </c>
    </row>
    <row r="156" spans="1:6" ht="15" thickBot="1">
      <c r="E156" s="25" t="s">
        <v>56</v>
      </c>
      <c r="F156" s="26">
        <f>F155</f>
        <v>923093.15</v>
      </c>
    </row>
    <row r="158" spans="1:6" ht="15" thickBot="1">
      <c r="A158" s="15" t="s">
        <v>75</v>
      </c>
      <c r="B158" s="51"/>
      <c r="C158" s="16"/>
      <c r="D158" s="17"/>
      <c r="E158" s="18"/>
      <c r="F158" s="19"/>
    </row>
    <row r="159" spans="1:6">
      <c r="A159" s="27" t="s">
        <v>76</v>
      </c>
      <c r="B159" s="54" t="s">
        <v>77</v>
      </c>
      <c r="C159" s="28" t="s">
        <v>78</v>
      </c>
      <c r="D159" s="29"/>
      <c r="E159" s="30"/>
      <c r="F159" s="31">
        <v>46154.66</v>
      </c>
    </row>
    <row r="160" spans="1:6" ht="15" thickBot="1">
      <c r="A160" s="20" t="s">
        <v>123</v>
      </c>
      <c r="B160" s="52" t="s">
        <v>124</v>
      </c>
      <c r="C160" s="21" t="s">
        <v>125</v>
      </c>
      <c r="D160" s="22">
        <v>2</v>
      </c>
      <c r="E160" s="23">
        <v>50000</v>
      </c>
      <c r="F160" s="24">
        <f>D160*E160</f>
        <v>100000</v>
      </c>
    </row>
    <row r="161" spans="1:6" ht="15" thickBot="1">
      <c r="E161" s="25" t="s">
        <v>58</v>
      </c>
      <c r="F161" s="26">
        <f>F159+F160</f>
        <v>146154.66</v>
      </c>
    </row>
    <row r="163" spans="1:6" ht="15" thickBot="1">
      <c r="A163" s="32" t="s">
        <v>81</v>
      </c>
      <c r="B163" s="55"/>
      <c r="C163" s="33"/>
      <c r="D163" s="33"/>
      <c r="E163" s="33"/>
      <c r="F163" s="34"/>
    </row>
    <row r="164" spans="1:6" ht="15" thickBot="1">
      <c r="A164" s="35"/>
      <c r="B164" s="56"/>
      <c r="C164" s="36"/>
      <c r="D164" s="37"/>
      <c r="E164" s="38"/>
      <c r="F164" s="39"/>
    </row>
    <row r="165" spans="1:6" ht="15" thickBot="1">
      <c r="E165" s="25" t="s">
        <v>60</v>
      </c>
      <c r="F165" s="26">
        <f>0</f>
        <v>0</v>
      </c>
    </row>
    <row r="167" spans="1:6" ht="15" thickBot="1">
      <c r="A167" s="32" t="s">
        <v>92</v>
      </c>
      <c r="B167" s="55"/>
      <c r="C167" s="33"/>
      <c r="D167" s="33"/>
      <c r="E167" s="33"/>
      <c r="F167" s="34"/>
    </row>
    <row r="168" spans="1:6" ht="15" thickBot="1">
      <c r="A168" s="35"/>
      <c r="B168" s="56"/>
      <c r="C168" s="36"/>
      <c r="D168" s="37"/>
      <c r="E168" s="38"/>
      <c r="F168" s="39"/>
    </row>
    <row r="169" spans="1:6" ht="15" thickBot="1">
      <c r="E169" s="25" t="s">
        <v>62</v>
      </c>
      <c r="F169" s="26">
        <f>0</f>
        <v>0</v>
      </c>
    </row>
    <row r="171" spans="1:6" ht="15" thickBot="1">
      <c r="A171" s="15" t="s">
        <v>93</v>
      </c>
      <c r="B171" s="51"/>
      <c r="C171" s="16"/>
      <c r="D171" s="17"/>
      <c r="E171" s="18"/>
      <c r="F171" s="19"/>
    </row>
    <row r="172" spans="1:6" ht="15" thickBot="1">
      <c r="A172" s="20" t="s">
        <v>94</v>
      </c>
      <c r="B172" s="52" t="s">
        <v>95</v>
      </c>
      <c r="C172" s="21" t="s">
        <v>78</v>
      </c>
      <c r="D172" s="22"/>
      <c r="E172" s="23"/>
      <c r="F172" s="24">
        <v>46154.66</v>
      </c>
    </row>
    <row r="173" spans="1:6" ht="15" thickBot="1">
      <c r="E173" s="25" t="s">
        <v>64</v>
      </c>
      <c r="F173" s="26">
        <f>F172</f>
        <v>46154.66</v>
      </c>
    </row>
    <row r="176" spans="1:6">
      <c r="A176" s="40" t="s">
        <v>56</v>
      </c>
      <c r="B176" s="57" t="s">
        <v>57</v>
      </c>
      <c r="C176" s="41" t="s">
        <v>8</v>
      </c>
      <c r="D176" s="41" t="s">
        <v>8</v>
      </c>
      <c r="E176" s="41" t="s">
        <v>8</v>
      </c>
      <c r="F176" s="42">
        <f>+VLOOKUP(A176,E148:F175,2,0)</f>
        <v>923093.15</v>
      </c>
    </row>
    <row r="177" spans="1:6">
      <c r="A177" s="43" t="s">
        <v>58</v>
      </c>
      <c r="B177" s="58" t="s">
        <v>59</v>
      </c>
      <c r="C177" s="44" t="s">
        <v>8</v>
      </c>
      <c r="D177" s="44" t="s">
        <v>8</v>
      </c>
      <c r="E177" s="44" t="s">
        <v>8</v>
      </c>
      <c r="F177" s="45">
        <f>+VLOOKUP(A177,E148:F175,2,0)</f>
        <v>146154.66</v>
      </c>
    </row>
    <row r="178" spans="1:6">
      <c r="A178" s="43" t="s">
        <v>60</v>
      </c>
      <c r="B178" s="58" t="s">
        <v>61</v>
      </c>
      <c r="C178" s="44" t="s">
        <v>8</v>
      </c>
      <c r="D178" s="44" t="s">
        <v>8</v>
      </c>
      <c r="E178" s="44" t="s">
        <v>8</v>
      </c>
      <c r="F178" s="45">
        <f t="shared" ref="F178:F179" si="4">+VLOOKUP(A178,E149:F176,2,0)</f>
        <v>0</v>
      </c>
    </row>
    <row r="179" spans="1:6">
      <c r="A179" s="43" t="s">
        <v>62</v>
      </c>
      <c r="B179" s="58" t="s">
        <v>63</v>
      </c>
      <c r="C179" s="44" t="s">
        <v>8</v>
      </c>
      <c r="D179" s="44" t="s">
        <v>8</v>
      </c>
      <c r="E179" s="44" t="s">
        <v>8</v>
      </c>
      <c r="F179" s="45">
        <f t="shared" si="4"/>
        <v>0</v>
      </c>
    </row>
    <row r="180" spans="1:6">
      <c r="A180" s="43" t="s">
        <v>64</v>
      </c>
      <c r="B180" s="58" t="s">
        <v>65</v>
      </c>
      <c r="C180" s="44" t="s">
        <v>8</v>
      </c>
      <c r="D180" s="44" t="s">
        <v>8</v>
      </c>
      <c r="E180" s="44" t="s">
        <v>8</v>
      </c>
      <c r="F180" s="45">
        <f>+VLOOKUP(A180,E148:F175,2,0)</f>
        <v>46154.66</v>
      </c>
    </row>
    <row r="181" spans="1:6" ht="15" thickBot="1">
      <c r="A181" s="46" t="s">
        <v>66</v>
      </c>
      <c r="B181" s="59" t="s">
        <v>67</v>
      </c>
      <c r="C181" s="47" t="s">
        <v>8</v>
      </c>
      <c r="D181" s="47" t="s">
        <v>8</v>
      </c>
      <c r="E181" s="47" t="s">
        <v>8</v>
      </c>
      <c r="F181" s="48">
        <f>SUM(F176:F180)</f>
        <v>1115402.47</v>
      </c>
    </row>
    <row r="184" spans="1:6">
      <c r="A184" s="4" t="s">
        <v>0</v>
      </c>
      <c r="B184" s="49" t="s">
        <v>26</v>
      </c>
      <c r="C184" s="5"/>
      <c r="D184" s="5"/>
      <c r="E184" s="6" t="s">
        <v>2</v>
      </c>
      <c r="F184" s="7" t="s">
        <v>19</v>
      </c>
    </row>
    <row r="185" spans="1:6" ht="101.4" thickBot="1">
      <c r="A185" s="8" t="s">
        <v>1</v>
      </c>
      <c r="B185" s="9" t="s">
        <v>27</v>
      </c>
      <c r="C185" s="10"/>
      <c r="D185" s="10"/>
      <c r="E185" s="10"/>
      <c r="F185" s="11"/>
    </row>
    <row r="187" spans="1:6" ht="15" thickBot="1">
      <c r="A187" s="12" t="s">
        <v>0</v>
      </c>
      <c r="B187" s="50" t="s">
        <v>1</v>
      </c>
      <c r="C187" s="13" t="s">
        <v>2</v>
      </c>
      <c r="D187" s="13" t="s">
        <v>3</v>
      </c>
      <c r="E187" s="13" t="s">
        <v>69</v>
      </c>
      <c r="F187" s="14" t="s">
        <v>70</v>
      </c>
    </row>
    <row r="189" spans="1:6" ht="15" thickBot="1">
      <c r="A189" s="32" t="s">
        <v>71</v>
      </c>
      <c r="B189" s="55"/>
      <c r="C189" s="33"/>
      <c r="D189" s="33"/>
      <c r="E189" s="33"/>
      <c r="F189" s="34"/>
    </row>
    <row r="190" spans="1:6" ht="15" thickBot="1">
      <c r="A190" s="35"/>
      <c r="B190" s="56"/>
      <c r="C190" s="36"/>
      <c r="D190" s="37"/>
      <c r="E190" s="38"/>
      <c r="F190" s="39"/>
    </row>
    <row r="191" spans="1:6" ht="15" thickBot="1">
      <c r="E191" s="25" t="s">
        <v>56</v>
      </c>
      <c r="F191" s="26">
        <f>0</f>
        <v>0</v>
      </c>
    </row>
    <row r="193" spans="1:6" ht="15" thickBot="1">
      <c r="A193" s="15" t="s">
        <v>75</v>
      </c>
      <c r="B193" s="51"/>
      <c r="C193" s="16"/>
      <c r="D193" s="17"/>
      <c r="E193" s="18"/>
      <c r="F193" s="19"/>
    </row>
    <row r="194" spans="1:6">
      <c r="A194" s="27" t="s">
        <v>76</v>
      </c>
      <c r="B194" s="54" t="s">
        <v>77</v>
      </c>
      <c r="C194" s="28" t="s">
        <v>78</v>
      </c>
      <c r="D194" s="29"/>
      <c r="E194" s="30"/>
      <c r="F194" s="31">
        <v>0</v>
      </c>
    </row>
    <row r="195" spans="1:6">
      <c r="A195" s="27" t="s">
        <v>98</v>
      </c>
      <c r="B195" s="54" t="s">
        <v>99</v>
      </c>
      <c r="C195" s="28" t="s">
        <v>100</v>
      </c>
      <c r="D195" s="29">
        <v>0.05</v>
      </c>
      <c r="E195" s="30">
        <v>217000</v>
      </c>
      <c r="F195" s="31">
        <f>D195*E195</f>
        <v>10850</v>
      </c>
    </row>
    <row r="196" spans="1:6">
      <c r="A196" s="27" t="s">
        <v>101</v>
      </c>
      <c r="B196" s="54" t="s">
        <v>102</v>
      </c>
      <c r="C196" s="28" t="s">
        <v>100</v>
      </c>
      <c r="D196" s="29">
        <v>2.1999999999999999E-2</v>
      </c>
      <c r="E196" s="30">
        <v>120000</v>
      </c>
      <c r="F196" s="31">
        <f>D196*E196</f>
        <v>2640</v>
      </c>
    </row>
    <row r="197" spans="1:6" ht="15" thickBot="1">
      <c r="A197" s="20" t="s">
        <v>126</v>
      </c>
      <c r="B197" s="52" t="s">
        <v>127</v>
      </c>
      <c r="C197" s="21" t="s">
        <v>100</v>
      </c>
      <c r="D197" s="22">
        <v>2.1999999999999999E-2</v>
      </c>
      <c r="E197" s="23">
        <v>70000</v>
      </c>
      <c r="F197" s="24">
        <f>D197*E197</f>
        <v>1540</v>
      </c>
    </row>
    <row r="198" spans="1:6" ht="15" thickBot="1">
      <c r="E198" s="25" t="s">
        <v>58</v>
      </c>
      <c r="F198" s="26">
        <f>F194+F195+F196+F197</f>
        <v>15030</v>
      </c>
    </row>
    <row r="200" spans="1:6" ht="15" thickBot="1">
      <c r="A200" s="15" t="s">
        <v>81</v>
      </c>
      <c r="B200" s="51"/>
      <c r="C200" s="16"/>
      <c r="D200" s="17"/>
      <c r="E200" s="18"/>
      <c r="F200" s="19"/>
    </row>
    <row r="201" spans="1:6">
      <c r="A201" s="27" t="s">
        <v>128</v>
      </c>
      <c r="B201" s="54" t="s">
        <v>129</v>
      </c>
      <c r="C201" s="28" t="s">
        <v>130</v>
      </c>
      <c r="D201" s="29">
        <v>24</v>
      </c>
      <c r="E201" s="30">
        <v>0</v>
      </c>
      <c r="F201" s="31">
        <f>D201*E201</f>
        <v>0</v>
      </c>
    </row>
    <row r="202" spans="1:6" ht="15" thickBot="1">
      <c r="A202" s="20" t="s">
        <v>131</v>
      </c>
      <c r="B202" s="52" t="s">
        <v>132</v>
      </c>
      <c r="C202" s="21" t="s">
        <v>19</v>
      </c>
      <c r="D202" s="22">
        <v>1.25</v>
      </c>
      <c r="E202" s="23">
        <v>60000</v>
      </c>
      <c r="F202" s="24">
        <f>D202*E202</f>
        <v>75000</v>
      </c>
    </row>
    <row r="203" spans="1:6" ht="15" thickBot="1">
      <c r="E203" s="25" t="s">
        <v>60</v>
      </c>
      <c r="F203" s="26">
        <f>F201+F202</f>
        <v>75000</v>
      </c>
    </row>
    <row r="205" spans="1:6" ht="15" thickBot="1">
      <c r="A205" s="32" t="s">
        <v>92</v>
      </c>
      <c r="B205" s="55"/>
      <c r="C205" s="33"/>
      <c r="D205" s="33"/>
      <c r="E205" s="33"/>
      <c r="F205" s="34"/>
    </row>
    <row r="206" spans="1:6" ht="15" thickBot="1">
      <c r="A206" s="35"/>
      <c r="B206" s="56"/>
      <c r="C206" s="36"/>
      <c r="D206" s="37"/>
      <c r="E206" s="38"/>
      <c r="F206" s="39"/>
    </row>
    <row r="207" spans="1:6" ht="15" thickBot="1">
      <c r="E207" s="25" t="s">
        <v>62</v>
      </c>
      <c r="F207" s="26">
        <f>0</f>
        <v>0</v>
      </c>
    </row>
    <row r="209" spans="1:6" ht="15" thickBot="1">
      <c r="A209" s="15" t="s">
        <v>93</v>
      </c>
      <c r="B209" s="51"/>
      <c r="C209" s="16"/>
      <c r="D209" s="17"/>
      <c r="E209" s="18"/>
      <c r="F209" s="19"/>
    </row>
    <row r="210" spans="1:6">
      <c r="A210" s="27" t="s">
        <v>94</v>
      </c>
      <c r="B210" s="54" t="s">
        <v>95</v>
      </c>
      <c r="C210" s="28" t="s">
        <v>78</v>
      </c>
      <c r="D210" s="29"/>
      <c r="E210" s="30"/>
      <c r="F210" s="31">
        <v>0</v>
      </c>
    </row>
    <row r="211" spans="1:6" ht="28.8">
      <c r="A211" s="27" t="s">
        <v>110</v>
      </c>
      <c r="B211" s="54" t="s">
        <v>111</v>
      </c>
      <c r="C211" s="28" t="s">
        <v>112</v>
      </c>
      <c r="D211" s="29">
        <v>5</v>
      </c>
      <c r="E211" s="30">
        <v>5250</v>
      </c>
      <c r="F211" s="31">
        <f>D211*E211</f>
        <v>26250</v>
      </c>
    </row>
    <row r="212" spans="1:6" ht="15" thickBot="1">
      <c r="A212" s="20" t="s">
        <v>133</v>
      </c>
      <c r="B212" s="52" t="s">
        <v>134</v>
      </c>
      <c r="C212" s="21" t="s">
        <v>74</v>
      </c>
      <c r="D212" s="22">
        <v>1.4999999999999999E-2</v>
      </c>
      <c r="E212" s="23">
        <v>300061</v>
      </c>
      <c r="F212" s="24">
        <f>D212*E212</f>
        <v>4500.915</v>
      </c>
    </row>
    <row r="213" spans="1:6" ht="15" thickBot="1">
      <c r="E213" s="25" t="s">
        <v>64</v>
      </c>
      <c r="F213" s="26">
        <f>F210+F211+F212</f>
        <v>30750.915000000001</v>
      </c>
    </row>
    <row r="216" spans="1:6">
      <c r="A216" s="40" t="s">
        <v>56</v>
      </c>
      <c r="B216" s="57" t="s">
        <v>57</v>
      </c>
      <c r="C216" s="41" t="s">
        <v>8</v>
      </c>
      <c r="D216" s="41" t="s">
        <v>8</v>
      </c>
      <c r="E216" s="41" t="s">
        <v>8</v>
      </c>
      <c r="F216" s="42">
        <f>+VLOOKUP(A216,E188:F215,2,0)</f>
        <v>0</v>
      </c>
    </row>
    <row r="217" spans="1:6">
      <c r="A217" s="43" t="s">
        <v>58</v>
      </c>
      <c r="B217" s="58" t="s">
        <v>59</v>
      </c>
      <c r="C217" s="44" t="s">
        <v>8</v>
      </c>
      <c r="D217" s="44" t="s">
        <v>8</v>
      </c>
      <c r="E217" s="44" t="s">
        <v>8</v>
      </c>
      <c r="F217" s="45">
        <f>+VLOOKUP(A217,E188:F215,2,0)</f>
        <v>15030</v>
      </c>
    </row>
    <row r="218" spans="1:6">
      <c r="A218" s="43" t="s">
        <v>60</v>
      </c>
      <c r="B218" s="58" t="s">
        <v>61</v>
      </c>
      <c r="C218" s="44" t="s">
        <v>8</v>
      </c>
      <c r="D218" s="44" t="s">
        <v>8</v>
      </c>
      <c r="E218" s="44" t="s">
        <v>8</v>
      </c>
      <c r="F218" s="45">
        <f t="shared" ref="F218:F219" si="5">+VLOOKUP(A218,E189:F216,2,0)</f>
        <v>75000</v>
      </c>
    </row>
    <row r="219" spans="1:6">
      <c r="A219" s="43" t="s">
        <v>62</v>
      </c>
      <c r="B219" s="58" t="s">
        <v>63</v>
      </c>
      <c r="C219" s="44" t="s">
        <v>8</v>
      </c>
      <c r="D219" s="44" t="s">
        <v>8</v>
      </c>
      <c r="E219" s="44" t="s">
        <v>8</v>
      </c>
      <c r="F219" s="45">
        <f t="shared" si="5"/>
        <v>0</v>
      </c>
    </row>
    <row r="220" spans="1:6">
      <c r="A220" s="43" t="s">
        <v>64</v>
      </c>
      <c r="B220" s="58" t="s">
        <v>65</v>
      </c>
      <c r="C220" s="44" t="s">
        <v>8</v>
      </c>
      <c r="D220" s="44" t="s">
        <v>8</v>
      </c>
      <c r="E220" s="44" t="s">
        <v>8</v>
      </c>
      <c r="F220" s="45">
        <f>+VLOOKUP(A220,E188:F215,2,0)</f>
        <v>30750.915000000001</v>
      </c>
    </row>
    <row r="221" spans="1:6" ht="15" thickBot="1">
      <c r="A221" s="46" t="s">
        <v>66</v>
      </c>
      <c r="B221" s="59" t="s">
        <v>67</v>
      </c>
      <c r="C221" s="47" t="s">
        <v>8</v>
      </c>
      <c r="D221" s="47" t="s">
        <v>8</v>
      </c>
      <c r="E221" s="47" t="s">
        <v>8</v>
      </c>
      <c r="F221" s="48">
        <f>SUM(F216:F220)</f>
        <v>120780.91500000001</v>
      </c>
    </row>
    <row r="224" spans="1:6">
      <c r="A224" s="4" t="s">
        <v>0</v>
      </c>
      <c r="B224" s="49" t="s">
        <v>28</v>
      </c>
      <c r="C224" s="5"/>
      <c r="D224" s="5"/>
      <c r="E224" s="6" t="s">
        <v>2</v>
      </c>
      <c r="F224" s="7" t="s">
        <v>19</v>
      </c>
    </row>
    <row r="225" spans="1:6" ht="115.8" thickBot="1">
      <c r="A225" s="8" t="s">
        <v>1</v>
      </c>
      <c r="B225" s="9" t="s">
        <v>29</v>
      </c>
      <c r="C225" s="10"/>
      <c r="D225" s="10"/>
      <c r="E225" s="10"/>
      <c r="F225" s="11"/>
    </row>
    <row r="227" spans="1:6" ht="15" thickBot="1">
      <c r="A227" s="12" t="s">
        <v>0</v>
      </c>
      <c r="B227" s="50" t="s">
        <v>1</v>
      </c>
      <c r="C227" s="13" t="s">
        <v>2</v>
      </c>
      <c r="D227" s="13" t="s">
        <v>3</v>
      </c>
      <c r="E227" s="13" t="s">
        <v>69</v>
      </c>
      <c r="F227" s="14" t="s">
        <v>70</v>
      </c>
    </row>
    <row r="229" spans="1:6" ht="15" thickBot="1">
      <c r="A229" s="32" t="s">
        <v>71</v>
      </c>
      <c r="B229" s="55"/>
      <c r="C229" s="33"/>
      <c r="D229" s="33"/>
      <c r="E229" s="33"/>
      <c r="F229" s="34"/>
    </row>
    <row r="230" spans="1:6" ht="15" thickBot="1">
      <c r="A230" s="35"/>
      <c r="B230" s="56"/>
      <c r="C230" s="36"/>
      <c r="D230" s="37"/>
      <c r="E230" s="38"/>
      <c r="F230" s="39"/>
    </row>
    <row r="231" spans="1:6" ht="15" thickBot="1">
      <c r="E231" s="25" t="s">
        <v>56</v>
      </c>
      <c r="F231" s="26">
        <f>0</f>
        <v>0</v>
      </c>
    </row>
    <row r="233" spans="1:6" ht="15" thickBot="1">
      <c r="A233" s="15" t="s">
        <v>75</v>
      </c>
      <c r="B233" s="51"/>
      <c r="C233" s="16"/>
      <c r="D233" s="17"/>
      <c r="E233" s="18"/>
      <c r="F233" s="19"/>
    </row>
    <row r="234" spans="1:6">
      <c r="A234" s="27" t="s">
        <v>76</v>
      </c>
      <c r="B234" s="54" t="s">
        <v>77</v>
      </c>
      <c r="C234" s="28" t="s">
        <v>78</v>
      </c>
      <c r="D234" s="29"/>
      <c r="E234" s="30"/>
      <c r="F234" s="31">
        <v>0</v>
      </c>
    </row>
    <row r="235" spans="1:6">
      <c r="A235" s="27" t="s">
        <v>98</v>
      </c>
      <c r="B235" s="54" t="s">
        <v>99</v>
      </c>
      <c r="C235" s="28" t="s">
        <v>100</v>
      </c>
      <c r="D235" s="29">
        <v>0.05</v>
      </c>
      <c r="E235" s="30">
        <v>217000</v>
      </c>
      <c r="F235" s="31">
        <f>D235*E235</f>
        <v>10850</v>
      </c>
    </row>
    <row r="236" spans="1:6">
      <c r="A236" s="27" t="s">
        <v>101</v>
      </c>
      <c r="B236" s="54" t="s">
        <v>102</v>
      </c>
      <c r="C236" s="28" t="s">
        <v>100</v>
      </c>
      <c r="D236" s="29">
        <v>2.1999999999999999E-2</v>
      </c>
      <c r="E236" s="30">
        <v>120000</v>
      </c>
      <c r="F236" s="31">
        <f>D236*E236</f>
        <v>2640</v>
      </c>
    </row>
    <row r="237" spans="1:6" ht="15" thickBot="1">
      <c r="A237" s="20" t="s">
        <v>126</v>
      </c>
      <c r="B237" s="52" t="s">
        <v>127</v>
      </c>
      <c r="C237" s="21" t="s">
        <v>100</v>
      </c>
      <c r="D237" s="22">
        <v>2.1999999999999999E-2</v>
      </c>
      <c r="E237" s="23">
        <v>70000</v>
      </c>
      <c r="F237" s="24">
        <f>D237*E237</f>
        <v>1540</v>
      </c>
    </row>
    <row r="238" spans="1:6" ht="15" thickBot="1">
      <c r="E238" s="25" t="s">
        <v>58</v>
      </c>
      <c r="F238" s="26">
        <f>F234+F235+F236+F237</f>
        <v>15030</v>
      </c>
    </row>
    <row r="240" spans="1:6" ht="15" thickBot="1">
      <c r="A240" s="15" t="s">
        <v>81</v>
      </c>
      <c r="B240" s="51"/>
      <c r="C240" s="16"/>
      <c r="D240" s="17"/>
      <c r="E240" s="18"/>
      <c r="F240" s="19"/>
    </row>
    <row r="241" spans="1:6">
      <c r="A241" s="27" t="s">
        <v>128</v>
      </c>
      <c r="B241" s="54" t="s">
        <v>129</v>
      </c>
      <c r="C241" s="28" t="s">
        <v>130</v>
      </c>
      <c r="D241" s="29">
        <v>24</v>
      </c>
      <c r="E241" s="30">
        <v>0</v>
      </c>
      <c r="F241" s="31">
        <f>D241*E241</f>
        <v>0</v>
      </c>
    </row>
    <row r="242" spans="1:6" ht="15" thickBot="1">
      <c r="A242" s="20" t="s">
        <v>135</v>
      </c>
      <c r="B242" s="52" t="s">
        <v>136</v>
      </c>
      <c r="C242" s="21" t="s">
        <v>19</v>
      </c>
      <c r="D242" s="22">
        <v>1.25</v>
      </c>
      <c r="E242" s="23">
        <v>85000</v>
      </c>
      <c r="F242" s="24">
        <f>D242*E242</f>
        <v>106250</v>
      </c>
    </row>
    <row r="243" spans="1:6" ht="15" thickBot="1">
      <c r="E243" s="25" t="s">
        <v>60</v>
      </c>
      <c r="F243" s="26">
        <f>F241+F242</f>
        <v>106250</v>
      </c>
    </row>
    <row r="245" spans="1:6" ht="15" thickBot="1">
      <c r="A245" s="32" t="s">
        <v>92</v>
      </c>
      <c r="B245" s="55"/>
      <c r="C245" s="33"/>
      <c r="D245" s="33"/>
      <c r="E245" s="33"/>
      <c r="F245" s="34"/>
    </row>
    <row r="246" spans="1:6" ht="15" thickBot="1">
      <c r="A246" s="35"/>
      <c r="B246" s="56"/>
      <c r="C246" s="36"/>
      <c r="D246" s="37"/>
      <c r="E246" s="38"/>
      <c r="F246" s="39"/>
    </row>
    <row r="247" spans="1:6" ht="15" thickBot="1">
      <c r="E247" s="25" t="s">
        <v>62</v>
      </c>
      <c r="F247" s="26">
        <f>0</f>
        <v>0</v>
      </c>
    </row>
    <row r="249" spans="1:6" ht="15" thickBot="1">
      <c r="A249" s="15" t="s">
        <v>93</v>
      </c>
      <c r="B249" s="51"/>
      <c r="C249" s="16"/>
      <c r="D249" s="17"/>
      <c r="E249" s="18"/>
      <c r="F249" s="19"/>
    </row>
    <row r="250" spans="1:6">
      <c r="A250" s="27" t="s">
        <v>94</v>
      </c>
      <c r="B250" s="54" t="s">
        <v>95</v>
      </c>
      <c r="C250" s="28" t="s">
        <v>78</v>
      </c>
      <c r="D250" s="29"/>
      <c r="E250" s="30"/>
      <c r="F250" s="31">
        <v>0</v>
      </c>
    </row>
    <row r="251" spans="1:6" ht="28.8">
      <c r="A251" s="27" t="s">
        <v>137</v>
      </c>
      <c r="B251" s="54" t="s">
        <v>138</v>
      </c>
      <c r="C251" s="28" t="s">
        <v>112</v>
      </c>
      <c r="D251" s="29">
        <v>55</v>
      </c>
      <c r="E251" s="30">
        <v>2500</v>
      </c>
      <c r="F251" s="31">
        <f>D251*E251</f>
        <v>137500</v>
      </c>
    </row>
    <row r="252" spans="1:6" ht="15" thickBot="1">
      <c r="A252" s="20" t="s">
        <v>133</v>
      </c>
      <c r="B252" s="52" t="s">
        <v>134</v>
      </c>
      <c r="C252" s="21" t="s">
        <v>74</v>
      </c>
      <c r="D252" s="22">
        <v>8.0000000000000002E-3</v>
      </c>
      <c r="E252" s="23">
        <v>300061</v>
      </c>
      <c r="F252" s="24">
        <f>D252*E252</f>
        <v>2400.4879999999998</v>
      </c>
    </row>
    <row r="253" spans="1:6" ht="15" thickBot="1">
      <c r="E253" s="25" t="s">
        <v>64</v>
      </c>
      <c r="F253" s="26">
        <f>F250+F251+F252</f>
        <v>139900.48800000001</v>
      </c>
    </row>
    <row r="256" spans="1:6">
      <c r="A256" s="40" t="s">
        <v>56</v>
      </c>
      <c r="B256" s="57" t="s">
        <v>57</v>
      </c>
      <c r="C256" s="41" t="s">
        <v>8</v>
      </c>
      <c r="D256" s="41" t="s">
        <v>8</v>
      </c>
      <c r="E256" s="41" t="s">
        <v>8</v>
      </c>
      <c r="F256" s="42">
        <f>+VLOOKUP(A256,E228:F255,2,0)</f>
        <v>0</v>
      </c>
    </row>
    <row r="257" spans="1:6">
      <c r="A257" s="43" t="s">
        <v>58</v>
      </c>
      <c r="B257" s="58" t="s">
        <v>59</v>
      </c>
      <c r="C257" s="44" t="s">
        <v>8</v>
      </c>
      <c r="D257" s="44" t="s">
        <v>8</v>
      </c>
      <c r="E257" s="44" t="s">
        <v>8</v>
      </c>
      <c r="F257" s="45">
        <f>+VLOOKUP(A257,E228:F255,2,0)</f>
        <v>15030</v>
      </c>
    </row>
    <row r="258" spans="1:6">
      <c r="A258" s="43" t="s">
        <v>60</v>
      </c>
      <c r="B258" s="58" t="s">
        <v>61</v>
      </c>
      <c r="C258" s="44" t="s">
        <v>8</v>
      </c>
      <c r="D258" s="44" t="s">
        <v>8</v>
      </c>
      <c r="E258" s="44" t="s">
        <v>8</v>
      </c>
      <c r="F258" s="45">
        <f t="shared" ref="F258:F259" si="6">+VLOOKUP(A258,E229:F256,2,0)</f>
        <v>106250</v>
      </c>
    </row>
    <row r="259" spans="1:6">
      <c r="A259" s="43" t="s">
        <v>62</v>
      </c>
      <c r="B259" s="58" t="s">
        <v>63</v>
      </c>
      <c r="C259" s="44" t="s">
        <v>8</v>
      </c>
      <c r="D259" s="44" t="s">
        <v>8</v>
      </c>
      <c r="E259" s="44" t="s">
        <v>8</v>
      </c>
      <c r="F259" s="45">
        <f t="shared" si="6"/>
        <v>0</v>
      </c>
    </row>
    <row r="260" spans="1:6">
      <c r="A260" s="43" t="s">
        <v>64</v>
      </c>
      <c r="B260" s="58" t="s">
        <v>65</v>
      </c>
      <c r="C260" s="44" t="s">
        <v>8</v>
      </c>
      <c r="D260" s="44" t="s">
        <v>8</v>
      </c>
      <c r="E260" s="44" t="s">
        <v>8</v>
      </c>
      <c r="F260" s="45">
        <f>+VLOOKUP(A260,E228:F255,2,0)</f>
        <v>139900.48800000001</v>
      </c>
    </row>
    <row r="261" spans="1:6" ht="15" thickBot="1">
      <c r="A261" s="46" t="s">
        <v>66</v>
      </c>
      <c r="B261" s="59" t="s">
        <v>67</v>
      </c>
      <c r="C261" s="47" t="s">
        <v>8</v>
      </c>
      <c r="D261" s="47" t="s">
        <v>8</v>
      </c>
      <c r="E261" s="47" t="s">
        <v>8</v>
      </c>
      <c r="F261" s="48">
        <f>SUM(F256:F260)</f>
        <v>261180.48800000001</v>
      </c>
    </row>
    <row r="264" spans="1:6">
      <c r="A264" s="4" t="s">
        <v>0</v>
      </c>
      <c r="B264" s="49" t="s">
        <v>30</v>
      </c>
      <c r="C264" s="5"/>
      <c r="D264" s="5"/>
      <c r="E264" s="6" t="s">
        <v>2</v>
      </c>
      <c r="F264" s="7" t="s">
        <v>32</v>
      </c>
    </row>
    <row r="265" spans="1:6" ht="43.8" thickBot="1">
      <c r="A265" s="8" t="s">
        <v>1</v>
      </c>
      <c r="B265" s="9" t="s">
        <v>31</v>
      </c>
      <c r="C265" s="10"/>
      <c r="D265" s="10"/>
      <c r="E265" s="10"/>
      <c r="F265" s="11"/>
    </row>
    <row r="267" spans="1:6" ht="15" thickBot="1">
      <c r="A267" s="12" t="s">
        <v>0</v>
      </c>
      <c r="B267" s="50" t="s">
        <v>1</v>
      </c>
      <c r="C267" s="13" t="s">
        <v>2</v>
      </c>
      <c r="D267" s="13" t="s">
        <v>3</v>
      </c>
      <c r="E267" s="13" t="s">
        <v>69</v>
      </c>
      <c r="F267" s="14" t="s">
        <v>70</v>
      </c>
    </row>
    <row r="269" spans="1:6" ht="15" thickBot="1">
      <c r="A269" s="15" t="s">
        <v>71</v>
      </c>
      <c r="B269" s="51"/>
      <c r="C269" s="16"/>
      <c r="D269" s="17"/>
      <c r="E269" s="18"/>
      <c r="F269" s="19"/>
    </row>
    <row r="270" spans="1:6" ht="15" thickBot="1">
      <c r="A270" s="20" t="s">
        <v>139</v>
      </c>
      <c r="B270" s="52" t="s">
        <v>140</v>
      </c>
      <c r="C270" s="21" t="s">
        <v>74</v>
      </c>
      <c r="D270" s="22">
        <v>1.6E-2</v>
      </c>
      <c r="E270" s="23">
        <v>78799</v>
      </c>
      <c r="F270" s="24">
        <f>D270*E270</f>
        <v>1260.7840000000001</v>
      </c>
    </row>
    <row r="271" spans="1:6" ht="15" thickBot="1">
      <c r="E271" s="25" t="s">
        <v>56</v>
      </c>
      <c r="F271" s="26">
        <f>F270</f>
        <v>1260.7840000000001</v>
      </c>
    </row>
    <row r="273" spans="1:6" ht="15" thickBot="1">
      <c r="A273" s="15" t="s">
        <v>75</v>
      </c>
      <c r="B273" s="51"/>
      <c r="C273" s="16"/>
      <c r="D273" s="17"/>
      <c r="E273" s="18"/>
      <c r="F273" s="19"/>
    </row>
    <row r="274" spans="1:6">
      <c r="A274" s="27" t="s">
        <v>76</v>
      </c>
      <c r="B274" s="54" t="s">
        <v>77</v>
      </c>
      <c r="C274" s="28" t="s">
        <v>78</v>
      </c>
      <c r="D274" s="29"/>
      <c r="E274" s="30"/>
      <c r="F274" s="31">
        <v>63.04</v>
      </c>
    </row>
    <row r="275" spans="1:6">
      <c r="A275" s="27" t="s">
        <v>141</v>
      </c>
      <c r="B275" s="54" t="s">
        <v>142</v>
      </c>
      <c r="C275" s="28" t="s">
        <v>100</v>
      </c>
      <c r="D275" s="29">
        <v>4.0000000000000001E-3</v>
      </c>
      <c r="E275" s="30">
        <v>130000</v>
      </c>
      <c r="F275" s="31">
        <f>D275*E275</f>
        <v>520</v>
      </c>
    </row>
    <row r="276" spans="1:6" ht="15" thickBot="1">
      <c r="A276" s="20" t="s">
        <v>143</v>
      </c>
      <c r="B276" s="52" t="s">
        <v>144</v>
      </c>
      <c r="C276" s="21" t="s">
        <v>125</v>
      </c>
      <c r="D276" s="22">
        <v>4.0000000000000001E-3</v>
      </c>
      <c r="E276" s="23">
        <v>70000</v>
      </c>
      <c r="F276" s="24">
        <f>D276*E276</f>
        <v>280</v>
      </c>
    </row>
    <row r="277" spans="1:6" ht="15" thickBot="1">
      <c r="E277" s="25" t="s">
        <v>58</v>
      </c>
      <c r="F277" s="26">
        <f>F274+F275+F276</f>
        <v>863.04</v>
      </c>
    </row>
    <row r="279" spans="1:6" ht="15" thickBot="1">
      <c r="A279" s="32" t="s">
        <v>81</v>
      </c>
      <c r="B279" s="55"/>
      <c r="C279" s="33"/>
      <c r="D279" s="33"/>
      <c r="E279" s="33"/>
      <c r="F279" s="34"/>
    </row>
    <row r="280" spans="1:6" ht="15" thickBot="1">
      <c r="A280" s="35"/>
      <c r="B280" s="56"/>
      <c r="C280" s="36"/>
      <c r="D280" s="37"/>
      <c r="E280" s="38"/>
      <c r="F280" s="39"/>
    </row>
    <row r="281" spans="1:6" ht="15" thickBot="1">
      <c r="E281" s="25" t="s">
        <v>60</v>
      </c>
      <c r="F281" s="26">
        <f>0</f>
        <v>0</v>
      </c>
    </row>
    <row r="283" spans="1:6" ht="15" thickBot="1">
      <c r="A283" s="32" t="s">
        <v>92</v>
      </c>
      <c r="B283" s="55"/>
      <c r="C283" s="33"/>
      <c r="D283" s="33"/>
      <c r="E283" s="33"/>
      <c r="F283" s="34"/>
    </row>
    <row r="284" spans="1:6" ht="15" thickBot="1">
      <c r="A284" s="35"/>
      <c r="B284" s="56"/>
      <c r="C284" s="36"/>
      <c r="D284" s="37"/>
      <c r="E284" s="38"/>
      <c r="F284" s="39"/>
    </row>
    <row r="285" spans="1:6" ht="15" thickBot="1">
      <c r="E285" s="25" t="s">
        <v>62</v>
      </c>
      <c r="F285" s="26">
        <f>0</f>
        <v>0</v>
      </c>
    </row>
    <row r="287" spans="1:6" ht="15" thickBot="1">
      <c r="A287" s="15" t="s">
        <v>93</v>
      </c>
      <c r="B287" s="51"/>
      <c r="C287" s="16"/>
      <c r="D287" s="17"/>
      <c r="E287" s="18"/>
      <c r="F287" s="19"/>
    </row>
    <row r="288" spans="1:6">
      <c r="A288" s="27" t="s">
        <v>94</v>
      </c>
      <c r="B288" s="54" t="s">
        <v>95</v>
      </c>
      <c r="C288" s="28" t="s">
        <v>78</v>
      </c>
      <c r="D288" s="29"/>
      <c r="E288" s="30"/>
      <c r="F288" s="31">
        <v>63.04</v>
      </c>
    </row>
    <row r="289" spans="1:6" ht="15" thickBot="1">
      <c r="A289" s="20" t="s">
        <v>145</v>
      </c>
      <c r="B289" s="52" t="s">
        <v>146</v>
      </c>
      <c r="C289" s="21" t="s">
        <v>147</v>
      </c>
      <c r="D289" s="22">
        <v>0.31</v>
      </c>
      <c r="E289" s="23">
        <v>10710</v>
      </c>
      <c r="F289" s="24">
        <f>D289*E289</f>
        <v>3320.1</v>
      </c>
    </row>
    <row r="290" spans="1:6" ht="15" thickBot="1">
      <c r="E290" s="25" t="s">
        <v>64</v>
      </c>
      <c r="F290" s="26">
        <f>F288+F289</f>
        <v>3383.14</v>
      </c>
    </row>
    <row r="293" spans="1:6">
      <c r="A293" s="40" t="s">
        <v>56</v>
      </c>
      <c r="B293" s="57" t="s">
        <v>57</v>
      </c>
      <c r="C293" s="41" t="s">
        <v>8</v>
      </c>
      <c r="D293" s="41" t="s">
        <v>8</v>
      </c>
      <c r="E293" s="41" t="s">
        <v>8</v>
      </c>
      <c r="F293" s="42">
        <f>+VLOOKUP(A293,E265:F292,2,0)</f>
        <v>1260.7840000000001</v>
      </c>
    </row>
    <row r="294" spans="1:6">
      <c r="A294" s="43" t="s">
        <v>58</v>
      </c>
      <c r="B294" s="58" t="s">
        <v>59</v>
      </c>
      <c r="C294" s="44" t="s">
        <v>8</v>
      </c>
      <c r="D294" s="44" t="s">
        <v>8</v>
      </c>
      <c r="E294" s="44" t="s">
        <v>8</v>
      </c>
      <c r="F294" s="45">
        <f>+VLOOKUP(A294,E265:F292,2,0)</f>
        <v>863.04</v>
      </c>
    </row>
    <row r="295" spans="1:6">
      <c r="A295" s="43" t="s">
        <v>60</v>
      </c>
      <c r="B295" s="58" t="s">
        <v>61</v>
      </c>
      <c r="C295" s="44" t="s">
        <v>8</v>
      </c>
      <c r="D295" s="44" t="s">
        <v>8</v>
      </c>
      <c r="E295" s="44" t="s">
        <v>8</v>
      </c>
      <c r="F295" s="45">
        <f t="shared" ref="F295:F296" si="7">+VLOOKUP(A295,E266:F293,2,0)</f>
        <v>0</v>
      </c>
    </row>
    <row r="296" spans="1:6">
      <c r="A296" s="43" t="s">
        <v>62</v>
      </c>
      <c r="B296" s="58" t="s">
        <v>63</v>
      </c>
      <c r="C296" s="44" t="s">
        <v>8</v>
      </c>
      <c r="D296" s="44" t="s">
        <v>8</v>
      </c>
      <c r="E296" s="44" t="s">
        <v>8</v>
      </c>
      <c r="F296" s="45">
        <f t="shared" si="7"/>
        <v>0</v>
      </c>
    </row>
    <row r="297" spans="1:6">
      <c r="A297" s="43" t="s">
        <v>64</v>
      </c>
      <c r="B297" s="58" t="s">
        <v>65</v>
      </c>
      <c r="C297" s="44" t="s">
        <v>8</v>
      </c>
      <c r="D297" s="44" t="s">
        <v>8</v>
      </c>
      <c r="E297" s="44" t="s">
        <v>8</v>
      </c>
      <c r="F297" s="45">
        <f>+VLOOKUP(A297,E265:F292,2,0)</f>
        <v>3383.14</v>
      </c>
    </row>
    <row r="298" spans="1:6" ht="15" thickBot="1">
      <c r="A298" s="46" t="s">
        <v>66</v>
      </c>
      <c r="B298" s="59" t="s">
        <v>67</v>
      </c>
      <c r="C298" s="47" t="s">
        <v>8</v>
      </c>
      <c r="D298" s="47" t="s">
        <v>8</v>
      </c>
      <c r="E298" s="47" t="s">
        <v>8</v>
      </c>
      <c r="F298" s="48">
        <f>SUM(F293:F297)</f>
        <v>5506.9639999999999</v>
      </c>
    </row>
    <row r="301" spans="1:6">
      <c r="A301" s="4" t="s">
        <v>0</v>
      </c>
      <c r="B301" s="49" t="s">
        <v>33</v>
      </c>
      <c r="C301" s="5"/>
      <c r="D301" s="5"/>
      <c r="E301" s="6" t="s">
        <v>2</v>
      </c>
      <c r="F301" s="7" t="s">
        <v>19</v>
      </c>
    </row>
    <row r="302" spans="1:6" ht="144.6" thickBot="1">
      <c r="A302" s="8" t="s">
        <v>1</v>
      </c>
      <c r="B302" s="9" t="s">
        <v>34</v>
      </c>
      <c r="C302" s="10"/>
      <c r="D302" s="10"/>
      <c r="E302" s="10"/>
      <c r="F302" s="11"/>
    </row>
    <row r="304" spans="1:6" ht="15" thickBot="1">
      <c r="A304" s="12" t="s">
        <v>0</v>
      </c>
      <c r="B304" s="50" t="s">
        <v>1</v>
      </c>
      <c r="C304" s="13" t="s">
        <v>2</v>
      </c>
      <c r="D304" s="13" t="s">
        <v>3</v>
      </c>
      <c r="E304" s="13" t="s">
        <v>69</v>
      </c>
      <c r="F304" s="14" t="s">
        <v>70</v>
      </c>
    </row>
    <row r="306" spans="1:6" ht="15" thickBot="1">
      <c r="A306" s="15" t="s">
        <v>71</v>
      </c>
      <c r="B306" s="51"/>
      <c r="C306" s="16"/>
      <c r="D306" s="17"/>
      <c r="E306" s="18"/>
      <c r="F306" s="19"/>
    </row>
    <row r="307" spans="1:6" ht="15" thickBot="1">
      <c r="A307" s="20" t="s">
        <v>148</v>
      </c>
      <c r="B307" s="52" t="s">
        <v>149</v>
      </c>
      <c r="C307" s="21" t="s">
        <v>74</v>
      </c>
      <c r="D307" s="22">
        <v>0.2</v>
      </c>
      <c r="E307" s="23">
        <v>600123</v>
      </c>
      <c r="F307" s="24">
        <f>D307*E307</f>
        <v>120024.6</v>
      </c>
    </row>
    <row r="308" spans="1:6" ht="15" thickBot="1">
      <c r="E308" s="25" t="s">
        <v>56</v>
      </c>
      <c r="F308" s="26">
        <f>F307</f>
        <v>120024.6</v>
      </c>
    </row>
    <row r="310" spans="1:6" ht="15" thickBot="1">
      <c r="A310" s="15" t="s">
        <v>75</v>
      </c>
      <c r="B310" s="51"/>
      <c r="C310" s="16"/>
      <c r="D310" s="17"/>
      <c r="E310" s="18"/>
      <c r="F310" s="19"/>
    </row>
    <row r="311" spans="1:6">
      <c r="A311" s="27" t="s">
        <v>76</v>
      </c>
      <c r="B311" s="54" t="s">
        <v>77</v>
      </c>
      <c r="C311" s="28" t="s">
        <v>78</v>
      </c>
      <c r="D311" s="29"/>
      <c r="E311" s="30"/>
      <c r="F311" s="31">
        <v>6001.23</v>
      </c>
    </row>
    <row r="312" spans="1:6">
      <c r="A312" s="27" t="s">
        <v>150</v>
      </c>
      <c r="B312" s="54" t="s">
        <v>151</v>
      </c>
      <c r="C312" s="28" t="s">
        <v>100</v>
      </c>
      <c r="D312" s="29">
        <v>0.125</v>
      </c>
      <c r="E312" s="30">
        <v>225000</v>
      </c>
      <c r="F312" s="31">
        <f>D312*E312</f>
        <v>28125</v>
      </c>
    </row>
    <row r="313" spans="1:6">
      <c r="A313" s="27" t="s">
        <v>103</v>
      </c>
      <c r="B313" s="54" t="s">
        <v>104</v>
      </c>
      <c r="C313" s="28" t="s">
        <v>105</v>
      </c>
      <c r="D313" s="29">
        <v>0.16500000000000001</v>
      </c>
      <c r="E313" s="30">
        <v>400000</v>
      </c>
      <c r="F313" s="31">
        <f>D313*E313</f>
        <v>66000</v>
      </c>
    </row>
    <row r="314" spans="1:6" ht="15" thickBot="1">
      <c r="A314" s="20" t="s">
        <v>119</v>
      </c>
      <c r="B314" s="52" t="s">
        <v>120</v>
      </c>
      <c r="C314" s="21" t="s">
        <v>74</v>
      </c>
      <c r="D314" s="22">
        <v>1.2500000000000001E-2</v>
      </c>
      <c r="E314" s="23">
        <v>56000</v>
      </c>
      <c r="F314" s="24">
        <f>D314*E314</f>
        <v>700</v>
      </c>
    </row>
    <row r="315" spans="1:6" ht="15" thickBot="1">
      <c r="E315" s="25" t="s">
        <v>58</v>
      </c>
      <c r="F315" s="26">
        <f>F311+F312+F313+F314</f>
        <v>100826.23</v>
      </c>
    </row>
    <row r="317" spans="1:6" ht="15" thickBot="1">
      <c r="A317" s="15" t="s">
        <v>81</v>
      </c>
      <c r="B317" s="51"/>
      <c r="C317" s="16"/>
      <c r="D317" s="17"/>
      <c r="E317" s="18"/>
      <c r="F317" s="19"/>
    </row>
    <row r="318" spans="1:6" ht="15" thickBot="1">
      <c r="A318" s="20" t="s">
        <v>152</v>
      </c>
      <c r="B318" s="52" t="s">
        <v>153</v>
      </c>
      <c r="C318" s="21" t="s">
        <v>19</v>
      </c>
      <c r="D318" s="22">
        <v>1.1000000000000001</v>
      </c>
      <c r="E318" s="23">
        <v>1000000</v>
      </c>
      <c r="F318" s="24">
        <f>D318*E318</f>
        <v>1100000</v>
      </c>
    </row>
    <row r="319" spans="1:6" ht="15" thickBot="1">
      <c r="E319" s="25" t="s">
        <v>60</v>
      </c>
      <c r="F319" s="26">
        <f>F318</f>
        <v>1100000</v>
      </c>
    </row>
    <row r="321" spans="1:6" ht="15" thickBot="1">
      <c r="A321" s="32" t="s">
        <v>92</v>
      </c>
      <c r="B321" s="55"/>
      <c r="C321" s="33"/>
      <c r="D321" s="33"/>
      <c r="E321" s="33"/>
      <c r="F321" s="34"/>
    </row>
    <row r="322" spans="1:6" ht="15" thickBot="1">
      <c r="A322" s="35"/>
      <c r="B322" s="56"/>
      <c r="C322" s="36"/>
      <c r="D322" s="37"/>
      <c r="E322" s="38"/>
      <c r="F322" s="39"/>
    </row>
    <row r="323" spans="1:6" ht="15" thickBot="1">
      <c r="E323" s="25" t="s">
        <v>62</v>
      </c>
      <c r="F323" s="26">
        <f>0</f>
        <v>0</v>
      </c>
    </row>
    <row r="325" spans="1:6" ht="15" thickBot="1">
      <c r="A325" s="15" t="s">
        <v>93</v>
      </c>
      <c r="B325" s="51"/>
      <c r="C325" s="16"/>
      <c r="D325" s="17"/>
      <c r="E325" s="18"/>
      <c r="F325" s="19"/>
    </row>
    <row r="326" spans="1:6">
      <c r="A326" s="27" t="s">
        <v>94</v>
      </c>
      <c r="B326" s="54" t="s">
        <v>95</v>
      </c>
      <c r="C326" s="28" t="s">
        <v>78</v>
      </c>
      <c r="D326" s="29"/>
      <c r="E326" s="30"/>
      <c r="F326" s="31">
        <v>6001.23</v>
      </c>
    </row>
    <row r="327" spans="1:6">
      <c r="A327" s="27" t="s">
        <v>154</v>
      </c>
      <c r="B327" s="54" t="s">
        <v>155</v>
      </c>
      <c r="C327" s="28" t="s">
        <v>112</v>
      </c>
      <c r="D327" s="29">
        <v>55</v>
      </c>
      <c r="E327" s="30">
        <v>2500</v>
      </c>
      <c r="F327" s="31">
        <f>D327*E327</f>
        <v>137500</v>
      </c>
    </row>
    <row r="328" spans="1:6" ht="29.4" thickBot="1">
      <c r="A328" s="20" t="s">
        <v>156</v>
      </c>
      <c r="B328" s="52" t="s">
        <v>157</v>
      </c>
      <c r="C328" s="21" t="s">
        <v>100</v>
      </c>
      <c r="D328" s="22">
        <v>0.13</v>
      </c>
      <c r="E328" s="23">
        <v>130000</v>
      </c>
      <c r="F328" s="24">
        <f>D328*E328</f>
        <v>16900</v>
      </c>
    </row>
    <row r="329" spans="1:6" ht="15" thickBot="1">
      <c r="E329" s="25" t="s">
        <v>64</v>
      </c>
      <c r="F329" s="26">
        <f>F326+F327+F328</f>
        <v>160401.23000000001</v>
      </c>
    </row>
    <row r="332" spans="1:6">
      <c r="A332" s="40" t="s">
        <v>56</v>
      </c>
      <c r="B332" s="57" t="s">
        <v>57</v>
      </c>
      <c r="C332" s="41" t="s">
        <v>8</v>
      </c>
      <c r="D332" s="41" t="s">
        <v>8</v>
      </c>
      <c r="E332" s="41" t="s">
        <v>8</v>
      </c>
      <c r="F332" s="42">
        <f>+VLOOKUP(A332,E304:F331,2,0)</f>
        <v>120024.6</v>
      </c>
    </row>
    <row r="333" spans="1:6">
      <c r="A333" s="43" t="s">
        <v>58</v>
      </c>
      <c r="B333" s="58" t="s">
        <v>59</v>
      </c>
      <c r="C333" s="44" t="s">
        <v>8</v>
      </c>
      <c r="D333" s="44" t="s">
        <v>8</v>
      </c>
      <c r="E333" s="44" t="s">
        <v>8</v>
      </c>
      <c r="F333" s="45">
        <f>+VLOOKUP(A333,E304:F331,2,0)</f>
        <v>100826.23</v>
      </c>
    </row>
    <row r="334" spans="1:6">
      <c r="A334" s="43" t="s">
        <v>60</v>
      </c>
      <c r="B334" s="58" t="s">
        <v>61</v>
      </c>
      <c r="C334" s="44" t="s">
        <v>8</v>
      </c>
      <c r="D334" s="44" t="s">
        <v>8</v>
      </c>
      <c r="E334" s="44" t="s">
        <v>8</v>
      </c>
      <c r="F334" s="45">
        <f t="shared" ref="F334:F335" si="8">+VLOOKUP(A334,E305:F332,2,0)</f>
        <v>1100000</v>
      </c>
    </row>
    <row r="335" spans="1:6">
      <c r="A335" s="43" t="s">
        <v>62</v>
      </c>
      <c r="B335" s="58" t="s">
        <v>63</v>
      </c>
      <c r="C335" s="44" t="s">
        <v>8</v>
      </c>
      <c r="D335" s="44" t="s">
        <v>8</v>
      </c>
      <c r="E335" s="44" t="s">
        <v>8</v>
      </c>
      <c r="F335" s="45">
        <f t="shared" si="8"/>
        <v>0</v>
      </c>
    </row>
    <row r="336" spans="1:6">
      <c r="A336" s="43" t="s">
        <v>64</v>
      </c>
      <c r="B336" s="58" t="s">
        <v>65</v>
      </c>
      <c r="C336" s="44" t="s">
        <v>8</v>
      </c>
      <c r="D336" s="44" t="s">
        <v>8</v>
      </c>
      <c r="E336" s="44" t="s">
        <v>8</v>
      </c>
      <c r="F336" s="45">
        <f>+VLOOKUP(A336,E304:F331,2,0)</f>
        <v>160401.23000000001</v>
      </c>
    </row>
    <row r="337" spans="1:6" ht="15" thickBot="1">
      <c r="A337" s="46" t="s">
        <v>66</v>
      </c>
      <c r="B337" s="59" t="s">
        <v>67</v>
      </c>
      <c r="C337" s="47" t="s">
        <v>8</v>
      </c>
      <c r="D337" s="47" t="s">
        <v>8</v>
      </c>
      <c r="E337" s="47" t="s">
        <v>8</v>
      </c>
      <c r="F337" s="48">
        <f>SUM(F332:F336)</f>
        <v>1481252.06</v>
      </c>
    </row>
    <row r="340" spans="1:6">
      <c r="A340" s="4" t="s">
        <v>0</v>
      </c>
      <c r="B340" s="49" t="s">
        <v>35</v>
      </c>
      <c r="C340" s="5"/>
      <c r="D340" s="5"/>
      <c r="E340" s="6" t="s">
        <v>2</v>
      </c>
      <c r="F340" s="7" t="s">
        <v>37</v>
      </c>
    </row>
    <row r="341" spans="1:6" ht="43.8" thickBot="1">
      <c r="A341" s="8" t="s">
        <v>1</v>
      </c>
      <c r="B341" s="9" t="s">
        <v>36</v>
      </c>
      <c r="C341" s="10"/>
      <c r="D341" s="10"/>
      <c r="E341" s="10"/>
      <c r="F341" s="11"/>
    </row>
    <row r="343" spans="1:6" ht="15" thickBot="1">
      <c r="A343" s="12" t="s">
        <v>0</v>
      </c>
      <c r="B343" s="50" t="s">
        <v>1</v>
      </c>
      <c r="C343" s="13" t="s">
        <v>2</v>
      </c>
      <c r="D343" s="13" t="s">
        <v>3</v>
      </c>
      <c r="E343" s="13" t="s">
        <v>69</v>
      </c>
      <c r="F343" s="14" t="s">
        <v>70</v>
      </c>
    </row>
    <row r="345" spans="1:6" ht="15" thickBot="1">
      <c r="A345" s="15" t="s">
        <v>71</v>
      </c>
      <c r="B345" s="51"/>
      <c r="C345" s="16"/>
      <c r="D345" s="17"/>
      <c r="E345" s="18"/>
      <c r="F345" s="19"/>
    </row>
    <row r="346" spans="1:6" ht="15" thickBot="1">
      <c r="A346" s="20" t="s">
        <v>96</v>
      </c>
      <c r="B346" s="52" t="s">
        <v>97</v>
      </c>
      <c r="C346" s="21" t="s">
        <v>74</v>
      </c>
      <c r="D346" s="22">
        <v>7.7999999999999996E-3</v>
      </c>
      <c r="E346" s="23">
        <v>221263</v>
      </c>
      <c r="F346" s="24">
        <f>D346*E346</f>
        <v>1725.8514</v>
      </c>
    </row>
    <row r="347" spans="1:6" ht="15" thickBot="1">
      <c r="E347" s="25" t="s">
        <v>56</v>
      </c>
      <c r="F347" s="26">
        <f>F346</f>
        <v>1725.8514</v>
      </c>
    </row>
    <row r="349" spans="1:6" ht="15" thickBot="1">
      <c r="A349" s="15" t="s">
        <v>75</v>
      </c>
      <c r="B349" s="51"/>
      <c r="C349" s="16"/>
      <c r="D349" s="17"/>
      <c r="E349" s="18"/>
      <c r="F349" s="19"/>
    </row>
    <row r="350" spans="1:6" ht="15" thickBot="1">
      <c r="A350" s="20" t="s">
        <v>76</v>
      </c>
      <c r="B350" s="52" t="s">
        <v>77</v>
      </c>
      <c r="C350" s="21" t="s">
        <v>78</v>
      </c>
      <c r="D350" s="22"/>
      <c r="E350" s="23"/>
      <c r="F350" s="24">
        <v>86.29</v>
      </c>
    </row>
    <row r="351" spans="1:6" ht="15" thickBot="1">
      <c r="E351" s="25" t="s">
        <v>58</v>
      </c>
      <c r="F351" s="26">
        <f>F350</f>
        <v>86.29</v>
      </c>
    </row>
    <row r="353" spans="1:6" ht="15" thickBot="1">
      <c r="A353" s="15" t="s">
        <v>81</v>
      </c>
      <c r="B353" s="51"/>
      <c r="C353" s="16"/>
      <c r="D353" s="17"/>
      <c r="E353" s="18"/>
      <c r="F353" s="19"/>
    </row>
    <row r="354" spans="1:6" ht="15" thickBot="1">
      <c r="A354" s="20" t="s">
        <v>158</v>
      </c>
      <c r="B354" s="52" t="s">
        <v>159</v>
      </c>
      <c r="C354" s="21" t="s">
        <v>37</v>
      </c>
      <c r="D354" s="22">
        <v>6.1800000000000001E-2</v>
      </c>
      <c r="E354" s="23">
        <v>9500</v>
      </c>
      <c r="F354" s="24">
        <f>D354*E354</f>
        <v>587.1</v>
      </c>
    </row>
    <row r="355" spans="1:6" ht="15" thickBot="1">
      <c r="E355" s="25" t="s">
        <v>60</v>
      </c>
      <c r="F355" s="26">
        <f>F354</f>
        <v>587.1</v>
      </c>
    </row>
    <row r="357" spans="1:6" ht="15" thickBot="1">
      <c r="A357" s="32" t="s">
        <v>92</v>
      </c>
      <c r="B357" s="55"/>
      <c r="C357" s="33"/>
      <c r="D357" s="33"/>
      <c r="E357" s="33"/>
      <c r="F357" s="34"/>
    </row>
    <row r="358" spans="1:6" ht="15" thickBot="1">
      <c r="A358" s="35"/>
      <c r="B358" s="56"/>
      <c r="C358" s="36"/>
      <c r="D358" s="37"/>
      <c r="E358" s="38"/>
      <c r="F358" s="39"/>
    </row>
    <row r="359" spans="1:6" ht="15" thickBot="1">
      <c r="E359" s="25" t="s">
        <v>62</v>
      </c>
      <c r="F359" s="26">
        <f>0</f>
        <v>0</v>
      </c>
    </row>
    <row r="361" spans="1:6" ht="15" thickBot="1">
      <c r="A361" s="15" t="s">
        <v>93</v>
      </c>
      <c r="B361" s="51"/>
      <c r="C361" s="16"/>
      <c r="D361" s="17"/>
      <c r="E361" s="18"/>
      <c r="F361" s="19"/>
    </row>
    <row r="362" spans="1:6">
      <c r="A362" s="27" t="s">
        <v>94</v>
      </c>
      <c r="B362" s="54" t="s">
        <v>95</v>
      </c>
      <c r="C362" s="28" t="s">
        <v>78</v>
      </c>
      <c r="D362" s="29"/>
      <c r="E362" s="30"/>
      <c r="F362" s="31">
        <v>86.29</v>
      </c>
    </row>
    <row r="363" spans="1:6" ht="15" thickBot="1">
      <c r="A363" s="20" t="s">
        <v>160</v>
      </c>
      <c r="B363" s="52" t="s">
        <v>161</v>
      </c>
      <c r="C363" s="21" t="s">
        <v>37</v>
      </c>
      <c r="D363" s="22">
        <v>1.03</v>
      </c>
      <c r="E363" s="23">
        <v>5200</v>
      </c>
      <c r="F363" s="24">
        <f>D363*E363</f>
        <v>5356</v>
      </c>
    </row>
    <row r="364" spans="1:6" ht="15" thickBot="1">
      <c r="E364" s="25" t="s">
        <v>64</v>
      </c>
      <c r="F364" s="26">
        <f>F362+F363</f>
        <v>5442.29</v>
      </c>
    </row>
    <row r="367" spans="1:6">
      <c r="A367" s="40" t="s">
        <v>56</v>
      </c>
      <c r="B367" s="57" t="s">
        <v>57</v>
      </c>
      <c r="C367" s="41" t="s">
        <v>8</v>
      </c>
      <c r="D367" s="41" t="s">
        <v>8</v>
      </c>
      <c r="E367" s="41" t="s">
        <v>8</v>
      </c>
      <c r="F367" s="42">
        <f>+VLOOKUP(A367,E339:F366,2,0)</f>
        <v>1725.8514</v>
      </c>
    </row>
    <row r="368" spans="1:6">
      <c r="A368" s="43" t="s">
        <v>58</v>
      </c>
      <c r="B368" s="58" t="s">
        <v>59</v>
      </c>
      <c r="C368" s="44" t="s">
        <v>8</v>
      </c>
      <c r="D368" s="44" t="s">
        <v>8</v>
      </c>
      <c r="E368" s="44" t="s">
        <v>8</v>
      </c>
      <c r="F368" s="45">
        <f>+VLOOKUP(A368,E339:F366,2,0)</f>
        <v>86.29</v>
      </c>
    </row>
    <row r="369" spans="1:6">
      <c r="A369" s="43" t="s">
        <v>60</v>
      </c>
      <c r="B369" s="58" t="s">
        <v>61</v>
      </c>
      <c r="C369" s="44" t="s">
        <v>8</v>
      </c>
      <c r="D369" s="44" t="s">
        <v>8</v>
      </c>
      <c r="E369" s="44" t="s">
        <v>8</v>
      </c>
      <c r="F369" s="45">
        <f t="shared" ref="F369:F370" si="9">+VLOOKUP(A369,E340:F367,2,0)</f>
        <v>587.1</v>
      </c>
    </row>
    <row r="370" spans="1:6">
      <c r="A370" s="43" t="s">
        <v>62</v>
      </c>
      <c r="B370" s="58" t="s">
        <v>63</v>
      </c>
      <c r="C370" s="44" t="s">
        <v>8</v>
      </c>
      <c r="D370" s="44" t="s">
        <v>8</v>
      </c>
      <c r="E370" s="44" t="s">
        <v>8</v>
      </c>
      <c r="F370" s="45">
        <f t="shared" si="9"/>
        <v>0</v>
      </c>
    </row>
    <row r="371" spans="1:6">
      <c r="A371" s="43" t="s">
        <v>64</v>
      </c>
      <c r="B371" s="58" t="s">
        <v>65</v>
      </c>
      <c r="C371" s="44" t="s">
        <v>8</v>
      </c>
      <c r="D371" s="44" t="s">
        <v>8</v>
      </c>
      <c r="E371" s="44" t="s">
        <v>8</v>
      </c>
      <c r="F371" s="45">
        <f>+VLOOKUP(A371,E339:F366,2,0)</f>
        <v>5442.29</v>
      </c>
    </row>
    <row r="372" spans="1:6" ht="15" thickBot="1">
      <c r="A372" s="46" t="s">
        <v>66</v>
      </c>
      <c r="B372" s="59" t="s">
        <v>67</v>
      </c>
      <c r="C372" s="47" t="s">
        <v>8</v>
      </c>
      <c r="D372" s="47" t="s">
        <v>8</v>
      </c>
      <c r="E372" s="47" t="s">
        <v>8</v>
      </c>
      <c r="F372" s="48">
        <f>SUM(F367:F371)</f>
        <v>7841.5313999999998</v>
      </c>
    </row>
    <row r="375" spans="1:6">
      <c r="A375" s="4" t="s">
        <v>0</v>
      </c>
      <c r="B375" s="49" t="s">
        <v>38</v>
      </c>
      <c r="C375" s="5"/>
      <c r="D375" s="5"/>
      <c r="E375" s="6" t="s">
        <v>2</v>
      </c>
      <c r="F375" s="7" t="s">
        <v>11</v>
      </c>
    </row>
    <row r="376" spans="1:6" ht="115.8" thickBot="1">
      <c r="A376" s="8" t="s">
        <v>1</v>
      </c>
      <c r="B376" s="9" t="s">
        <v>329</v>
      </c>
      <c r="C376" s="10"/>
      <c r="D376" s="10"/>
      <c r="E376" s="10"/>
      <c r="F376" s="11"/>
    </row>
    <row r="378" spans="1:6" ht="15" thickBot="1">
      <c r="A378" s="12" t="s">
        <v>0</v>
      </c>
      <c r="B378" s="50" t="s">
        <v>1</v>
      </c>
      <c r="C378" s="13" t="s">
        <v>2</v>
      </c>
      <c r="D378" s="13" t="s">
        <v>3</v>
      </c>
      <c r="E378" s="13" t="s">
        <v>69</v>
      </c>
      <c r="F378" s="14" t="s">
        <v>70</v>
      </c>
    </row>
    <row r="380" spans="1:6" ht="15" thickBot="1">
      <c r="A380" s="15" t="s">
        <v>71</v>
      </c>
      <c r="B380" s="51"/>
      <c r="C380" s="16"/>
      <c r="D380" s="17"/>
      <c r="E380" s="18"/>
      <c r="F380" s="19"/>
    </row>
    <row r="381" spans="1:6">
      <c r="A381" s="27" t="s">
        <v>117</v>
      </c>
      <c r="B381" s="54" t="s">
        <v>118</v>
      </c>
      <c r="C381" s="28" t="s">
        <v>74</v>
      </c>
      <c r="D381" s="29">
        <v>8.3299999999999999E-2</v>
      </c>
      <c r="E381" s="30">
        <v>457659</v>
      </c>
      <c r="F381" s="31">
        <f>D381*E381</f>
        <v>38122.994700000003</v>
      </c>
    </row>
    <row r="382" spans="1:6" ht="15" thickBot="1">
      <c r="A382" s="20" t="s">
        <v>121</v>
      </c>
      <c r="B382" s="52" t="s">
        <v>122</v>
      </c>
      <c r="C382" s="21" t="s">
        <v>74</v>
      </c>
      <c r="D382" s="22">
        <v>9.4999999999999998E-3</v>
      </c>
      <c r="E382" s="23">
        <v>694055</v>
      </c>
      <c r="F382" s="24">
        <f>D382*E382</f>
        <v>6593.5225</v>
      </c>
    </row>
    <row r="383" spans="1:6" ht="15" thickBot="1">
      <c r="E383" s="25" t="s">
        <v>56</v>
      </c>
      <c r="F383" s="26">
        <f>F381+F382</f>
        <v>44716.517200000002</v>
      </c>
    </row>
    <row r="385" spans="1:6" ht="15" thickBot="1">
      <c r="A385" s="15" t="s">
        <v>75</v>
      </c>
      <c r="B385" s="51"/>
      <c r="C385" s="16"/>
      <c r="D385" s="17"/>
      <c r="E385" s="18"/>
      <c r="F385" s="19"/>
    </row>
    <row r="386" spans="1:6">
      <c r="A386" s="27" t="s">
        <v>76</v>
      </c>
      <c r="B386" s="54" t="s">
        <v>77</v>
      </c>
      <c r="C386" s="28" t="s">
        <v>78</v>
      </c>
      <c r="D386" s="29"/>
      <c r="E386" s="30"/>
      <c r="F386" s="31">
        <v>2234.09</v>
      </c>
    </row>
    <row r="387" spans="1:6" ht="15" thickBot="1">
      <c r="A387" s="20" t="s">
        <v>162</v>
      </c>
      <c r="B387" s="52" t="s">
        <v>163</v>
      </c>
      <c r="C387" s="21" t="s">
        <v>74</v>
      </c>
      <c r="D387" s="22">
        <v>6.3E-3</v>
      </c>
      <c r="E387" s="23">
        <v>70000</v>
      </c>
      <c r="F387" s="24">
        <f>D387*E387</f>
        <v>441</v>
      </c>
    </row>
    <row r="388" spans="1:6" ht="15" thickBot="1">
      <c r="E388" s="25" t="s">
        <v>58</v>
      </c>
      <c r="F388" s="26">
        <f>F386+F387</f>
        <v>2675.09</v>
      </c>
    </row>
    <row r="390" spans="1:6" ht="15" thickBot="1">
      <c r="A390" s="15" t="s">
        <v>81</v>
      </c>
      <c r="B390" s="51"/>
      <c r="C390" s="16"/>
      <c r="D390" s="17"/>
      <c r="E390" s="18"/>
      <c r="F390" s="19"/>
    </row>
    <row r="391" spans="1:6">
      <c r="A391" s="27" t="s">
        <v>128</v>
      </c>
      <c r="B391" s="54" t="s">
        <v>129</v>
      </c>
      <c r="C391" s="28" t="s">
        <v>130</v>
      </c>
      <c r="D391" s="29">
        <v>11.680199999999999</v>
      </c>
      <c r="E391" s="30">
        <v>0</v>
      </c>
      <c r="F391" s="31">
        <f t="shared" ref="F391:F398" si="10">D391*E391</f>
        <v>0</v>
      </c>
    </row>
    <row r="392" spans="1:6">
      <c r="A392" s="27" t="s">
        <v>164</v>
      </c>
      <c r="B392" s="54" t="s">
        <v>165</v>
      </c>
      <c r="C392" s="28" t="s">
        <v>37</v>
      </c>
      <c r="D392" s="29">
        <v>0.20599999999999999</v>
      </c>
      <c r="E392" s="30">
        <v>15000</v>
      </c>
      <c r="F392" s="31">
        <f t="shared" si="10"/>
        <v>3090</v>
      </c>
    </row>
    <row r="393" spans="1:6">
      <c r="A393" s="27" t="s">
        <v>166</v>
      </c>
      <c r="B393" s="54" t="s">
        <v>167</v>
      </c>
      <c r="C393" s="28" t="s">
        <v>19</v>
      </c>
      <c r="D393" s="29">
        <v>3.5700000000000003E-2</v>
      </c>
      <c r="E393" s="30">
        <v>60000</v>
      </c>
      <c r="F393" s="31">
        <f t="shared" si="10"/>
        <v>2142</v>
      </c>
    </row>
    <row r="394" spans="1:6" ht="28.8">
      <c r="A394" s="27" t="s">
        <v>168</v>
      </c>
      <c r="B394" s="54" t="s">
        <v>169</v>
      </c>
      <c r="C394" s="28" t="s">
        <v>170</v>
      </c>
      <c r="D394" s="29">
        <v>0.45419999999999999</v>
      </c>
      <c r="E394" s="30">
        <v>38000</v>
      </c>
      <c r="F394" s="31">
        <f t="shared" si="10"/>
        <v>17259.599999999999</v>
      </c>
    </row>
    <row r="395" spans="1:6">
      <c r="A395" s="27" t="s">
        <v>171</v>
      </c>
      <c r="B395" s="54" t="s">
        <v>172</v>
      </c>
      <c r="C395" s="28" t="s">
        <v>91</v>
      </c>
      <c r="D395" s="29">
        <v>0.3</v>
      </c>
      <c r="E395" s="30">
        <v>8000</v>
      </c>
      <c r="F395" s="31">
        <f t="shared" si="10"/>
        <v>2400</v>
      </c>
    </row>
    <row r="396" spans="1:6">
      <c r="A396" s="27" t="s">
        <v>173</v>
      </c>
      <c r="B396" s="54" t="s">
        <v>174</v>
      </c>
      <c r="C396" s="28" t="s">
        <v>11</v>
      </c>
      <c r="D396" s="29">
        <v>0.33329999999999999</v>
      </c>
      <c r="E396" s="30">
        <v>8000</v>
      </c>
      <c r="F396" s="31">
        <f t="shared" si="10"/>
        <v>2666.4</v>
      </c>
    </row>
    <row r="397" spans="1:6">
      <c r="A397" s="27" t="s">
        <v>175</v>
      </c>
      <c r="B397" s="54" t="s">
        <v>176</v>
      </c>
      <c r="C397" s="28" t="s">
        <v>19</v>
      </c>
      <c r="D397" s="29">
        <v>5.45E-2</v>
      </c>
      <c r="E397" s="30">
        <v>65000</v>
      </c>
      <c r="F397" s="31">
        <f t="shared" si="10"/>
        <v>3542.5</v>
      </c>
    </row>
    <row r="398" spans="1:6" ht="15" thickBot="1">
      <c r="A398" s="20" t="s">
        <v>177</v>
      </c>
      <c r="B398" s="52" t="s">
        <v>178</v>
      </c>
      <c r="C398" s="21" t="s">
        <v>11</v>
      </c>
      <c r="D398" s="22">
        <v>1.75</v>
      </c>
      <c r="E398" s="23">
        <v>5000</v>
      </c>
      <c r="F398" s="24">
        <f t="shared" si="10"/>
        <v>8750</v>
      </c>
    </row>
    <row r="399" spans="1:6" ht="15" thickBot="1">
      <c r="E399" s="25" t="s">
        <v>60</v>
      </c>
      <c r="F399" s="26">
        <f>F391+F392+F393+F394+F395+F396+F397+F398</f>
        <v>39850.5</v>
      </c>
    </row>
    <row r="401" spans="1:6" ht="15" thickBot="1">
      <c r="A401" s="32" t="s">
        <v>92</v>
      </c>
      <c r="B401" s="55"/>
      <c r="C401" s="33"/>
      <c r="D401" s="33"/>
      <c r="E401" s="33"/>
      <c r="F401" s="34"/>
    </row>
    <row r="402" spans="1:6" ht="15" thickBot="1">
      <c r="A402" s="35"/>
      <c r="B402" s="56"/>
      <c r="C402" s="36"/>
      <c r="D402" s="37"/>
      <c r="E402" s="38"/>
      <c r="F402" s="39"/>
    </row>
    <row r="403" spans="1:6" ht="15" thickBot="1">
      <c r="E403" s="25" t="s">
        <v>62</v>
      </c>
      <c r="F403" s="26">
        <f>0</f>
        <v>0</v>
      </c>
    </row>
    <row r="405" spans="1:6" ht="15" thickBot="1">
      <c r="A405" s="15" t="s">
        <v>93</v>
      </c>
      <c r="B405" s="51"/>
      <c r="C405" s="16"/>
      <c r="D405" s="17"/>
      <c r="E405" s="18"/>
      <c r="F405" s="19"/>
    </row>
    <row r="406" spans="1:6">
      <c r="A406" s="27" t="s">
        <v>94</v>
      </c>
      <c r="B406" s="54" t="s">
        <v>95</v>
      </c>
      <c r="C406" s="28" t="s">
        <v>78</v>
      </c>
      <c r="D406" s="29"/>
      <c r="E406" s="30"/>
      <c r="F406" s="31">
        <v>2234.09</v>
      </c>
    </row>
    <row r="407" spans="1:6">
      <c r="A407" s="27" t="s">
        <v>179</v>
      </c>
      <c r="B407" s="54" t="s">
        <v>180</v>
      </c>
      <c r="C407" s="28" t="s">
        <v>100</v>
      </c>
      <c r="D407" s="29">
        <v>7.9000000000000008E-3</v>
      </c>
      <c r="E407" s="30">
        <v>60000</v>
      </c>
      <c r="F407" s="31">
        <f>D407*E407</f>
        <v>474.00000000000006</v>
      </c>
    </row>
    <row r="408" spans="1:6" ht="15" thickBot="1">
      <c r="A408" s="20" t="s">
        <v>181</v>
      </c>
      <c r="B408" s="52" t="s">
        <v>182</v>
      </c>
      <c r="C408" s="21" t="s">
        <v>147</v>
      </c>
      <c r="D408" s="22">
        <v>0.105</v>
      </c>
      <c r="E408" s="23">
        <v>10000</v>
      </c>
      <c r="F408" s="24">
        <f>D408*E408</f>
        <v>1050</v>
      </c>
    </row>
    <row r="409" spans="1:6" ht="15" thickBot="1">
      <c r="E409" s="25" t="s">
        <v>64</v>
      </c>
      <c r="F409" s="26">
        <f>F406+F407+F408</f>
        <v>3758.09</v>
      </c>
    </row>
    <row r="412" spans="1:6">
      <c r="A412" s="40" t="s">
        <v>56</v>
      </c>
      <c r="B412" s="57" t="s">
        <v>57</v>
      </c>
      <c r="C412" s="41" t="s">
        <v>8</v>
      </c>
      <c r="D412" s="41" t="s">
        <v>8</v>
      </c>
      <c r="E412" s="41" t="s">
        <v>8</v>
      </c>
      <c r="F412" s="42">
        <f>+VLOOKUP(A412,E377:F411,2,0)</f>
        <v>44716.517200000002</v>
      </c>
    </row>
    <row r="413" spans="1:6">
      <c r="A413" s="43" t="s">
        <v>58</v>
      </c>
      <c r="B413" s="58" t="s">
        <v>59</v>
      </c>
      <c r="C413" s="44" t="s">
        <v>8</v>
      </c>
      <c r="D413" s="44" t="s">
        <v>8</v>
      </c>
      <c r="E413" s="44" t="s">
        <v>8</v>
      </c>
      <c r="F413" s="45">
        <f>+VLOOKUP(A413,E384:F411,2,0)</f>
        <v>2675.09</v>
      </c>
    </row>
    <row r="414" spans="1:6">
      <c r="A414" s="43" t="s">
        <v>60</v>
      </c>
      <c r="B414" s="58" t="s">
        <v>61</v>
      </c>
      <c r="C414" s="44" t="s">
        <v>8</v>
      </c>
      <c r="D414" s="44" t="s">
        <v>8</v>
      </c>
      <c r="E414" s="44" t="s">
        <v>8</v>
      </c>
      <c r="F414" s="45">
        <f t="shared" ref="F414:F415" si="11">+VLOOKUP(A414,E385:F412,2,0)</f>
        <v>39850.5</v>
      </c>
    </row>
    <row r="415" spans="1:6">
      <c r="A415" s="43" t="s">
        <v>62</v>
      </c>
      <c r="B415" s="58" t="s">
        <v>63</v>
      </c>
      <c r="C415" s="44" t="s">
        <v>8</v>
      </c>
      <c r="D415" s="44" t="s">
        <v>8</v>
      </c>
      <c r="E415" s="44" t="s">
        <v>8</v>
      </c>
      <c r="F415" s="45">
        <f t="shared" si="11"/>
        <v>0</v>
      </c>
    </row>
    <row r="416" spans="1:6">
      <c r="A416" s="43" t="s">
        <v>64</v>
      </c>
      <c r="B416" s="58" t="s">
        <v>65</v>
      </c>
      <c r="C416" s="44" t="s">
        <v>8</v>
      </c>
      <c r="D416" s="44" t="s">
        <v>8</v>
      </c>
      <c r="E416" s="44" t="s">
        <v>8</v>
      </c>
      <c r="F416" s="45">
        <f>+VLOOKUP(A416,E384:F411,2,0)</f>
        <v>3758.09</v>
      </c>
    </row>
    <row r="417" spans="1:6" ht="15" thickBot="1">
      <c r="A417" s="46" t="s">
        <v>66</v>
      </c>
      <c r="B417" s="59" t="s">
        <v>67</v>
      </c>
      <c r="C417" s="47" t="s">
        <v>8</v>
      </c>
      <c r="D417" s="47" t="s">
        <v>8</v>
      </c>
      <c r="E417" s="47" t="s">
        <v>8</v>
      </c>
      <c r="F417" s="48">
        <f>SUM(F412:F416)</f>
        <v>91000.197199999995</v>
      </c>
    </row>
    <row r="420" spans="1:6">
      <c r="A420" s="4" t="s">
        <v>0</v>
      </c>
      <c r="B420" s="49" t="s">
        <v>39</v>
      </c>
      <c r="C420" s="5"/>
      <c r="D420" s="5"/>
      <c r="E420" s="6" t="s">
        <v>2</v>
      </c>
      <c r="F420" s="7" t="s">
        <v>11</v>
      </c>
    </row>
    <row r="421" spans="1:6" ht="29.4" thickBot="1">
      <c r="A421" s="8" t="s">
        <v>1</v>
      </c>
      <c r="B421" s="9" t="s">
        <v>40</v>
      </c>
      <c r="C421" s="10"/>
      <c r="D421" s="10"/>
      <c r="E421" s="10"/>
      <c r="F421" s="11"/>
    </row>
    <row r="423" spans="1:6" ht="15" thickBot="1">
      <c r="A423" s="12" t="s">
        <v>0</v>
      </c>
      <c r="B423" s="50" t="s">
        <v>1</v>
      </c>
      <c r="C423" s="13" t="s">
        <v>2</v>
      </c>
      <c r="D423" s="13" t="s">
        <v>3</v>
      </c>
      <c r="E423" s="13" t="s">
        <v>69</v>
      </c>
      <c r="F423" s="14" t="s">
        <v>70</v>
      </c>
    </row>
    <row r="425" spans="1:6" ht="15" thickBot="1">
      <c r="A425" s="15" t="s">
        <v>71</v>
      </c>
      <c r="B425" s="51"/>
      <c r="C425" s="16"/>
      <c r="D425" s="17"/>
      <c r="E425" s="18"/>
      <c r="F425" s="19"/>
    </row>
    <row r="426" spans="1:6">
      <c r="A426" s="27" t="s">
        <v>117</v>
      </c>
      <c r="B426" s="54" t="s">
        <v>118</v>
      </c>
      <c r="C426" s="28" t="s">
        <v>74</v>
      </c>
      <c r="D426" s="29">
        <v>1.8E-3</v>
      </c>
      <c r="E426" s="30">
        <v>457659</v>
      </c>
      <c r="F426" s="31">
        <f>D426*E426</f>
        <v>823.78620000000001</v>
      </c>
    </row>
    <row r="427" spans="1:6" ht="15" thickBot="1">
      <c r="A427" s="20" t="s">
        <v>96</v>
      </c>
      <c r="B427" s="52" t="s">
        <v>97</v>
      </c>
      <c r="C427" s="21" t="s">
        <v>74</v>
      </c>
      <c r="D427" s="22">
        <v>2.86E-2</v>
      </c>
      <c r="E427" s="23">
        <v>221263</v>
      </c>
      <c r="F427" s="24">
        <f>D427*E427</f>
        <v>6328.1217999999999</v>
      </c>
    </row>
    <row r="428" spans="1:6" ht="15" thickBot="1">
      <c r="E428" s="25" t="s">
        <v>56</v>
      </c>
      <c r="F428" s="26">
        <f>F426+F427</f>
        <v>7151.9079999999994</v>
      </c>
    </row>
    <row r="430" spans="1:6" ht="15" thickBot="1">
      <c r="A430" s="15" t="s">
        <v>75</v>
      </c>
      <c r="B430" s="51"/>
      <c r="C430" s="16"/>
      <c r="D430" s="17"/>
      <c r="E430" s="18"/>
      <c r="F430" s="19"/>
    </row>
    <row r="431" spans="1:6" ht="15" thickBot="1">
      <c r="A431" s="20" t="s">
        <v>76</v>
      </c>
      <c r="B431" s="52" t="s">
        <v>77</v>
      </c>
      <c r="C431" s="21" t="s">
        <v>78</v>
      </c>
      <c r="D431" s="22"/>
      <c r="E431" s="23"/>
      <c r="F431" s="24">
        <v>357.05</v>
      </c>
    </row>
    <row r="432" spans="1:6" ht="15" thickBot="1">
      <c r="E432" s="25" t="s">
        <v>58</v>
      </c>
      <c r="F432" s="26">
        <f>F431</f>
        <v>357.05</v>
      </c>
    </row>
    <row r="434" spans="1:6" ht="15" thickBot="1">
      <c r="A434" s="15" t="s">
        <v>81</v>
      </c>
      <c r="B434" s="51"/>
      <c r="C434" s="16"/>
      <c r="D434" s="17"/>
      <c r="E434" s="18"/>
      <c r="F434" s="19"/>
    </row>
    <row r="435" spans="1:6">
      <c r="A435" s="27" t="s">
        <v>128</v>
      </c>
      <c r="B435" s="54" t="s">
        <v>129</v>
      </c>
      <c r="C435" s="28" t="s">
        <v>130</v>
      </c>
      <c r="D435" s="29">
        <v>1.6655</v>
      </c>
      <c r="E435" s="30">
        <v>0</v>
      </c>
      <c r="F435" s="31">
        <f>D435*E435</f>
        <v>0</v>
      </c>
    </row>
    <row r="436" spans="1:6">
      <c r="A436" s="27" t="s">
        <v>166</v>
      </c>
      <c r="B436" s="54" t="s">
        <v>167</v>
      </c>
      <c r="C436" s="28" t="s">
        <v>19</v>
      </c>
      <c r="D436" s="29">
        <v>8.3000000000000001E-3</v>
      </c>
      <c r="E436" s="30">
        <v>60000</v>
      </c>
      <c r="F436" s="31">
        <f>D436*E436</f>
        <v>498</v>
      </c>
    </row>
    <row r="437" spans="1:6" ht="28.8">
      <c r="A437" s="27" t="s">
        <v>168</v>
      </c>
      <c r="B437" s="54" t="s">
        <v>169</v>
      </c>
      <c r="C437" s="28" t="s">
        <v>170</v>
      </c>
      <c r="D437" s="29">
        <v>6.8099999999999994E-2</v>
      </c>
      <c r="E437" s="30">
        <v>38000</v>
      </c>
      <c r="F437" s="31">
        <f>D437*E437</f>
        <v>2587.7999999999997</v>
      </c>
    </row>
    <row r="438" spans="1:6" ht="15" thickBot="1">
      <c r="A438" s="20" t="s">
        <v>183</v>
      </c>
      <c r="B438" s="52" t="s">
        <v>184</v>
      </c>
      <c r="C438" s="21" t="s">
        <v>86</v>
      </c>
      <c r="D438" s="22">
        <v>1.3125</v>
      </c>
      <c r="E438" s="23">
        <v>45000</v>
      </c>
      <c r="F438" s="24">
        <f>D438*E438</f>
        <v>59062.5</v>
      </c>
    </row>
    <row r="439" spans="1:6" ht="15" thickBot="1">
      <c r="E439" s="25" t="s">
        <v>60</v>
      </c>
      <c r="F439" s="26">
        <f>F435+F436+F437+F438</f>
        <v>62148.3</v>
      </c>
    </row>
    <row r="441" spans="1:6" ht="15" thickBot="1">
      <c r="A441" s="32" t="s">
        <v>92</v>
      </c>
      <c r="B441" s="55"/>
      <c r="C441" s="33"/>
      <c r="D441" s="33"/>
      <c r="E441" s="33"/>
      <c r="F441" s="34"/>
    </row>
    <row r="442" spans="1:6" ht="15" thickBot="1">
      <c r="A442" s="35"/>
      <c r="B442" s="56"/>
      <c r="C442" s="36"/>
      <c r="D442" s="37"/>
      <c r="E442" s="38"/>
      <c r="F442" s="39"/>
    </row>
    <row r="443" spans="1:6" ht="15" thickBot="1">
      <c r="E443" s="25" t="s">
        <v>62</v>
      </c>
      <c r="F443" s="26">
        <f>0</f>
        <v>0</v>
      </c>
    </row>
    <row r="445" spans="1:6" ht="15" thickBot="1">
      <c r="A445" s="15" t="s">
        <v>93</v>
      </c>
      <c r="B445" s="51"/>
      <c r="C445" s="16"/>
      <c r="D445" s="17"/>
      <c r="E445" s="18"/>
      <c r="F445" s="19"/>
    </row>
    <row r="446" spans="1:6" ht="15" thickBot="1">
      <c r="A446" s="20" t="s">
        <v>94</v>
      </c>
      <c r="B446" s="52" t="s">
        <v>95</v>
      </c>
      <c r="C446" s="21" t="s">
        <v>78</v>
      </c>
      <c r="D446" s="22"/>
      <c r="E446" s="23"/>
      <c r="F446" s="24">
        <v>357.05</v>
      </c>
    </row>
    <row r="447" spans="1:6" ht="15" thickBot="1">
      <c r="E447" s="25" t="s">
        <v>64</v>
      </c>
      <c r="F447" s="26">
        <f>F446</f>
        <v>357.05</v>
      </c>
    </row>
    <row r="450" spans="1:6">
      <c r="A450" s="40" t="s">
        <v>56</v>
      </c>
      <c r="B450" s="57" t="s">
        <v>57</v>
      </c>
      <c r="C450" s="41" t="s">
        <v>8</v>
      </c>
      <c r="D450" s="41" t="s">
        <v>8</v>
      </c>
      <c r="E450" s="41" t="s">
        <v>8</v>
      </c>
      <c r="F450" s="42">
        <f>+VLOOKUP(A450,E415:F449,2,0)</f>
        <v>7151.9079999999994</v>
      </c>
    </row>
    <row r="451" spans="1:6">
      <c r="A451" s="43" t="s">
        <v>58</v>
      </c>
      <c r="B451" s="58" t="s">
        <v>59</v>
      </c>
      <c r="C451" s="44" t="s">
        <v>8</v>
      </c>
      <c r="D451" s="44" t="s">
        <v>8</v>
      </c>
      <c r="E451" s="44" t="s">
        <v>8</v>
      </c>
      <c r="F451" s="45">
        <f>+VLOOKUP(A451,E422:F449,2,0)</f>
        <v>357.05</v>
      </c>
    </row>
    <row r="452" spans="1:6">
      <c r="A452" s="43" t="s">
        <v>60</v>
      </c>
      <c r="B452" s="58" t="s">
        <v>61</v>
      </c>
      <c r="C452" s="44" t="s">
        <v>8</v>
      </c>
      <c r="D452" s="44" t="s">
        <v>8</v>
      </c>
      <c r="E452" s="44" t="s">
        <v>8</v>
      </c>
      <c r="F452" s="45">
        <f t="shared" ref="F452:F453" si="12">+VLOOKUP(A452,E423:F450,2,0)</f>
        <v>62148.3</v>
      </c>
    </row>
    <row r="453" spans="1:6">
      <c r="A453" s="43" t="s">
        <v>62</v>
      </c>
      <c r="B453" s="58" t="s">
        <v>63</v>
      </c>
      <c r="C453" s="44" t="s">
        <v>8</v>
      </c>
      <c r="D453" s="44" t="s">
        <v>8</v>
      </c>
      <c r="E453" s="44" t="s">
        <v>8</v>
      </c>
      <c r="F453" s="45">
        <f t="shared" si="12"/>
        <v>0</v>
      </c>
    </row>
    <row r="454" spans="1:6">
      <c r="A454" s="43" t="s">
        <v>64</v>
      </c>
      <c r="B454" s="58" t="s">
        <v>65</v>
      </c>
      <c r="C454" s="44" t="s">
        <v>8</v>
      </c>
      <c r="D454" s="44" t="s">
        <v>8</v>
      </c>
      <c r="E454" s="44" t="s">
        <v>8</v>
      </c>
      <c r="F454" s="45">
        <f>+VLOOKUP(A454,E422:F449,2,0)</f>
        <v>357.05</v>
      </c>
    </row>
    <row r="455" spans="1:6" ht="15" thickBot="1">
      <c r="A455" s="46" t="s">
        <v>66</v>
      </c>
      <c r="B455" s="59" t="s">
        <v>67</v>
      </c>
      <c r="C455" s="47" t="s">
        <v>8</v>
      </c>
      <c r="D455" s="47" t="s">
        <v>8</v>
      </c>
      <c r="E455" s="47" t="s">
        <v>8</v>
      </c>
      <c r="F455" s="48">
        <f>SUM(F450:F454)</f>
        <v>70014.308000000005</v>
      </c>
    </row>
    <row r="458" spans="1:6">
      <c r="A458" s="4" t="s">
        <v>0</v>
      </c>
      <c r="B458" s="49" t="s">
        <v>41</v>
      </c>
      <c r="C458" s="5"/>
      <c r="D458" s="5"/>
      <c r="E458" s="6" t="s">
        <v>2</v>
      </c>
      <c r="F458" s="7" t="s">
        <v>32</v>
      </c>
    </row>
    <row r="459" spans="1:6" ht="15" thickBot="1">
      <c r="A459" s="8" t="s">
        <v>1</v>
      </c>
      <c r="B459" s="9" t="s">
        <v>42</v>
      </c>
      <c r="C459" s="10"/>
      <c r="D459" s="10"/>
      <c r="E459" s="10"/>
      <c r="F459" s="11"/>
    </row>
    <row r="461" spans="1:6" ht="15" thickBot="1">
      <c r="A461" s="12" t="s">
        <v>0</v>
      </c>
      <c r="B461" s="50" t="s">
        <v>1</v>
      </c>
      <c r="C461" s="13" t="s">
        <v>2</v>
      </c>
      <c r="D461" s="13" t="s">
        <v>3</v>
      </c>
      <c r="E461" s="13" t="s">
        <v>69</v>
      </c>
      <c r="F461" s="14" t="s">
        <v>70</v>
      </c>
    </row>
    <row r="463" spans="1:6" ht="15" thickBot="1">
      <c r="A463" s="15" t="s">
        <v>71</v>
      </c>
      <c r="B463" s="51"/>
      <c r="C463" s="16"/>
      <c r="D463" s="17"/>
      <c r="E463" s="18"/>
      <c r="F463" s="19"/>
    </row>
    <row r="464" spans="1:6">
      <c r="A464" s="27" t="s">
        <v>121</v>
      </c>
      <c r="B464" s="54" t="s">
        <v>122</v>
      </c>
      <c r="C464" s="28" t="s">
        <v>74</v>
      </c>
      <c r="D464" s="29">
        <v>1.5800000000000002E-2</v>
      </c>
      <c r="E464" s="30">
        <v>694055</v>
      </c>
      <c r="F464" s="31">
        <f>D464*E464</f>
        <v>10966.069000000001</v>
      </c>
    </row>
    <row r="465" spans="1:6" ht="15" thickBot="1">
      <c r="A465" s="20" t="s">
        <v>96</v>
      </c>
      <c r="B465" s="52" t="s">
        <v>97</v>
      </c>
      <c r="C465" s="21" t="s">
        <v>74</v>
      </c>
      <c r="D465" s="22">
        <v>0.12</v>
      </c>
      <c r="E465" s="23">
        <v>221263</v>
      </c>
      <c r="F465" s="24">
        <f>D465*E465</f>
        <v>26551.559999999998</v>
      </c>
    </row>
    <row r="466" spans="1:6" ht="15" thickBot="1">
      <c r="E466" s="25" t="s">
        <v>56</v>
      </c>
      <c r="F466" s="26">
        <f>F464+F465</f>
        <v>37517.629000000001</v>
      </c>
    </row>
    <row r="468" spans="1:6" ht="15" thickBot="1">
      <c r="A468" s="15" t="s">
        <v>75</v>
      </c>
      <c r="B468" s="51"/>
      <c r="C468" s="16"/>
      <c r="D468" s="17"/>
      <c r="E468" s="18"/>
      <c r="F468" s="19"/>
    </row>
    <row r="469" spans="1:6">
      <c r="A469" s="27" t="s">
        <v>76</v>
      </c>
      <c r="B469" s="54" t="s">
        <v>77</v>
      </c>
      <c r="C469" s="28" t="s">
        <v>78</v>
      </c>
      <c r="D469" s="29"/>
      <c r="E469" s="30"/>
      <c r="F469" s="31">
        <v>1874.15</v>
      </c>
    </row>
    <row r="470" spans="1:6" ht="15" thickBot="1">
      <c r="A470" s="20" t="s">
        <v>162</v>
      </c>
      <c r="B470" s="52" t="s">
        <v>163</v>
      </c>
      <c r="C470" s="21" t="s">
        <v>74</v>
      </c>
      <c r="D470" s="22">
        <v>1.0500000000000001E-2</v>
      </c>
      <c r="E470" s="23">
        <v>70000</v>
      </c>
      <c r="F470" s="24">
        <f>D470*E470</f>
        <v>735</v>
      </c>
    </row>
    <row r="471" spans="1:6" ht="15" thickBot="1">
      <c r="E471" s="25" t="s">
        <v>58</v>
      </c>
      <c r="F471" s="26">
        <f>F469+F470</f>
        <v>2609.15</v>
      </c>
    </row>
    <row r="473" spans="1:6" ht="15" thickBot="1">
      <c r="A473" s="15" t="s">
        <v>81</v>
      </c>
      <c r="B473" s="51"/>
      <c r="C473" s="16"/>
      <c r="D473" s="17"/>
      <c r="E473" s="18"/>
      <c r="F473" s="19"/>
    </row>
    <row r="474" spans="1:6">
      <c r="A474" s="27" t="s">
        <v>185</v>
      </c>
      <c r="B474" s="54" t="s">
        <v>182</v>
      </c>
      <c r="C474" s="28" t="s">
        <v>147</v>
      </c>
      <c r="D474" s="29">
        <v>0.05</v>
      </c>
      <c r="E474" s="30">
        <v>8923</v>
      </c>
      <c r="F474" s="31">
        <f t="shared" ref="F474:F482" si="13">D474*E474</f>
        <v>446.15000000000003</v>
      </c>
    </row>
    <row r="475" spans="1:6">
      <c r="A475" s="27" t="s">
        <v>128</v>
      </c>
      <c r="B475" s="54" t="s">
        <v>129</v>
      </c>
      <c r="C475" s="28" t="s">
        <v>130</v>
      </c>
      <c r="D475" s="29">
        <v>19.466999999999999</v>
      </c>
      <c r="E475" s="30">
        <v>0</v>
      </c>
      <c r="F475" s="31">
        <f t="shared" si="13"/>
        <v>0</v>
      </c>
    </row>
    <row r="476" spans="1:6">
      <c r="A476" s="27" t="s">
        <v>164</v>
      </c>
      <c r="B476" s="54" t="s">
        <v>165</v>
      </c>
      <c r="C476" s="28" t="s">
        <v>37</v>
      </c>
      <c r="D476" s="29">
        <v>0.20599999999999999</v>
      </c>
      <c r="E476" s="30">
        <v>15000</v>
      </c>
      <c r="F476" s="31">
        <f t="shared" si="13"/>
        <v>3090</v>
      </c>
    </row>
    <row r="477" spans="1:6">
      <c r="A477" s="27" t="s">
        <v>166</v>
      </c>
      <c r="B477" s="54" t="s">
        <v>167</v>
      </c>
      <c r="C477" s="28" t="s">
        <v>19</v>
      </c>
      <c r="D477" s="29">
        <v>5.9499999999999997E-2</v>
      </c>
      <c r="E477" s="30">
        <v>60000</v>
      </c>
      <c r="F477" s="31">
        <f t="shared" si="13"/>
        <v>3570</v>
      </c>
    </row>
    <row r="478" spans="1:6" ht="28.8">
      <c r="A478" s="27" t="s">
        <v>168</v>
      </c>
      <c r="B478" s="54" t="s">
        <v>169</v>
      </c>
      <c r="C478" s="28" t="s">
        <v>170</v>
      </c>
      <c r="D478" s="29">
        <v>0.7571</v>
      </c>
      <c r="E478" s="30">
        <v>38000</v>
      </c>
      <c r="F478" s="31">
        <f t="shared" si="13"/>
        <v>28769.8</v>
      </c>
    </row>
    <row r="479" spans="1:6">
      <c r="A479" s="27" t="s">
        <v>82</v>
      </c>
      <c r="B479" s="54" t="s">
        <v>83</v>
      </c>
      <c r="C479" s="28" t="s">
        <v>11</v>
      </c>
      <c r="D479" s="29">
        <v>0.16669999999999999</v>
      </c>
      <c r="E479" s="30">
        <v>7500</v>
      </c>
      <c r="F479" s="31">
        <f t="shared" si="13"/>
        <v>1250.25</v>
      </c>
    </row>
    <row r="480" spans="1:6">
      <c r="A480" s="27" t="s">
        <v>171</v>
      </c>
      <c r="B480" s="54" t="s">
        <v>172</v>
      </c>
      <c r="C480" s="28" t="s">
        <v>91</v>
      </c>
      <c r="D480" s="29">
        <v>0.05</v>
      </c>
      <c r="E480" s="30">
        <v>8000</v>
      </c>
      <c r="F480" s="31">
        <f t="shared" si="13"/>
        <v>400</v>
      </c>
    </row>
    <row r="481" spans="1:6">
      <c r="A481" s="27" t="s">
        <v>173</v>
      </c>
      <c r="B481" s="54" t="s">
        <v>174</v>
      </c>
      <c r="C481" s="28" t="s">
        <v>11</v>
      </c>
      <c r="D481" s="29">
        <v>0.33329999999999999</v>
      </c>
      <c r="E481" s="30">
        <v>8000</v>
      </c>
      <c r="F481" s="31">
        <f t="shared" si="13"/>
        <v>2666.4</v>
      </c>
    </row>
    <row r="482" spans="1:6" ht="15" thickBot="1">
      <c r="A482" s="20" t="s">
        <v>175</v>
      </c>
      <c r="B482" s="52" t="s">
        <v>176</v>
      </c>
      <c r="C482" s="21" t="s">
        <v>19</v>
      </c>
      <c r="D482" s="22">
        <v>9.0800000000000006E-2</v>
      </c>
      <c r="E482" s="23">
        <v>65000</v>
      </c>
      <c r="F482" s="24">
        <f t="shared" si="13"/>
        <v>5902</v>
      </c>
    </row>
    <row r="483" spans="1:6" ht="15" thickBot="1">
      <c r="E483" s="25" t="s">
        <v>60</v>
      </c>
      <c r="F483" s="26">
        <f>F474+F475+F476+F477+F478+F479+F480+F481+F482</f>
        <v>46094.6</v>
      </c>
    </row>
    <row r="485" spans="1:6" ht="15" thickBot="1">
      <c r="A485" s="32" t="s">
        <v>92</v>
      </c>
      <c r="B485" s="55"/>
      <c r="C485" s="33"/>
      <c r="D485" s="33"/>
      <c r="E485" s="33"/>
      <c r="F485" s="34"/>
    </row>
    <row r="486" spans="1:6" ht="15" thickBot="1">
      <c r="A486" s="35"/>
      <c r="B486" s="56"/>
      <c r="C486" s="36"/>
      <c r="D486" s="37"/>
      <c r="E486" s="38"/>
      <c r="F486" s="39"/>
    </row>
    <row r="487" spans="1:6" ht="15" thickBot="1">
      <c r="E487" s="25" t="s">
        <v>62</v>
      </c>
      <c r="F487" s="26">
        <f>0</f>
        <v>0</v>
      </c>
    </row>
    <row r="489" spans="1:6" ht="15" thickBot="1">
      <c r="A489" s="15" t="s">
        <v>93</v>
      </c>
      <c r="B489" s="51"/>
      <c r="C489" s="16"/>
      <c r="D489" s="17"/>
      <c r="E489" s="18"/>
      <c r="F489" s="19"/>
    </row>
    <row r="490" spans="1:6">
      <c r="A490" s="27" t="s">
        <v>94</v>
      </c>
      <c r="B490" s="54" t="s">
        <v>95</v>
      </c>
      <c r="C490" s="28" t="s">
        <v>78</v>
      </c>
      <c r="D490" s="29"/>
      <c r="E490" s="30"/>
      <c r="F490" s="31">
        <v>1874.15</v>
      </c>
    </row>
    <row r="491" spans="1:6" ht="15" thickBot="1">
      <c r="A491" s="20" t="s">
        <v>179</v>
      </c>
      <c r="B491" s="52" t="s">
        <v>180</v>
      </c>
      <c r="C491" s="21" t="s">
        <v>100</v>
      </c>
      <c r="D491" s="22">
        <v>1.3100000000000001E-2</v>
      </c>
      <c r="E491" s="23">
        <v>60000</v>
      </c>
      <c r="F491" s="24">
        <f>D491*E491</f>
        <v>786</v>
      </c>
    </row>
    <row r="492" spans="1:6" ht="15" thickBot="1">
      <c r="E492" s="25" t="s">
        <v>64</v>
      </c>
      <c r="F492" s="26">
        <f>F490+F491</f>
        <v>2660.15</v>
      </c>
    </row>
    <row r="495" spans="1:6">
      <c r="A495" s="40" t="s">
        <v>56</v>
      </c>
      <c r="B495" s="57" t="s">
        <v>57</v>
      </c>
      <c r="C495" s="41" t="s">
        <v>8</v>
      </c>
      <c r="D495" s="41" t="s">
        <v>8</v>
      </c>
      <c r="E495" s="41" t="s">
        <v>8</v>
      </c>
      <c r="F495" s="42">
        <f>+VLOOKUP(A495,E460:F494,2,0)</f>
        <v>37517.629000000001</v>
      </c>
    </row>
    <row r="496" spans="1:6">
      <c r="A496" s="43" t="s">
        <v>58</v>
      </c>
      <c r="B496" s="58" t="s">
        <v>59</v>
      </c>
      <c r="C496" s="44" t="s">
        <v>8</v>
      </c>
      <c r="D496" s="44" t="s">
        <v>8</v>
      </c>
      <c r="E496" s="44" t="s">
        <v>8</v>
      </c>
      <c r="F496" s="45">
        <f>+VLOOKUP(A496,E467:F494,2,0)</f>
        <v>2609.15</v>
      </c>
    </row>
    <row r="497" spans="1:6">
      <c r="A497" s="43" t="s">
        <v>60</v>
      </c>
      <c r="B497" s="58" t="s">
        <v>61</v>
      </c>
      <c r="C497" s="44" t="s">
        <v>8</v>
      </c>
      <c r="D497" s="44" t="s">
        <v>8</v>
      </c>
      <c r="E497" s="44" t="s">
        <v>8</v>
      </c>
      <c r="F497" s="45">
        <f t="shared" ref="F497:F498" si="14">+VLOOKUP(A497,E468:F495,2,0)</f>
        <v>46094.6</v>
      </c>
    </row>
    <row r="498" spans="1:6">
      <c r="A498" s="43" t="s">
        <v>62</v>
      </c>
      <c r="B498" s="58" t="s">
        <v>63</v>
      </c>
      <c r="C498" s="44" t="s">
        <v>8</v>
      </c>
      <c r="D498" s="44" t="s">
        <v>8</v>
      </c>
      <c r="E498" s="44" t="s">
        <v>8</v>
      </c>
      <c r="F498" s="45">
        <f t="shared" si="14"/>
        <v>0</v>
      </c>
    </row>
    <row r="499" spans="1:6">
      <c r="A499" s="43" t="s">
        <v>64</v>
      </c>
      <c r="B499" s="58" t="s">
        <v>65</v>
      </c>
      <c r="C499" s="44" t="s">
        <v>8</v>
      </c>
      <c r="D499" s="44" t="s">
        <v>8</v>
      </c>
      <c r="E499" s="44" t="s">
        <v>8</v>
      </c>
      <c r="F499" s="45">
        <f>+VLOOKUP(A499,E467:F494,2,0)</f>
        <v>2660.15</v>
      </c>
    </row>
    <row r="500" spans="1:6" ht="15" thickBot="1">
      <c r="A500" s="46" t="s">
        <v>66</v>
      </c>
      <c r="B500" s="59" t="s">
        <v>67</v>
      </c>
      <c r="C500" s="47" t="s">
        <v>8</v>
      </c>
      <c r="D500" s="47" t="s">
        <v>8</v>
      </c>
      <c r="E500" s="47" t="s">
        <v>8</v>
      </c>
      <c r="F500" s="48">
        <f>SUM(F495:F499)</f>
        <v>88881.528999999995</v>
      </c>
    </row>
    <row r="503" spans="1:6">
      <c r="A503" s="4" t="s">
        <v>0</v>
      </c>
      <c r="B503" s="49" t="s">
        <v>45</v>
      </c>
      <c r="C503" s="5"/>
      <c r="D503" s="5"/>
      <c r="E503" s="6" t="s">
        <v>2</v>
      </c>
      <c r="F503" s="7" t="s">
        <v>19</v>
      </c>
    </row>
    <row r="504" spans="1:6" ht="15" thickBot="1">
      <c r="A504" s="8" t="s">
        <v>1</v>
      </c>
      <c r="B504" s="9" t="s">
        <v>46</v>
      </c>
      <c r="C504" s="10"/>
      <c r="D504" s="10"/>
      <c r="E504" s="10"/>
      <c r="F504" s="11"/>
    </row>
    <row r="506" spans="1:6" ht="15" thickBot="1">
      <c r="A506" s="12" t="s">
        <v>0</v>
      </c>
      <c r="B506" s="50" t="s">
        <v>1</v>
      </c>
      <c r="C506" s="13" t="s">
        <v>2</v>
      </c>
      <c r="D506" s="13" t="s">
        <v>3</v>
      </c>
      <c r="E506" s="13" t="s">
        <v>69</v>
      </c>
      <c r="F506" s="14" t="s">
        <v>70</v>
      </c>
    </row>
    <row r="508" spans="1:6" ht="15" thickBot="1">
      <c r="A508" s="15" t="s">
        <v>71</v>
      </c>
      <c r="B508" s="51"/>
      <c r="C508" s="16"/>
      <c r="D508" s="17"/>
      <c r="E508" s="18"/>
      <c r="F508" s="19"/>
    </row>
    <row r="509" spans="1:6" ht="15" thickBot="1">
      <c r="A509" s="20" t="s">
        <v>139</v>
      </c>
      <c r="B509" s="52" t="s">
        <v>140</v>
      </c>
      <c r="C509" s="21" t="s">
        <v>74</v>
      </c>
      <c r="D509" s="22">
        <v>1.4E-3</v>
      </c>
      <c r="E509" s="23">
        <v>78799</v>
      </c>
      <c r="F509" s="24">
        <f>D509*E509</f>
        <v>110.3186</v>
      </c>
    </row>
    <row r="510" spans="1:6" ht="15" thickBot="1">
      <c r="E510" s="25" t="s">
        <v>56</v>
      </c>
      <c r="F510" s="26">
        <f>F509</f>
        <v>110.3186</v>
      </c>
    </row>
    <row r="512" spans="1:6" ht="15" thickBot="1">
      <c r="A512" s="15" t="s">
        <v>75</v>
      </c>
      <c r="B512" s="51"/>
      <c r="C512" s="16"/>
      <c r="D512" s="17"/>
      <c r="E512" s="18"/>
      <c r="F512" s="19"/>
    </row>
    <row r="513" spans="1:6">
      <c r="A513" s="27" t="s">
        <v>76</v>
      </c>
      <c r="B513" s="54" t="s">
        <v>77</v>
      </c>
      <c r="C513" s="28" t="s">
        <v>78</v>
      </c>
      <c r="D513" s="29"/>
      <c r="E513" s="30"/>
      <c r="F513" s="31">
        <v>5.52</v>
      </c>
    </row>
    <row r="514" spans="1:6" ht="15" thickBot="1">
      <c r="A514" s="20" t="s">
        <v>108</v>
      </c>
      <c r="B514" s="52" t="s">
        <v>109</v>
      </c>
      <c r="C514" s="21" t="s">
        <v>100</v>
      </c>
      <c r="D514" s="22">
        <v>0.08</v>
      </c>
      <c r="E514" s="23">
        <v>250000</v>
      </c>
      <c r="F514" s="24">
        <f>D514*E514</f>
        <v>20000</v>
      </c>
    </row>
    <row r="515" spans="1:6" ht="15" thickBot="1">
      <c r="E515" s="25" t="s">
        <v>58</v>
      </c>
      <c r="F515" s="26">
        <f>F513+F514</f>
        <v>20005.52</v>
      </c>
    </row>
    <row r="517" spans="1:6" ht="15" thickBot="1">
      <c r="A517" s="32" t="s">
        <v>81</v>
      </c>
      <c r="B517" s="55"/>
      <c r="C517" s="33"/>
      <c r="D517" s="33"/>
      <c r="E517" s="33"/>
      <c r="F517" s="34"/>
    </row>
    <row r="518" spans="1:6" ht="15" thickBot="1">
      <c r="A518" s="35"/>
      <c r="B518" s="56"/>
      <c r="C518" s="36"/>
      <c r="D518" s="37"/>
      <c r="E518" s="38"/>
      <c r="F518" s="39"/>
    </row>
    <row r="519" spans="1:6" ht="15" thickBot="1">
      <c r="E519" s="25" t="s">
        <v>60</v>
      </c>
      <c r="F519" s="26">
        <f>0</f>
        <v>0</v>
      </c>
    </row>
    <row r="521" spans="1:6" ht="15" thickBot="1">
      <c r="A521" s="32" t="s">
        <v>92</v>
      </c>
      <c r="B521" s="55"/>
      <c r="C521" s="33"/>
      <c r="D521" s="33"/>
      <c r="E521" s="33"/>
      <c r="F521" s="34"/>
    </row>
    <row r="522" spans="1:6" ht="15" thickBot="1">
      <c r="A522" s="35"/>
      <c r="B522" s="56"/>
      <c r="C522" s="36"/>
      <c r="D522" s="37"/>
      <c r="E522" s="38"/>
      <c r="F522" s="39"/>
    </row>
    <row r="523" spans="1:6" ht="15" thickBot="1">
      <c r="E523" s="25" t="s">
        <v>62</v>
      </c>
      <c r="F523" s="26">
        <f>0</f>
        <v>0</v>
      </c>
    </row>
    <row r="525" spans="1:6" ht="15" thickBot="1">
      <c r="A525" s="15" t="s">
        <v>93</v>
      </c>
      <c r="B525" s="51"/>
      <c r="C525" s="16"/>
      <c r="D525" s="17"/>
      <c r="E525" s="18"/>
      <c r="F525" s="19"/>
    </row>
    <row r="526" spans="1:6">
      <c r="A526" s="27" t="s">
        <v>94</v>
      </c>
      <c r="B526" s="54" t="s">
        <v>95</v>
      </c>
      <c r="C526" s="28" t="s">
        <v>78</v>
      </c>
      <c r="D526" s="29"/>
      <c r="E526" s="30"/>
      <c r="F526" s="31">
        <v>5.52</v>
      </c>
    </row>
    <row r="527" spans="1:6" ht="15" thickBot="1">
      <c r="A527" s="20" t="s">
        <v>113</v>
      </c>
      <c r="B527" s="52" t="s">
        <v>114</v>
      </c>
      <c r="C527" s="21" t="s">
        <v>16</v>
      </c>
      <c r="D527" s="22">
        <v>6.0000000000000001E-3</v>
      </c>
      <c r="E527" s="23">
        <v>25000</v>
      </c>
      <c r="F527" s="24">
        <f>D527*E527</f>
        <v>150</v>
      </c>
    </row>
    <row r="528" spans="1:6" ht="15" thickBot="1">
      <c r="E528" s="25" t="s">
        <v>64</v>
      </c>
      <c r="F528" s="26">
        <f>F526+F527</f>
        <v>155.52000000000001</v>
      </c>
    </row>
    <row r="531" spans="1:6">
      <c r="A531" s="40" t="s">
        <v>56</v>
      </c>
      <c r="B531" s="57" t="s">
        <v>57</v>
      </c>
      <c r="C531" s="41" t="s">
        <v>8</v>
      </c>
      <c r="D531" s="41" t="s">
        <v>8</v>
      </c>
      <c r="E531" s="41" t="s">
        <v>8</v>
      </c>
      <c r="F531" s="42">
        <f>+VLOOKUP(A531,E496:F530,2,0)</f>
        <v>110.3186</v>
      </c>
    </row>
    <row r="532" spans="1:6">
      <c r="A532" s="43" t="s">
        <v>58</v>
      </c>
      <c r="B532" s="58" t="s">
        <v>59</v>
      </c>
      <c r="C532" s="44" t="s">
        <v>8</v>
      </c>
      <c r="D532" s="44" t="s">
        <v>8</v>
      </c>
      <c r="E532" s="44" t="s">
        <v>8</v>
      </c>
      <c r="F532" s="45">
        <f>+VLOOKUP(A532,E503:F530,2,0)</f>
        <v>20005.52</v>
      </c>
    </row>
    <row r="533" spans="1:6">
      <c r="A533" s="43" t="s">
        <v>60</v>
      </c>
      <c r="B533" s="58" t="s">
        <v>61</v>
      </c>
      <c r="C533" s="44" t="s">
        <v>8</v>
      </c>
      <c r="D533" s="44" t="s">
        <v>8</v>
      </c>
      <c r="E533" s="44" t="s">
        <v>8</v>
      </c>
      <c r="F533" s="45">
        <f t="shared" ref="F533:F534" si="15">+VLOOKUP(A533,E504:F531,2,0)</f>
        <v>0</v>
      </c>
    </row>
    <row r="534" spans="1:6">
      <c r="A534" s="43" t="s">
        <v>62</v>
      </c>
      <c r="B534" s="58" t="s">
        <v>63</v>
      </c>
      <c r="C534" s="44" t="s">
        <v>8</v>
      </c>
      <c r="D534" s="44" t="s">
        <v>8</v>
      </c>
      <c r="E534" s="44" t="s">
        <v>8</v>
      </c>
      <c r="F534" s="45">
        <f t="shared" si="15"/>
        <v>0</v>
      </c>
    </row>
    <row r="535" spans="1:6">
      <c r="A535" s="43" t="s">
        <v>64</v>
      </c>
      <c r="B535" s="58" t="s">
        <v>65</v>
      </c>
      <c r="C535" s="44" t="s">
        <v>8</v>
      </c>
      <c r="D535" s="44" t="s">
        <v>8</v>
      </c>
      <c r="E535" s="44" t="s">
        <v>8</v>
      </c>
      <c r="F535" s="45">
        <f>+VLOOKUP(A535,E503:F530,2,0)</f>
        <v>155.52000000000001</v>
      </c>
    </row>
    <row r="536" spans="1:6" ht="15" thickBot="1">
      <c r="A536" s="46" t="s">
        <v>66</v>
      </c>
      <c r="B536" s="59" t="s">
        <v>67</v>
      </c>
      <c r="C536" s="47" t="s">
        <v>8</v>
      </c>
      <c r="D536" s="47" t="s">
        <v>8</v>
      </c>
      <c r="E536" s="47" t="s">
        <v>8</v>
      </c>
      <c r="F536" s="48">
        <f>SUM(F531:F535)</f>
        <v>20271.3586</v>
      </c>
    </row>
    <row r="539" spans="1:6">
      <c r="A539" s="4" t="s">
        <v>0</v>
      </c>
      <c r="B539" s="49" t="s">
        <v>47</v>
      </c>
      <c r="C539" s="5"/>
      <c r="D539" s="5"/>
      <c r="E539" s="6" t="s">
        <v>2</v>
      </c>
      <c r="F539" s="7" t="s">
        <v>19</v>
      </c>
    </row>
    <row r="540" spans="1:6" ht="15" thickBot="1">
      <c r="A540" s="8" t="s">
        <v>1</v>
      </c>
      <c r="B540" s="9" t="s">
        <v>48</v>
      </c>
      <c r="C540" s="10"/>
      <c r="D540" s="10"/>
      <c r="E540" s="10"/>
      <c r="F540" s="11"/>
    </row>
    <row r="542" spans="1:6" ht="15" thickBot="1">
      <c r="A542" s="12" t="s">
        <v>0</v>
      </c>
      <c r="B542" s="50" t="s">
        <v>1</v>
      </c>
      <c r="C542" s="13" t="s">
        <v>2</v>
      </c>
      <c r="D542" s="13" t="s">
        <v>3</v>
      </c>
      <c r="E542" s="13" t="s">
        <v>69</v>
      </c>
      <c r="F542" s="14" t="s">
        <v>70</v>
      </c>
    </row>
    <row r="544" spans="1:6" ht="15" thickBot="1">
      <c r="A544" s="15" t="s">
        <v>71</v>
      </c>
      <c r="B544" s="51"/>
      <c r="C544" s="16"/>
      <c r="D544" s="17"/>
      <c r="E544" s="18"/>
      <c r="F544" s="19"/>
    </row>
    <row r="545" spans="1:6" ht="15" thickBot="1">
      <c r="A545" s="20" t="s">
        <v>96</v>
      </c>
      <c r="B545" s="52" t="s">
        <v>97</v>
      </c>
      <c r="C545" s="21" t="s">
        <v>74</v>
      </c>
      <c r="D545" s="22">
        <v>0.1</v>
      </c>
      <c r="E545" s="23">
        <v>221263</v>
      </c>
      <c r="F545" s="24">
        <f>D545*E545</f>
        <v>22126.300000000003</v>
      </c>
    </row>
    <row r="546" spans="1:6" ht="15" thickBot="1">
      <c r="E546" s="25" t="s">
        <v>56</v>
      </c>
      <c r="F546" s="26">
        <f>F545</f>
        <v>22126.300000000003</v>
      </c>
    </row>
    <row r="548" spans="1:6" ht="15" thickBot="1">
      <c r="A548" s="15" t="s">
        <v>75</v>
      </c>
      <c r="B548" s="51"/>
      <c r="C548" s="16"/>
      <c r="D548" s="17"/>
      <c r="E548" s="18"/>
      <c r="F548" s="19"/>
    </row>
    <row r="549" spans="1:6" ht="15" thickBot="1">
      <c r="A549" s="20" t="s">
        <v>76</v>
      </c>
      <c r="B549" s="52" t="s">
        <v>77</v>
      </c>
      <c r="C549" s="21" t="s">
        <v>78</v>
      </c>
      <c r="D549" s="22"/>
      <c r="E549" s="23"/>
      <c r="F549" s="24">
        <v>1106.32</v>
      </c>
    </row>
    <row r="550" spans="1:6" ht="15" thickBot="1">
      <c r="E550" s="25" t="s">
        <v>58</v>
      </c>
      <c r="F550" s="26">
        <f>F549</f>
        <v>1106.32</v>
      </c>
    </row>
    <row r="552" spans="1:6" ht="15" thickBot="1">
      <c r="A552" s="15" t="s">
        <v>81</v>
      </c>
      <c r="B552" s="51"/>
      <c r="C552" s="16"/>
      <c r="D552" s="17"/>
      <c r="E552" s="18"/>
      <c r="F552" s="19"/>
    </row>
    <row r="553" spans="1:6" ht="15" thickBot="1">
      <c r="A553" s="20" t="s">
        <v>166</v>
      </c>
      <c r="B553" s="52" t="s">
        <v>167</v>
      </c>
      <c r="C553" s="21" t="s">
        <v>19</v>
      </c>
      <c r="D553" s="22">
        <v>1.05</v>
      </c>
      <c r="E553" s="23">
        <v>60000</v>
      </c>
      <c r="F553" s="24">
        <f>D553*E553</f>
        <v>63000</v>
      </c>
    </row>
    <row r="554" spans="1:6" ht="15" thickBot="1">
      <c r="E554" s="25" t="s">
        <v>60</v>
      </c>
      <c r="F554" s="26">
        <f>F553</f>
        <v>63000</v>
      </c>
    </row>
    <row r="556" spans="1:6" ht="15" thickBot="1">
      <c r="A556" s="32" t="s">
        <v>92</v>
      </c>
      <c r="B556" s="55"/>
      <c r="C556" s="33"/>
      <c r="D556" s="33"/>
      <c r="E556" s="33"/>
      <c r="F556" s="34"/>
    </row>
    <row r="557" spans="1:6" ht="15" thickBot="1">
      <c r="A557" s="35"/>
      <c r="B557" s="56"/>
      <c r="C557" s="36"/>
      <c r="D557" s="37"/>
      <c r="E557" s="38"/>
      <c r="F557" s="39"/>
    </row>
    <row r="558" spans="1:6" ht="15" thickBot="1">
      <c r="E558" s="25" t="s">
        <v>62</v>
      </c>
      <c r="F558" s="26">
        <f>0</f>
        <v>0</v>
      </c>
    </row>
    <row r="560" spans="1:6" ht="15" thickBot="1">
      <c r="A560" s="15" t="s">
        <v>93</v>
      </c>
      <c r="B560" s="51"/>
      <c r="C560" s="16"/>
      <c r="D560" s="17"/>
      <c r="E560" s="18"/>
      <c r="F560" s="19"/>
    </row>
    <row r="561" spans="1:6" ht="15" thickBot="1">
      <c r="A561" s="20" t="s">
        <v>94</v>
      </c>
      <c r="B561" s="52" t="s">
        <v>95</v>
      </c>
      <c r="C561" s="21" t="s">
        <v>78</v>
      </c>
      <c r="D561" s="22"/>
      <c r="E561" s="23"/>
      <c r="F561" s="24">
        <v>1106.32</v>
      </c>
    </row>
    <row r="562" spans="1:6" ht="15" thickBot="1">
      <c r="E562" s="25" t="s">
        <v>64</v>
      </c>
      <c r="F562" s="26">
        <f>F561</f>
        <v>1106.32</v>
      </c>
    </row>
    <row r="565" spans="1:6">
      <c r="A565" s="40" t="s">
        <v>56</v>
      </c>
      <c r="B565" s="57" t="s">
        <v>57</v>
      </c>
      <c r="C565" s="41" t="s">
        <v>8</v>
      </c>
      <c r="D565" s="41" t="s">
        <v>8</v>
      </c>
      <c r="E565" s="41" t="s">
        <v>8</v>
      </c>
      <c r="F565" s="42">
        <f>+VLOOKUP(A565,E530:F564,2,0)</f>
        <v>22126.300000000003</v>
      </c>
    </row>
    <row r="566" spans="1:6">
      <c r="A566" s="43" t="s">
        <v>58</v>
      </c>
      <c r="B566" s="58" t="s">
        <v>59</v>
      </c>
      <c r="C566" s="44" t="s">
        <v>8</v>
      </c>
      <c r="D566" s="44" t="s">
        <v>8</v>
      </c>
      <c r="E566" s="44" t="s">
        <v>8</v>
      </c>
      <c r="F566" s="45">
        <f>+VLOOKUP(A566,E537:F564,2,0)</f>
        <v>1106.32</v>
      </c>
    </row>
    <row r="567" spans="1:6">
      <c r="A567" s="43" t="s">
        <v>60</v>
      </c>
      <c r="B567" s="58" t="s">
        <v>61</v>
      </c>
      <c r="C567" s="44" t="s">
        <v>8</v>
      </c>
      <c r="D567" s="44" t="s">
        <v>8</v>
      </c>
      <c r="E567" s="44" t="s">
        <v>8</v>
      </c>
      <c r="F567" s="45">
        <f t="shared" ref="F567:F568" si="16">+VLOOKUP(A567,E538:F565,2,0)</f>
        <v>63000</v>
      </c>
    </row>
    <row r="568" spans="1:6">
      <c r="A568" s="43" t="s">
        <v>62</v>
      </c>
      <c r="B568" s="58" t="s">
        <v>63</v>
      </c>
      <c r="C568" s="44" t="s">
        <v>8</v>
      </c>
      <c r="D568" s="44" t="s">
        <v>8</v>
      </c>
      <c r="E568" s="44" t="s">
        <v>8</v>
      </c>
      <c r="F568" s="45">
        <f t="shared" si="16"/>
        <v>0</v>
      </c>
    </row>
    <row r="569" spans="1:6">
      <c r="A569" s="43" t="s">
        <v>64</v>
      </c>
      <c r="B569" s="58" t="s">
        <v>65</v>
      </c>
      <c r="C569" s="44" t="s">
        <v>8</v>
      </c>
      <c r="D569" s="44" t="s">
        <v>8</v>
      </c>
      <c r="E569" s="44" t="s">
        <v>8</v>
      </c>
      <c r="F569" s="45">
        <f>+VLOOKUP(A569,E537:F564,2,0)</f>
        <v>1106.32</v>
      </c>
    </row>
    <row r="570" spans="1:6" ht="15" thickBot="1">
      <c r="A570" s="46" t="s">
        <v>66</v>
      </c>
      <c r="B570" s="59" t="s">
        <v>67</v>
      </c>
      <c r="C570" s="47" t="s">
        <v>8</v>
      </c>
      <c r="D570" s="47" t="s">
        <v>8</v>
      </c>
      <c r="E570" s="47" t="s">
        <v>8</v>
      </c>
      <c r="F570" s="48">
        <f>SUM(F565:F569)</f>
        <v>87338.94</v>
      </c>
    </row>
    <row r="573" spans="1:6">
      <c r="A573" s="4" t="s">
        <v>0</v>
      </c>
      <c r="B573" s="49" t="s">
        <v>49</v>
      </c>
      <c r="C573" s="5"/>
      <c r="D573" s="5"/>
      <c r="E573" s="6" t="s">
        <v>2</v>
      </c>
      <c r="F573" s="7" t="s">
        <v>19</v>
      </c>
    </row>
    <row r="574" spans="1:6" ht="29.4" thickBot="1">
      <c r="A574" s="8" t="s">
        <v>1</v>
      </c>
      <c r="B574" s="9" t="s">
        <v>50</v>
      </c>
      <c r="C574" s="10"/>
      <c r="D574" s="10"/>
      <c r="E574" s="10"/>
      <c r="F574" s="11"/>
    </row>
    <row r="576" spans="1:6" ht="15" thickBot="1">
      <c r="A576" s="12" t="s">
        <v>0</v>
      </c>
      <c r="B576" s="50" t="s">
        <v>1</v>
      </c>
      <c r="C576" s="13" t="s">
        <v>2</v>
      </c>
      <c r="D576" s="13" t="s">
        <v>3</v>
      </c>
      <c r="E576" s="13" t="s">
        <v>69</v>
      </c>
      <c r="F576" s="14" t="s">
        <v>70</v>
      </c>
    </row>
    <row r="578" spans="1:6" ht="15" thickBot="1">
      <c r="A578" s="15" t="s">
        <v>71</v>
      </c>
      <c r="B578" s="51"/>
      <c r="C578" s="16"/>
      <c r="D578" s="17"/>
      <c r="E578" s="18"/>
      <c r="F578" s="19"/>
    </row>
    <row r="579" spans="1:6" ht="15" thickBot="1">
      <c r="A579" s="20" t="s">
        <v>121</v>
      </c>
      <c r="B579" s="52" t="s">
        <v>122</v>
      </c>
      <c r="C579" s="21" t="s">
        <v>74</v>
      </c>
      <c r="D579" s="22">
        <v>0.49080000000000001</v>
      </c>
      <c r="E579" s="23">
        <v>694055</v>
      </c>
      <c r="F579" s="24">
        <f>D579*E579</f>
        <v>340642.19400000002</v>
      </c>
    </row>
    <row r="580" spans="1:6" ht="15" thickBot="1">
      <c r="E580" s="25" t="s">
        <v>56</v>
      </c>
      <c r="F580" s="26">
        <f>F579</f>
        <v>340642.19400000002</v>
      </c>
    </row>
    <row r="582" spans="1:6" ht="15" thickBot="1">
      <c r="A582" s="15" t="s">
        <v>75</v>
      </c>
      <c r="B582" s="51"/>
      <c r="C582" s="16"/>
      <c r="D582" s="17"/>
      <c r="E582" s="18"/>
      <c r="F582" s="19"/>
    </row>
    <row r="583" spans="1:6">
      <c r="A583" s="27" t="s">
        <v>76</v>
      </c>
      <c r="B583" s="54" t="s">
        <v>77</v>
      </c>
      <c r="C583" s="28" t="s">
        <v>78</v>
      </c>
      <c r="D583" s="29"/>
      <c r="E583" s="30"/>
      <c r="F583" s="31">
        <v>17032.11</v>
      </c>
    </row>
    <row r="584" spans="1:6">
      <c r="A584" s="27" t="s">
        <v>162</v>
      </c>
      <c r="B584" s="54" t="s">
        <v>163</v>
      </c>
      <c r="C584" s="28" t="s">
        <v>74</v>
      </c>
      <c r="D584" s="29">
        <v>0.438</v>
      </c>
      <c r="E584" s="30">
        <v>70000</v>
      </c>
      <c r="F584" s="31">
        <f>D584*E584</f>
        <v>30660</v>
      </c>
    </row>
    <row r="585" spans="1:6">
      <c r="A585" s="27" t="s">
        <v>186</v>
      </c>
      <c r="B585" s="54" t="s">
        <v>187</v>
      </c>
      <c r="C585" s="28" t="s">
        <v>74</v>
      </c>
      <c r="D585" s="29">
        <v>0.33300000000000002</v>
      </c>
      <c r="E585" s="30">
        <v>45000</v>
      </c>
      <c r="F585" s="31">
        <f>D585*E585</f>
        <v>14985</v>
      </c>
    </row>
    <row r="586" spans="1:6" ht="15" thickBot="1">
      <c r="A586" s="20" t="s">
        <v>188</v>
      </c>
      <c r="B586" s="52" t="s">
        <v>189</v>
      </c>
      <c r="C586" s="21" t="s">
        <v>125</v>
      </c>
      <c r="D586" s="22">
        <v>15</v>
      </c>
      <c r="E586" s="23">
        <v>3000</v>
      </c>
      <c r="F586" s="24">
        <f>D586*E586</f>
        <v>45000</v>
      </c>
    </row>
    <row r="587" spans="1:6" ht="15" thickBot="1">
      <c r="E587" s="25" t="s">
        <v>58</v>
      </c>
      <c r="F587" s="26">
        <f>F583+F584+F585+F586</f>
        <v>107677.11</v>
      </c>
    </row>
    <row r="589" spans="1:6" ht="15" thickBot="1">
      <c r="A589" s="15" t="s">
        <v>81</v>
      </c>
      <c r="B589" s="51"/>
      <c r="C589" s="16"/>
      <c r="D589" s="17"/>
      <c r="E589" s="18"/>
      <c r="F589" s="19"/>
    </row>
    <row r="590" spans="1:6">
      <c r="A590" s="27" t="s">
        <v>128</v>
      </c>
      <c r="B590" s="54" t="s">
        <v>129</v>
      </c>
      <c r="C590" s="28" t="s">
        <v>130</v>
      </c>
      <c r="D590" s="29">
        <v>194.67</v>
      </c>
      <c r="E590" s="30">
        <v>0</v>
      </c>
      <c r="F590" s="31">
        <f t="shared" ref="F590:F599" si="17">D590*E590</f>
        <v>0</v>
      </c>
    </row>
    <row r="591" spans="1:6">
      <c r="A591" s="27" t="s">
        <v>158</v>
      </c>
      <c r="B591" s="54" t="s">
        <v>159</v>
      </c>
      <c r="C591" s="28" t="s">
        <v>37</v>
      </c>
      <c r="D591" s="29">
        <v>2</v>
      </c>
      <c r="E591" s="30">
        <v>9500</v>
      </c>
      <c r="F591" s="31">
        <f t="shared" si="17"/>
        <v>19000</v>
      </c>
    </row>
    <row r="592" spans="1:6">
      <c r="A592" s="27" t="s">
        <v>164</v>
      </c>
      <c r="B592" s="54" t="s">
        <v>165</v>
      </c>
      <c r="C592" s="28" t="s">
        <v>37</v>
      </c>
      <c r="D592" s="29">
        <v>1.133</v>
      </c>
      <c r="E592" s="30">
        <v>15000</v>
      </c>
      <c r="F592" s="31">
        <f t="shared" si="17"/>
        <v>16995</v>
      </c>
    </row>
    <row r="593" spans="1:6">
      <c r="A593" s="27" t="s">
        <v>166</v>
      </c>
      <c r="B593" s="54" t="s">
        <v>167</v>
      </c>
      <c r="C593" s="28" t="s">
        <v>19</v>
      </c>
      <c r="D593" s="29">
        <v>0.5948</v>
      </c>
      <c r="E593" s="30">
        <v>60000</v>
      </c>
      <c r="F593" s="31">
        <f t="shared" si="17"/>
        <v>35688</v>
      </c>
    </row>
    <row r="594" spans="1:6" ht="28.8">
      <c r="A594" s="27" t="s">
        <v>168</v>
      </c>
      <c r="B594" s="54" t="s">
        <v>169</v>
      </c>
      <c r="C594" s="28" t="s">
        <v>170</v>
      </c>
      <c r="D594" s="29">
        <v>7.5705</v>
      </c>
      <c r="E594" s="30">
        <v>38000</v>
      </c>
      <c r="F594" s="31">
        <f t="shared" si="17"/>
        <v>287679</v>
      </c>
    </row>
    <row r="595" spans="1:6">
      <c r="A595" s="27" t="s">
        <v>82</v>
      </c>
      <c r="B595" s="54" t="s">
        <v>83</v>
      </c>
      <c r="C595" s="28" t="s">
        <v>11</v>
      </c>
      <c r="D595" s="29">
        <v>2</v>
      </c>
      <c r="E595" s="30">
        <v>7500</v>
      </c>
      <c r="F595" s="31">
        <f t="shared" si="17"/>
        <v>15000</v>
      </c>
    </row>
    <row r="596" spans="1:6">
      <c r="A596" s="27" t="s">
        <v>84</v>
      </c>
      <c r="B596" s="54" t="s">
        <v>85</v>
      </c>
      <c r="C596" s="28" t="s">
        <v>86</v>
      </c>
      <c r="D596" s="29">
        <v>0.66669999999999996</v>
      </c>
      <c r="E596" s="30">
        <v>6000</v>
      </c>
      <c r="F596" s="31">
        <f t="shared" si="17"/>
        <v>4000.2</v>
      </c>
    </row>
    <row r="597" spans="1:6">
      <c r="A597" s="27" t="s">
        <v>171</v>
      </c>
      <c r="B597" s="54" t="s">
        <v>172</v>
      </c>
      <c r="C597" s="28" t="s">
        <v>91</v>
      </c>
      <c r="D597" s="29">
        <v>2</v>
      </c>
      <c r="E597" s="30">
        <v>8000</v>
      </c>
      <c r="F597" s="31">
        <f t="shared" si="17"/>
        <v>16000</v>
      </c>
    </row>
    <row r="598" spans="1:6">
      <c r="A598" s="27" t="s">
        <v>175</v>
      </c>
      <c r="B598" s="54" t="s">
        <v>176</v>
      </c>
      <c r="C598" s="28" t="s">
        <v>19</v>
      </c>
      <c r="D598" s="29">
        <v>0.90849999999999997</v>
      </c>
      <c r="E598" s="30">
        <v>65000</v>
      </c>
      <c r="F598" s="31">
        <f t="shared" si="17"/>
        <v>59052.5</v>
      </c>
    </row>
    <row r="599" spans="1:6" ht="15" thickBot="1">
      <c r="A599" s="20" t="s">
        <v>177</v>
      </c>
      <c r="B599" s="52" t="s">
        <v>178</v>
      </c>
      <c r="C599" s="21" t="s">
        <v>11</v>
      </c>
      <c r="D599" s="22">
        <v>2</v>
      </c>
      <c r="E599" s="23">
        <v>5000</v>
      </c>
      <c r="F599" s="24">
        <f t="shared" si="17"/>
        <v>10000</v>
      </c>
    </row>
    <row r="600" spans="1:6" ht="15" thickBot="1">
      <c r="E600" s="25" t="s">
        <v>60</v>
      </c>
      <c r="F600" s="26">
        <f>F590+F591+F592+F593+F594+F595+F596+F597+F598+F599</f>
        <v>463414.7</v>
      </c>
    </row>
    <row r="602" spans="1:6" ht="15" thickBot="1">
      <c r="A602" s="32" t="s">
        <v>92</v>
      </c>
      <c r="B602" s="55"/>
      <c r="C602" s="33"/>
      <c r="D602" s="33"/>
      <c r="E602" s="33"/>
      <c r="F602" s="34"/>
    </row>
    <row r="603" spans="1:6" ht="15" thickBot="1">
      <c r="A603" s="35"/>
      <c r="B603" s="56"/>
      <c r="C603" s="36"/>
      <c r="D603" s="37"/>
      <c r="E603" s="38"/>
      <c r="F603" s="39"/>
    </row>
    <row r="604" spans="1:6" ht="15" thickBot="1">
      <c r="E604" s="25" t="s">
        <v>62</v>
      </c>
      <c r="F604" s="26">
        <f>0</f>
        <v>0</v>
      </c>
    </row>
    <row r="606" spans="1:6" ht="15" thickBot="1">
      <c r="A606" s="15" t="s">
        <v>93</v>
      </c>
      <c r="B606" s="51"/>
      <c r="C606" s="16"/>
      <c r="D606" s="17"/>
      <c r="E606" s="18"/>
      <c r="F606" s="19"/>
    </row>
    <row r="607" spans="1:6">
      <c r="A607" s="27" t="s">
        <v>94</v>
      </c>
      <c r="B607" s="54" t="s">
        <v>95</v>
      </c>
      <c r="C607" s="28" t="s">
        <v>78</v>
      </c>
      <c r="D607" s="29"/>
      <c r="E607" s="30"/>
      <c r="F607" s="31">
        <v>17032.11</v>
      </c>
    </row>
    <row r="608" spans="1:6" ht="15" thickBot="1">
      <c r="A608" s="20" t="s">
        <v>179</v>
      </c>
      <c r="B608" s="52" t="s">
        <v>180</v>
      </c>
      <c r="C608" s="21" t="s">
        <v>100</v>
      </c>
      <c r="D608" s="22">
        <v>0.1313</v>
      </c>
      <c r="E608" s="23">
        <v>60000</v>
      </c>
      <c r="F608" s="24">
        <f>D608*E608</f>
        <v>7878</v>
      </c>
    </row>
    <row r="609" spans="1:6" ht="15" thickBot="1">
      <c r="E609" s="25" t="s">
        <v>64</v>
      </c>
      <c r="F609" s="26">
        <f>F607+F608</f>
        <v>24910.11</v>
      </c>
    </row>
    <row r="612" spans="1:6">
      <c r="A612" s="40" t="s">
        <v>56</v>
      </c>
      <c r="B612" s="57" t="s">
        <v>57</v>
      </c>
      <c r="C612" s="41" t="s">
        <v>8</v>
      </c>
      <c r="D612" s="41" t="s">
        <v>8</v>
      </c>
      <c r="E612" s="41" t="s">
        <v>8</v>
      </c>
      <c r="F612" s="42">
        <f>+VLOOKUP(A612,E577:F611,2,0)</f>
        <v>340642.19400000002</v>
      </c>
    </row>
    <row r="613" spans="1:6">
      <c r="A613" s="43" t="s">
        <v>58</v>
      </c>
      <c r="B613" s="58" t="s">
        <v>59</v>
      </c>
      <c r="C613" s="44" t="s">
        <v>8</v>
      </c>
      <c r="D613" s="44" t="s">
        <v>8</v>
      </c>
      <c r="E613" s="44" t="s">
        <v>8</v>
      </c>
      <c r="F613" s="45">
        <f>+VLOOKUP(A613,E584:F611,2,0)</f>
        <v>107677.11</v>
      </c>
    </row>
    <row r="614" spans="1:6">
      <c r="A614" s="43" t="s">
        <v>60</v>
      </c>
      <c r="B614" s="58" t="s">
        <v>61</v>
      </c>
      <c r="C614" s="44" t="s">
        <v>8</v>
      </c>
      <c r="D614" s="44" t="s">
        <v>8</v>
      </c>
      <c r="E614" s="44" t="s">
        <v>8</v>
      </c>
      <c r="F614" s="45">
        <f t="shared" ref="F614:F615" si="18">+VLOOKUP(A614,E585:F612,2,0)</f>
        <v>463414.7</v>
      </c>
    </row>
    <row r="615" spans="1:6">
      <c r="A615" s="43" t="s">
        <v>62</v>
      </c>
      <c r="B615" s="58" t="s">
        <v>63</v>
      </c>
      <c r="C615" s="44" t="s">
        <v>8</v>
      </c>
      <c r="D615" s="44" t="s">
        <v>8</v>
      </c>
      <c r="E615" s="44" t="s">
        <v>8</v>
      </c>
      <c r="F615" s="45">
        <f t="shared" si="18"/>
        <v>0</v>
      </c>
    </row>
    <row r="616" spans="1:6">
      <c r="A616" s="43" t="s">
        <v>64</v>
      </c>
      <c r="B616" s="58" t="s">
        <v>65</v>
      </c>
      <c r="C616" s="44" t="s">
        <v>8</v>
      </c>
      <c r="D616" s="44" t="s">
        <v>8</v>
      </c>
      <c r="E616" s="44" t="s">
        <v>8</v>
      </c>
      <c r="F616" s="45">
        <f>+VLOOKUP(A616,E584:F611,2,0)</f>
        <v>24910.11</v>
      </c>
    </row>
    <row r="617" spans="1:6" ht="15" thickBot="1">
      <c r="A617" s="46" t="s">
        <v>66</v>
      </c>
      <c r="B617" s="59" t="s">
        <v>67</v>
      </c>
      <c r="C617" s="47" t="s">
        <v>8</v>
      </c>
      <c r="D617" s="47" t="s">
        <v>8</v>
      </c>
      <c r="E617" s="47" t="s">
        <v>8</v>
      </c>
      <c r="F617" s="48">
        <f>SUM(F612:F616)</f>
        <v>936644.11399999994</v>
      </c>
    </row>
    <row r="620" spans="1:6">
      <c r="A620" s="4" t="s">
        <v>0</v>
      </c>
      <c r="B620" s="49" t="s">
        <v>51</v>
      </c>
      <c r="C620" s="5"/>
      <c r="D620" s="5"/>
      <c r="E620" s="6" t="s">
        <v>2</v>
      </c>
      <c r="F620" s="7" t="s">
        <v>11</v>
      </c>
    </row>
    <row r="621" spans="1:6" ht="29.4" thickBot="1">
      <c r="A621" s="8" t="s">
        <v>1</v>
      </c>
      <c r="B621" s="9" t="s">
        <v>52</v>
      </c>
      <c r="C621" s="10"/>
      <c r="D621" s="10"/>
      <c r="E621" s="10"/>
      <c r="F621" s="11"/>
    </row>
    <row r="623" spans="1:6" ht="15" thickBot="1">
      <c r="A623" s="12" t="s">
        <v>0</v>
      </c>
      <c r="B623" s="50" t="s">
        <v>1</v>
      </c>
      <c r="C623" s="13" t="s">
        <v>2</v>
      </c>
      <c r="D623" s="13" t="s">
        <v>3</v>
      </c>
      <c r="E623" s="13" t="s">
        <v>69</v>
      </c>
      <c r="F623" s="14" t="s">
        <v>70</v>
      </c>
    </row>
    <row r="625" spans="1:6" ht="15" thickBot="1">
      <c r="A625" s="15" t="s">
        <v>71</v>
      </c>
      <c r="B625" s="51"/>
      <c r="C625" s="16"/>
      <c r="D625" s="17"/>
      <c r="E625" s="18"/>
      <c r="F625" s="19"/>
    </row>
    <row r="626" spans="1:6" ht="15" thickBot="1">
      <c r="A626" s="20" t="s">
        <v>117</v>
      </c>
      <c r="B626" s="52" t="s">
        <v>118</v>
      </c>
      <c r="C626" s="21" t="s">
        <v>74</v>
      </c>
      <c r="D626" s="22">
        <v>0.42520000000000002</v>
      </c>
      <c r="E626" s="23">
        <v>457659</v>
      </c>
      <c r="F626" s="24">
        <f>D626*E626</f>
        <v>194596.60680000001</v>
      </c>
    </row>
    <row r="627" spans="1:6" ht="15" thickBot="1">
      <c r="E627" s="25" t="s">
        <v>56</v>
      </c>
      <c r="F627" s="26">
        <f>F626</f>
        <v>194596.60680000001</v>
      </c>
    </row>
    <row r="629" spans="1:6" ht="15" thickBot="1">
      <c r="A629" s="15" t="s">
        <v>75</v>
      </c>
      <c r="B629" s="51"/>
      <c r="C629" s="16"/>
      <c r="D629" s="17"/>
      <c r="E629" s="18"/>
      <c r="F629" s="19"/>
    </row>
    <row r="630" spans="1:6" ht="15" thickBot="1">
      <c r="A630" s="20" t="s">
        <v>76</v>
      </c>
      <c r="B630" s="52" t="s">
        <v>77</v>
      </c>
      <c r="C630" s="21" t="s">
        <v>78</v>
      </c>
      <c r="D630" s="22"/>
      <c r="E630" s="23"/>
      <c r="F630" s="24">
        <v>9729.83</v>
      </c>
    </row>
    <row r="631" spans="1:6" ht="15" thickBot="1">
      <c r="E631" s="25" t="s">
        <v>58</v>
      </c>
      <c r="F631" s="26">
        <f>F630</f>
        <v>9729.83</v>
      </c>
    </row>
    <row r="633" spans="1:6" ht="15" thickBot="1">
      <c r="A633" s="15" t="s">
        <v>81</v>
      </c>
      <c r="B633" s="51"/>
      <c r="C633" s="16"/>
      <c r="D633" s="17"/>
      <c r="E633" s="18"/>
      <c r="F633" s="19"/>
    </row>
    <row r="634" spans="1:6">
      <c r="A634" s="27" t="s">
        <v>128</v>
      </c>
      <c r="B634" s="54" t="s">
        <v>129</v>
      </c>
      <c r="C634" s="28" t="s">
        <v>130</v>
      </c>
      <c r="D634" s="29">
        <v>23.792999999999999</v>
      </c>
      <c r="E634" s="30">
        <v>0</v>
      </c>
      <c r="F634" s="31">
        <f>D634*E634</f>
        <v>0</v>
      </c>
    </row>
    <row r="635" spans="1:6">
      <c r="A635" s="27" t="s">
        <v>166</v>
      </c>
      <c r="B635" s="54" t="s">
        <v>167</v>
      </c>
      <c r="C635" s="28" t="s">
        <v>19</v>
      </c>
      <c r="D635" s="29">
        <v>0.1179</v>
      </c>
      <c r="E635" s="30">
        <v>60000</v>
      </c>
      <c r="F635" s="31">
        <f>D635*E635</f>
        <v>7074</v>
      </c>
    </row>
    <row r="636" spans="1:6" ht="28.8">
      <c r="A636" s="27" t="s">
        <v>168</v>
      </c>
      <c r="B636" s="54" t="s">
        <v>169</v>
      </c>
      <c r="C636" s="28" t="s">
        <v>170</v>
      </c>
      <c r="D636" s="29">
        <v>0.97340000000000004</v>
      </c>
      <c r="E636" s="30">
        <v>38000</v>
      </c>
      <c r="F636" s="31">
        <f>D636*E636</f>
        <v>36989.200000000004</v>
      </c>
    </row>
    <row r="637" spans="1:6" ht="29.4" thickBot="1">
      <c r="A637" s="20" t="s">
        <v>190</v>
      </c>
      <c r="B637" s="52" t="s">
        <v>191</v>
      </c>
      <c r="C637" s="21" t="s">
        <v>11</v>
      </c>
      <c r="D637" s="22">
        <v>1.05</v>
      </c>
      <c r="E637" s="23">
        <v>1100000</v>
      </c>
      <c r="F637" s="24">
        <f>D637*E637</f>
        <v>1155000</v>
      </c>
    </row>
    <row r="638" spans="1:6" ht="15" thickBot="1">
      <c r="E638" s="25" t="s">
        <v>60</v>
      </c>
      <c r="F638" s="26">
        <f>F634+F635+F636+F637</f>
        <v>1199063.2</v>
      </c>
    </row>
    <row r="640" spans="1:6" ht="15" thickBot="1">
      <c r="A640" s="32" t="s">
        <v>92</v>
      </c>
      <c r="B640" s="55"/>
      <c r="C640" s="33"/>
      <c r="D640" s="33"/>
      <c r="E640" s="33"/>
      <c r="F640" s="34"/>
    </row>
    <row r="641" spans="1:6" ht="15" thickBot="1">
      <c r="A641" s="35"/>
      <c r="B641" s="56"/>
      <c r="C641" s="36"/>
      <c r="D641" s="37"/>
      <c r="E641" s="38"/>
      <c r="F641" s="39"/>
    </row>
    <row r="642" spans="1:6" ht="15" thickBot="1">
      <c r="E642" s="25" t="s">
        <v>62</v>
      </c>
      <c r="F642" s="26">
        <f>0</f>
        <v>0</v>
      </c>
    </row>
    <row r="644" spans="1:6" ht="15" thickBot="1">
      <c r="A644" s="15" t="s">
        <v>93</v>
      </c>
      <c r="B644" s="51"/>
      <c r="C644" s="16"/>
      <c r="D644" s="17"/>
      <c r="E644" s="18"/>
      <c r="F644" s="19"/>
    </row>
    <row r="645" spans="1:6">
      <c r="A645" s="27" t="s">
        <v>94</v>
      </c>
      <c r="B645" s="54" t="s">
        <v>95</v>
      </c>
      <c r="C645" s="28" t="s">
        <v>78</v>
      </c>
      <c r="D645" s="29"/>
      <c r="E645" s="30"/>
      <c r="F645" s="31">
        <v>9729.83</v>
      </c>
    </row>
    <row r="646" spans="1:6" ht="15" thickBot="1">
      <c r="A646" s="20" t="s">
        <v>192</v>
      </c>
      <c r="B646" s="52" t="s">
        <v>193</v>
      </c>
      <c r="C646" s="21" t="s">
        <v>194</v>
      </c>
      <c r="D646" s="22">
        <v>15255.3</v>
      </c>
      <c r="E646" s="23">
        <v>1</v>
      </c>
      <c r="F646" s="24">
        <f>D646*E646</f>
        <v>15255.3</v>
      </c>
    </row>
    <row r="647" spans="1:6" ht="15" thickBot="1">
      <c r="E647" s="25" t="s">
        <v>64</v>
      </c>
      <c r="F647" s="26">
        <f>F645+F646</f>
        <v>24985.129999999997</v>
      </c>
    </row>
    <row r="650" spans="1:6">
      <c r="A650" s="40" t="s">
        <v>56</v>
      </c>
      <c r="B650" s="57" t="s">
        <v>57</v>
      </c>
      <c r="C650" s="41" t="s">
        <v>8</v>
      </c>
      <c r="D650" s="41" t="s">
        <v>8</v>
      </c>
      <c r="E650" s="41" t="s">
        <v>8</v>
      </c>
      <c r="F650" s="42">
        <f>+VLOOKUP(A650,E615:F649,2,0)</f>
        <v>194596.60680000001</v>
      </c>
    </row>
    <row r="651" spans="1:6">
      <c r="A651" s="43" t="s">
        <v>58</v>
      </c>
      <c r="B651" s="58" t="s">
        <v>59</v>
      </c>
      <c r="C651" s="44" t="s">
        <v>8</v>
      </c>
      <c r="D651" s="44" t="s">
        <v>8</v>
      </c>
      <c r="E651" s="44" t="s">
        <v>8</v>
      </c>
      <c r="F651" s="45">
        <f>+VLOOKUP(A651,E622:F649,2,0)</f>
        <v>9729.83</v>
      </c>
    </row>
    <row r="652" spans="1:6">
      <c r="A652" s="43" t="s">
        <v>60</v>
      </c>
      <c r="B652" s="58" t="s">
        <v>61</v>
      </c>
      <c r="C652" s="44" t="s">
        <v>8</v>
      </c>
      <c r="D652" s="44" t="s">
        <v>8</v>
      </c>
      <c r="E652" s="44" t="s">
        <v>8</v>
      </c>
      <c r="F652" s="45">
        <f t="shared" ref="F652:F653" si="19">+VLOOKUP(A652,E623:F650,2,0)</f>
        <v>1199063.2</v>
      </c>
    </row>
    <row r="653" spans="1:6">
      <c r="A653" s="43" t="s">
        <v>62</v>
      </c>
      <c r="B653" s="58" t="s">
        <v>63</v>
      </c>
      <c r="C653" s="44" t="s">
        <v>8</v>
      </c>
      <c r="D653" s="44" t="s">
        <v>8</v>
      </c>
      <c r="E653" s="44" t="s">
        <v>8</v>
      </c>
      <c r="F653" s="45">
        <f t="shared" si="19"/>
        <v>0</v>
      </c>
    </row>
    <row r="654" spans="1:6">
      <c r="A654" s="43" t="s">
        <v>64</v>
      </c>
      <c r="B654" s="58" t="s">
        <v>65</v>
      </c>
      <c r="C654" s="44" t="s">
        <v>8</v>
      </c>
      <c r="D654" s="44" t="s">
        <v>8</v>
      </c>
      <c r="E654" s="44" t="s">
        <v>8</v>
      </c>
      <c r="F654" s="45">
        <f>+VLOOKUP(A654,E622:F649,2,0)</f>
        <v>24985.129999999997</v>
      </c>
    </row>
    <row r="655" spans="1:6" ht="15" thickBot="1">
      <c r="A655" s="46" t="s">
        <v>66</v>
      </c>
      <c r="B655" s="59" t="s">
        <v>67</v>
      </c>
      <c r="C655" s="47" t="s">
        <v>8</v>
      </c>
      <c r="D655" s="47" t="s">
        <v>8</v>
      </c>
      <c r="E655" s="47" t="s">
        <v>8</v>
      </c>
      <c r="F655" s="48">
        <f>SUM(F650:F654)</f>
        <v>1428374.7667999999</v>
      </c>
    </row>
    <row r="658" spans="1:6">
      <c r="A658" s="4" t="s">
        <v>0</v>
      </c>
      <c r="B658" s="49" t="s">
        <v>53</v>
      </c>
      <c r="C658" s="5"/>
      <c r="D658" s="5"/>
      <c r="E658" s="6" t="s">
        <v>2</v>
      </c>
      <c r="F658" s="7" t="s">
        <v>11</v>
      </c>
    </row>
    <row r="659" spans="1:6" ht="29.4" thickBot="1">
      <c r="A659" s="8" t="s">
        <v>1</v>
      </c>
      <c r="B659" s="9" t="s">
        <v>54</v>
      </c>
      <c r="C659" s="10"/>
      <c r="D659" s="10"/>
      <c r="E659" s="10"/>
      <c r="F659" s="11"/>
    </row>
    <row r="661" spans="1:6" ht="15" thickBot="1">
      <c r="A661" s="12" t="s">
        <v>0</v>
      </c>
      <c r="B661" s="50" t="s">
        <v>1</v>
      </c>
      <c r="C661" s="13" t="s">
        <v>2</v>
      </c>
      <c r="D661" s="13" t="s">
        <v>3</v>
      </c>
      <c r="E661" s="13" t="s">
        <v>69</v>
      </c>
      <c r="F661" s="14" t="s">
        <v>70</v>
      </c>
    </row>
    <row r="663" spans="1:6" ht="15" thickBot="1">
      <c r="A663" s="15" t="s">
        <v>71</v>
      </c>
      <c r="B663" s="51"/>
      <c r="C663" s="16"/>
      <c r="D663" s="17"/>
      <c r="E663" s="18"/>
      <c r="F663" s="19"/>
    </row>
    <row r="664" spans="1:6">
      <c r="A664" s="27" t="s">
        <v>121</v>
      </c>
      <c r="B664" s="54" t="s">
        <v>122</v>
      </c>
      <c r="C664" s="28" t="s">
        <v>74</v>
      </c>
      <c r="D664" s="29">
        <v>1.89E-2</v>
      </c>
      <c r="E664" s="30">
        <v>694055</v>
      </c>
      <c r="F664" s="31">
        <f>D664*E664</f>
        <v>13117.639499999999</v>
      </c>
    </row>
    <row r="665" spans="1:6" ht="15" thickBot="1">
      <c r="A665" s="20" t="s">
        <v>96</v>
      </c>
      <c r="B665" s="52" t="s">
        <v>97</v>
      </c>
      <c r="C665" s="21" t="s">
        <v>74</v>
      </c>
      <c r="D665" s="22">
        <v>0.2</v>
      </c>
      <c r="E665" s="23">
        <v>221263</v>
      </c>
      <c r="F665" s="24">
        <f>D665*E665</f>
        <v>44252.600000000006</v>
      </c>
    </row>
    <row r="666" spans="1:6" ht="15" thickBot="1">
      <c r="E666" s="25" t="s">
        <v>56</v>
      </c>
      <c r="F666" s="26">
        <f>F664+F665</f>
        <v>57370.239500000003</v>
      </c>
    </row>
    <row r="668" spans="1:6" ht="15" thickBot="1">
      <c r="A668" s="15" t="s">
        <v>75</v>
      </c>
      <c r="B668" s="51"/>
      <c r="C668" s="16"/>
      <c r="D668" s="17"/>
      <c r="E668" s="18"/>
      <c r="F668" s="19"/>
    </row>
    <row r="669" spans="1:6">
      <c r="A669" s="27" t="s">
        <v>76</v>
      </c>
      <c r="B669" s="54" t="s">
        <v>77</v>
      </c>
      <c r="C669" s="28" t="s">
        <v>78</v>
      </c>
      <c r="D669" s="29"/>
      <c r="E669" s="30"/>
      <c r="F669" s="31">
        <v>2868.51</v>
      </c>
    </row>
    <row r="670" spans="1:6" ht="15" thickBot="1">
      <c r="A670" s="20" t="s">
        <v>162</v>
      </c>
      <c r="B670" s="52" t="s">
        <v>163</v>
      </c>
      <c r="C670" s="21" t="s">
        <v>74</v>
      </c>
      <c r="D670" s="22">
        <v>1.26E-2</v>
      </c>
      <c r="E670" s="23">
        <v>70000</v>
      </c>
      <c r="F670" s="24">
        <f>D670*E670</f>
        <v>882</v>
      </c>
    </row>
    <row r="671" spans="1:6" ht="15" thickBot="1">
      <c r="E671" s="25" t="s">
        <v>58</v>
      </c>
      <c r="F671" s="26">
        <f>F669+F670</f>
        <v>3750.51</v>
      </c>
    </row>
    <row r="673" spans="1:6" ht="15" thickBot="1">
      <c r="A673" s="15" t="s">
        <v>81</v>
      </c>
      <c r="B673" s="51"/>
      <c r="C673" s="16"/>
      <c r="D673" s="17"/>
      <c r="E673" s="18"/>
      <c r="F673" s="19"/>
    </row>
    <row r="674" spans="1:6">
      <c r="A674" s="27" t="s">
        <v>185</v>
      </c>
      <c r="B674" s="54" t="s">
        <v>182</v>
      </c>
      <c r="C674" s="28" t="s">
        <v>147</v>
      </c>
      <c r="D674" s="29">
        <v>0.315</v>
      </c>
      <c r="E674" s="30">
        <v>8923</v>
      </c>
      <c r="F674" s="31">
        <f t="shared" ref="F674:F682" si="20">D674*E674</f>
        <v>2810.7449999999999</v>
      </c>
    </row>
    <row r="675" spans="1:6">
      <c r="A675" s="27" t="s">
        <v>128</v>
      </c>
      <c r="B675" s="54" t="s">
        <v>129</v>
      </c>
      <c r="C675" s="28" t="s">
        <v>130</v>
      </c>
      <c r="D675" s="29">
        <v>23.360399999999998</v>
      </c>
      <c r="E675" s="30">
        <v>0</v>
      </c>
      <c r="F675" s="31">
        <f t="shared" si="20"/>
        <v>0</v>
      </c>
    </row>
    <row r="676" spans="1:6">
      <c r="A676" s="27" t="s">
        <v>164</v>
      </c>
      <c r="B676" s="54" t="s">
        <v>165</v>
      </c>
      <c r="C676" s="28" t="s">
        <v>37</v>
      </c>
      <c r="D676" s="29">
        <v>0.20599999999999999</v>
      </c>
      <c r="E676" s="30">
        <v>15000</v>
      </c>
      <c r="F676" s="31">
        <f t="shared" si="20"/>
        <v>3090</v>
      </c>
    </row>
    <row r="677" spans="1:6">
      <c r="A677" s="27" t="s">
        <v>166</v>
      </c>
      <c r="B677" s="54" t="s">
        <v>167</v>
      </c>
      <c r="C677" s="28" t="s">
        <v>19</v>
      </c>
      <c r="D677" s="29">
        <v>7.1400000000000005E-2</v>
      </c>
      <c r="E677" s="30">
        <v>60000</v>
      </c>
      <c r="F677" s="31">
        <f t="shared" si="20"/>
        <v>4284</v>
      </c>
    </row>
    <row r="678" spans="1:6" ht="28.8">
      <c r="A678" s="27" t="s">
        <v>168</v>
      </c>
      <c r="B678" s="54" t="s">
        <v>169</v>
      </c>
      <c r="C678" s="28" t="s">
        <v>170</v>
      </c>
      <c r="D678" s="29">
        <v>0.90849999999999997</v>
      </c>
      <c r="E678" s="30">
        <v>38000</v>
      </c>
      <c r="F678" s="31">
        <f t="shared" si="20"/>
        <v>34523</v>
      </c>
    </row>
    <row r="679" spans="1:6">
      <c r="A679" s="27" t="s">
        <v>171</v>
      </c>
      <c r="B679" s="54" t="s">
        <v>172</v>
      </c>
      <c r="C679" s="28" t="s">
        <v>91</v>
      </c>
      <c r="D679" s="29">
        <v>0.25</v>
      </c>
      <c r="E679" s="30">
        <v>8000</v>
      </c>
      <c r="F679" s="31">
        <f t="shared" si="20"/>
        <v>2000</v>
      </c>
    </row>
    <row r="680" spans="1:6">
      <c r="A680" s="27" t="s">
        <v>173</v>
      </c>
      <c r="B680" s="54" t="s">
        <v>174</v>
      </c>
      <c r="C680" s="28" t="s">
        <v>11</v>
      </c>
      <c r="D680" s="29">
        <v>2</v>
      </c>
      <c r="E680" s="30">
        <v>8000</v>
      </c>
      <c r="F680" s="31">
        <f t="shared" si="20"/>
        <v>16000</v>
      </c>
    </row>
    <row r="681" spans="1:6">
      <c r="A681" s="27" t="s">
        <v>175</v>
      </c>
      <c r="B681" s="54" t="s">
        <v>176</v>
      </c>
      <c r="C681" s="28" t="s">
        <v>19</v>
      </c>
      <c r="D681" s="29">
        <v>0.109</v>
      </c>
      <c r="E681" s="30">
        <v>65000</v>
      </c>
      <c r="F681" s="31">
        <f t="shared" si="20"/>
        <v>7085</v>
      </c>
    </row>
    <row r="682" spans="1:6" ht="15" thickBot="1">
      <c r="A682" s="20" t="s">
        <v>177</v>
      </c>
      <c r="B682" s="52" t="s">
        <v>178</v>
      </c>
      <c r="C682" s="21" t="s">
        <v>11</v>
      </c>
      <c r="D682" s="22">
        <v>1.65</v>
      </c>
      <c r="E682" s="23">
        <v>5000</v>
      </c>
      <c r="F682" s="24">
        <f t="shared" si="20"/>
        <v>8250</v>
      </c>
    </row>
    <row r="683" spans="1:6" ht="15" thickBot="1">
      <c r="E683" s="25" t="s">
        <v>60</v>
      </c>
      <c r="F683" s="26">
        <f>F674+F675+F676+F677+F678+F679+F680+F681+F682</f>
        <v>78042.744999999995</v>
      </c>
    </row>
    <row r="685" spans="1:6" ht="15" thickBot="1">
      <c r="A685" s="32" t="s">
        <v>92</v>
      </c>
      <c r="B685" s="55"/>
      <c r="C685" s="33"/>
      <c r="D685" s="33"/>
      <c r="E685" s="33"/>
      <c r="F685" s="34"/>
    </row>
    <row r="686" spans="1:6" ht="15" thickBot="1">
      <c r="A686" s="35"/>
      <c r="B686" s="56"/>
      <c r="C686" s="36"/>
      <c r="D686" s="37"/>
      <c r="E686" s="38"/>
      <c r="F686" s="39"/>
    </row>
    <row r="687" spans="1:6" ht="15" thickBot="1">
      <c r="E687" s="25" t="s">
        <v>62</v>
      </c>
      <c r="F687" s="26">
        <f>0</f>
        <v>0</v>
      </c>
    </row>
    <row r="689" spans="1:6" ht="15" thickBot="1">
      <c r="A689" s="15" t="s">
        <v>93</v>
      </c>
      <c r="B689" s="51"/>
      <c r="C689" s="16"/>
      <c r="D689" s="17"/>
      <c r="E689" s="18"/>
      <c r="F689" s="19"/>
    </row>
    <row r="690" spans="1:6">
      <c r="A690" s="27" t="s">
        <v>94</v>
      </c>
      <c r="B690" s="54" t="s">
        <v>95</v>
      </c>
      <c r="C690" s="28" t="s">
        <v>78</v>
      </c>
      <c r="D690" s="29"/>
      <c r="E690" s="30"/>
      <c r="F690" s="31">
        <v>2868.51</v>
      </c>
    </row>
    <row r="691" spans="1:6">
      <c r="A691" s="27" t="s">
        <v>179</v>
      </c>
      <c r="B691" s="54" t="s">
        <v>180</v>
      </c>
      <c r="C691" s="28" t="s">
        <v>100</v>
      </c>
      <c r="D691" s="29">
        <v>1.5800000000000002E-2</v>
      </c>
      <c r="E691" s="30">
        <v>60000</v>
      </c>
      <c r="F691" s="31">
        <f>D691*E691</f>
        <v>948.00000000000011</v>
      </c>
    </row>
    <row r="692" spans="1:6" ht="15" thickBot="1">
      <c r="A692" s="20" t="s">
        <v>195</v>
      </c>
      <c r="B692" s="52" t="s">
        <v>196</v>
      </c>
      <c r="C692" s="21" t="s">
        <v>37</v>
      </c>
      <c r="D692" s="22">
        <v>0.12</v>
      </c>
      <c r="E692" s="23">
        <v>5000</v>
      </c>
      <c r="F692" s="24">
        <f>D692*E692</f>
        <v>600</v>
      </c>
    </row>
    <row r="693" spans="1:6" ht="15" thickBot="1">
      <c r="E693" s="25" t="s">
        <v>64</v>
      </c>
      <c r="F693" s="26">
        <f>F690+F691+F692</f>
        <v>4416.51</v>
      </c>
    </row>
    <row r="696" spans="1:6">
      <c r="A696" s="40" t="s">
        <v>56</v>
      </c>
      <c r="B696" s="57" t="s">
        <v>57</v>
      </c>
      <c r="C696" s="41" t="s">
        <v>8</v>
      </c>
      <c r="D696" s="41" t="s">
        <v>8</v>
      </c>
      <c r="E696" s="41" t="s">
        <v>8</v>
      </c>
      <c r="F696" s="42">
        <f>+VLOOKUP(A696,E661:F695,2,0)</f>
        <v>57370.239500000003</v>
      </c>
    </row>
    <row r="697" spans="1:6">
      <c r="A697" s="43" t="s">
        <v>58</v>
      </c>
      <c r="B697" s="58" t="s">
        <v>59</v>
      </c>
      <c r="C697" s="44" t="s">
        <v>8</v>
      </c>
      <c r="D697" s="44" t="s">
        <v>8</v>
      </c>
      <c r="E697" s="44" t="s">
        <v>8</v>
      </c>
      <c r="F697" s="45">
        <f>+VLOOKUP(A697,E668:F695,2,0)</f>
        <v>3750.51</v>
      </c>
    </row>
    <row r="698" spans="1:6">
      <c r="A698" s="43" t="s">
        <v>60</v>
      </c>
      <c r="B698" s="58" t="s">
        <v>61</v>
      </c>
      <c r="C698" s="44" t="s">
        <v>8</v>
      </c>
      <c r="D698" s="44" t="s">
        <v>8</v>
      </c>
      <c r="E698" s="44" t="s">
        <v>8</v>
      </c>
      <c r="F698" s="45">
        <f t="shared" ref="F698:F699" si="21">+VLOOKUP(A698,E669:F696,2,0)</f>
        <v>78042.744999999995</v>
      </c>
    </row>
    <row r="699" spans="1:6">
      <c r="A699" s="43" t="s">
        <v>62</v>
      </c>
      <c r="B699" s="58" t="s">
        <v>63</v>
      </c>
      <c r="C699" s="44" t="s">
        <v>8</v>
      </c>
      <c r="D699" s="44" t="s">
        <v>8</v>
      </c>
      <c r="E699" s="44" t="s">
        <v>8</v>
      </c>
      <c r="F699" s="45">
        <f t="shared" si="21"/>
        <v>0</v>
      </c>
    </row>
    <row r="700" spans="1:6">
      <c r="A700" s="43" t="s">
        <v>64</v>
      </c>
      <c r="B700" s="58" t="s">
        <v>65</v>
      </c>
      <c r="C700" s="44" t="s">
        <v>8</v>
      </c>
      <c r="D700" s="44" t="s">
        <v>8</v>
      </c>
      <c r="E700" s="44" t="s">
        <v>8</v>
      </c>
      <c r="F700" s="45">
        <f>+VLOOKUP(A700,E668:F695,2,0)</f>
        <v>4416.51</v>
      </c>
    </row>
    <row r="701" spans="1:6" ht="15" thickBot="1">
      <c r="A701" s="46" t="s">
        <v>66</v>
      </c>
      <c r="B701" s="59" t="s">
        <v>67</v>
      </c>
      <c r="C701" s="47" t="s">
        <v>8</v>
      </c>
      <c r="D701" s="47" t="s">
        <v>8</v>
      </c>
      <c r="E701" s="47" t="s">
        <v>8</v>
      </c>
      <c r="F701" s="48">
        <f>SUM(F696:F700)</f>
        <v>143580.00450000001</v>
      </c>
    </row>
  </sheetData>
  <pageMargins left="0.7" right="0.7" top="0.75" bottom="0.75" header="0.3" footer="0.3"/>
  <pageSetup paperSize="9" scale="67" orientation="portrait" r:id="rId1"/>
  <rowBreaks count="18" manualBreakCount="18">
    <brk id="37" max="1048575" man="1"/>
    <brk id="74" max="1048575" man="1"/>
    <brk id="112" max="1048575" man="1"/>
    <brk id="147" max="1048575" man="1"/>
    <brk id="182" max="1048575" man="1"/>
    <brk id="222" max="1048575" man="1"/>
    <brk id="262" max="1048575" man="1"/>
    <brk id="299" max="1048575" man="1"/>
    <brk id="338" max="1048575" man="1"/>
    <brk id="373" max="1048575" man="1"/>
    <brk id="418" max="1048575" man="1"/>
    <brk id="456" max="1048575" man="1"/>
    <brk id="501" max="1048575" man="1"/>
    <brk id="537" max="1048575" man="1"/>
    <brk id="571" max="1048575" man="1"/>
    <brk id="618" max="1048575" man="1"/>
    <brk id="656" max="1048575" man="1"/>
    <brk id="702" max="104857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31CCD-E95C-4B0A-B540-05F050667AAB}">
  <sheetPr>
    <tabColor rgb="FF00B050"/>
    <pageSetUpPr fitToPage="1"/>
  </sheetPr>
  <dimension ref="A1:K57"/>
  <sheetViews>
    <sheetView view="pageBreakPreview" topLeftCell="A28" zoomScaleNormal="100" zoomScaleSheetLayoutView="100" workbookViewId="0">
      <selection activeCell="J43" sqref="J43"/>
    </sheetView>
  </sheetViews>
  <sheetFormatPr baseColWidth="10" defaultRowHeight="14.4"/>
  <cols>
    <col min="1" max="1" width="40.6640625" style="77" bestFit="1" customWidth="1"/>
    <col min="2" max="2" width="9" style="77" customWidth="1"/>
    <col min="3" max="3" width="12.5546875" style="77" customWidth="1"/>
    <col min="4" max="4" width="15.44140625" style="77" customWidth="1"/>
    <col min="5" max="5" width="13.44140625" style="77" customWidth="1"/>
    <col min="6" max="6" width="15.5546875" style="77" customWidth="1"/>
    <col min="7" max="7" width="14.88671875" style="77" customWidth="1"/>
    <col min="8" max="8" width="11.5546875" style="77"/>
    <col min="9" max="9" width="2.109375" style="84" bestFit="1" customWidth="1"/>
    <col min="10" max="10" width="16.88671875" style="77" customWidth="1"/>
    <col min="11" max="11" width="14.5546875" style="78" customWidth="1"/>
    <col min="12" max="254" width="11.5546875" style="77"/>
    <col min="255" max="255" width="36" style="77" customWidth="1"/>
    <col min="256" max="256" width="9.109375" style="77" customWidth="1"/>
    <col min="257" max="257" width="8.33203125" style="77" customWidth="1"/>
    <col min="258" max="258" width="8.5546875" style="77" customWidth="1"/>
    <col min="259" max="259" width="7.44140625" style="77" customWidth="1"/>
    <col min="260" max="260" width="9.33203125" style="77" customWidth="1"/>
    <col min="261" max="261" width="10.6640625" style="77" customWidth="1"/>
    <col min="262" max="510" width="11.5546875" style="77"/>
    <col min="511" max="511" width="36" style="77" customWidth="1"/>
    <col min="512" max="512" width="9.109375" style="77" customWidth="1"/>
    <col min="513" max="513" width="8.33203125" style="77" customWidth="1"/>
    <col min="514" max="514" width="8.5546875" style="77" customWidth="1"/>
    <col min="515" max="515" width="7.44140625" style="77" customWidth="1"/>
    <col min="516" max="516" width="9.33203125" style="77" customWidth="1"/>
    <col min="517" max="517" width="10.6640625" style="77" customWidth="1"/>
    <col min="518" max="766" width="11.5546875" style="77"/>
    <col min="767" max="767" width="36" style="77" customWidth="1"/>
    <col min="768" max="768" width="9.109375" style="77" customWidth="1"/>
    <col min="769" max="769" width="8.33203125" style="77" customWidth="1"/>
    <col min="770" max="770" width="8.5546875" style="77" customWidth="1"/>
    <col min="771" max="771" width="7.44140625" style="77" customWidth="1"/>
    <col min="772" max="772" width="9.33203125" style="77" customWidth="1"/>
    <col min="773" max="773" width="10.6640625" style="77" customWidth="1"/>
    <col min="774" max="1022" width="11.5546875" style="77"/>
    <col min="1023" max="1023" width="36" style="77" customWidth="1"/>
    <col min="1024" max="1024" width="9.109375" style="77" customWidth="1"/>
    <col min="1025" max="1025" width="8.33203125" style="77" customWidth="1"/>
    <col min="1026" max="1026" width="8.5546875" style="77" customWidth="1"/>
    <col min="1027" max="1027" width="7.44140625" style="77" customWidth="1"/>
    <col min="1028" max="1028" width="9.33203125" style="77" customWidth="1"/>
    <col min="1029" max="1029" width="10.6640625" style="77" customWidth="1"/>
    <col min="1030" max="1278" width="11.5546875" style="77"/>
    <col min="1279" max="1279" width="36" style="77" customWidth="1"/>
    <col min="1280" max="1280" width="9.109375" style="77" customWidth="1"/>
    <col min="1281" max="1281" width="8.33203125" style="77" customWidth="1"/>
    <col min="1282" max="1282" width="8.5546875" style="77" customWidth="1"/>
    <col min="1283" max="1283" width="7.44140625" style="77" customWidth="1"/>
    <col min="1284" max="1284" width="9.33203125" style="77" customWidth="1"/>
    <col min="1285" max="1285" width="10.6640625" style="77" customWidth="1"/>
    <col min="1286" max="1534" width="11.5546875" style="77"/>
    <col min="1535" max="1535" width="36" style="77" customWidth="1"/>
    <col min="1536" max="1536" width="9.109375" style="77" customWidth="1"/>
    <col min="1537" max="1537" width="8.33203125" style="77" customWidth="1"/>
    <col min="1538" max="1538" width="8.5546875" style="77" customWidth="1"/>
    <col min="1539" max="1539" width="7.44140625" style="77" customWidth="1"/>
    <col min="1540" max="1540" width="9.33203125" style="77" customWidth="1"/>
    <col min="1541" max="1541" width="10.6640625" style="77" customWidth="1"/>
    <col min="1542" max="1790" width="11.5546875" style="77"/>
    <col min="1791" max="1791" width="36" style="77" customWidth="1"/>
    <col min="1792" max="1792" width="9.109375" style="77" customWidth="1"/>
    <col min="1793" max="1793" width="8.33203125" style="77" customWidth="1"/>
    <col min="1794" max="1794" width="8.5546875" style="77" customWidth="1"/>
    <col min="1795" max="1795" width="7.44140625" style="77" customWidth="1"/>
    <col min="1796" max="1796" width="9.33203125" style="77" customWidth="1"/>
    <col min="1797" max="1797" width="10.6640625" style="77" customWidth="1"/>
    <col min="1798" max="2046" width="11.5546875" style="77"/>
    <col min="2047" max="2047" width="36" style="77" customWidth="1"/>
    <col min="2048" max="2048" width="9.109375" style="77" customWidth="1"/>
    <col min="2049" max="2049" width="8.33203125" style="77" customWidth="1"/>
    <col min="2050" max="2050" width="8.5546875" style="77" customWidth="1"/>
    <col min="2051" max="2051" width="7.44140625" style="77" customWidth="1"/>
    <col min="2052" max="2052" width="9.33203125" style="77" customWidth="1"/>
    <col min="2053" max="2053" width="10.6640625" style="77" customWidth="1"/>
    <col min="2054" max="2302" width="11.5546875" style="77"/>
    <col min="2303" max="2303" width="36" style="77" customWidth="1"/>
    <col min="2304" max="2304" width="9.109375" style="77" customWidth="1"/>
    <col min="2305" max="2305" width="8.33203125" style="77" customWidth="1"/>
    <col min="2306" max="2306" width="8.5546875" style="77" customWidth="1"/>
    <col min="2307" max="2307" width="7.44140625" style="77" customWidth="1"/>
    <col min="2308" max="2308" width="9.33203125" style="77" customWidth="1"/>
    <col min="2309" max="2309" width="10.6640625" style="77" customWidth="1"/>
    <col min="2310" max="2558" width="11.5546875" style="77"/>
    <col min="2559" max="2559" width="36" style="77" customWidth="1"/>
    <col min="2560" max="2560" width="9.109375" style="77" customWidth="1"/>
    <col min="2561" max="2561" width="8.33203125" style="77" customWidth="1"/>
    <col min="2562" max="2562" width="8.5546875" style="77" customWidth="1"/>
    <col min="2563" max="2563" width="7.44140625" style="77" customWidth="1"/>
    <col min="2564" max="2564" width="9.33203125" style="77" customWidth="1"/>
    <col min="2565" max="2565" width="10.6640625" style="77" customWidth="1"/>
    <col min="2566" max="2814" width="11.5546875" style="77"/>
    <col min="2815" max="2815" width="36" style="77" customWidth="1"/>
    <col min="2816" max="2816" width="9.109375" style="77" customWidth="1"/>
    <col min="2817" max="2817" width="8.33203125" style="77" customWidth="1"/>
    <col min="2818" max="2818" width="8.5546875" style="77" customWidth="1"/>
    <col min="2819" max="2819" width="7.44140625" style="77" customWidth="1"/>
    <col min="2820" max="2820" width="9.33203125" style="77" customWidth="1"/>
    <col min="2821" max="2821" width="10.6640625" style="77" customWidth="1"/>
    <col min="2822" max="3070" width="11.5546875" style="77"/>
    <col min="3071" max="3071" width="36" style="77" customWidth="1"/>
    <col min="3072" max="3072" width="9.109375" style="77" customWidth="1"/>
    <col min="3073" max="3073" width="8.33203125" style="77" customWidth="1"/>
    <col min="3074" max="3074" width="8.5546875" style="77" customWidth="1"/>
    <col min="3075" max="3075" width="7.44140625" style="77" customWidth="1"/>
    <col min="3076" max="3076" width="9.33203125" style="77" customWidth="1"/>
    <col min="3077" max="3077" width="10.6640625" style="77" customWidth="1"/>
    <col min="3078" max="3326" width="11.5546875" style="77"/>
    <col min="3327" max="3327" width="36" style="77" customWidth="1"/>
    <col min="3328" max="3328" width="9.109375" style="77" customWidth="1"/>
    <col min="3329" max="3329" width="8.33203125" style="77" customWidth="1"/>
    <col min="3330" max="3330" width="8.5546875" style="77" customWidth="1"/>
    <col min="3331" max="3331" width="7.44140625" style="77" customWidth="1"/>
    <col min="3332" max="3332" width="9.33203125" style="77" customWidth="1"/>
    <col min="3333" max="3333" width="10.6640625" style="77" customWidth="1"/>
    <col min="3334" max="3582" width="11.5546875" style="77"/>
    <col min="3583" max="3583" width="36" style="77" customWidth="1"/>
    <col min="3584" max="3584" width="9.109375" style="77" customWidth="1"/>
    <col min="3585" max="3585" width="8.33203125" style="77" customWidth="1"/>
    <col min="3586" max="3586" width="8.5546875" style="77" customWidth="1"/>
    <col min="3587" max="3587" width="7.44140625" style="77" customWidth="1"/>
    <col min="3588" max="3588" width="9.33203125" style="77" customWidth="1"/>
    <col min="3589" max="3589" width="10.6640625" style="77" customWidth="1"/>
    <col min="3590" max="3838" width="11.5546875" style="77"/>
    <col min="3839" max="3839" width="36" style="77" customWidth="1"/>
    <col min="3840" max="3840" width="9.109375" style="77" customWidth="1"/>
    <col min="3841" max="3841" width="8.33203125" style="77" customWidth="1"/>
    <col min="3842" max="3842" width="8.5546875" style="77" customWidth="1"/>
    <col min="3843" max="3843" width="7.44140625" style="77" customWidth="1"/>
    <col min="3844" max="3844" width="9.33203125" style="77" customWidth="1"/>
    <col min="3845" max="3845" width="10.6640625" style="77" customWidth="1"/>
    <col min="3846" max="4094" width="11.5546875" style="77"/>
    <col min="4095" max="4095" width="36" style="77" customWidth="1"/>
    <col min="4096" max="4096" width="9.109375" style="77" customWidth="1"/>
    <col min="4097" max="4097" width="8.33203125" style="77" customWidth="1"/>
    <col min="4098" max="4098" width="8.5546875" style="77" customWidth="1"/>
    <col min="4099" max="4099" width="7.44140625" style="77" customWidth="1"/>
    <col min="4100" max="4100" width="9.33203125" style="77" customWidth="1"/>
    <col min="4101" max="4101" width="10.6640625" style="77" customWidth="1"/>
    <col min="4102" max="4350" width="11.5546875" style="77"/>
    <col min="4351" max="4351" width="36" style="77" customWidth="1"/>
    <col min="4352" max="4352" width="9.109375" style="77" customWidth="1"/>
    <col min="4353" max="4353" width="8.33203125" style="77" customWidth="1"/>
    <col min="4354" max="4354" width="8.5546875" style="77" customWidth="1"/>
    <col min="4355" max="4355" width="7.44140625" style="77" customWidth="1"/>
    <col min="4356" max="4356" width="9.33203125" style="77" customWidth="1"/>
    <col min="4357" max="4357" width="10.6640625" style="77" customWidth="1"/>
    <col min="4358" max="4606" width="11.5546875" style="77"/>
    <col min="4607" max="4607" width="36" style="77" customWidth="1"/>
    <col min="4608" max="4608" width="9.109375" style="77" customWidth="1"/>
    <col min="4609" max="4609" width="8.33203125" style="77" customWidth="1"/>
    <col min="4610" max="4610" width="8.5546875" style="77" customWidth="1"/>
    <col min="4611" max="4611" width="7.44140625" style="77" customWidth="1"/>
    <col min="4612" max="4612" width="9.33203125" style="77" customWidth="1"/>
    <col min="4613" max="4613" width="10.6640625" style="77" customWidth="1"/>
    <col min="4614" max="4862" width="11.5546875" style="77"/>
    <col min="4863" max="4863" width="36" style="77" customWidth="1"/>
    <col min="4864" max="4864" width="9.109375" style="77" customWidth="1"/>
    <col min="4865" max="4865" width="8.33203125" style="77" customWidth="1"/>
    <col min="4866" max="4866" width="8.5546875" style="77" customWidth="1"/>
    <col min="4867" max="4867" width="7.44140625" style="77" customWidth="1"/>
    <col min="4868" max="4868" width="9.33203125" style="77" customWidth="1"/>
    <col min="4869" max="4869" width="10.6640625" style="77" customWidth="1"/>
    <col min="4870" max="5118" width="11.5546875" style="77"/>
    <col min="5119" max="5119" width="36" style="77" customWidth="1"/>
    <col min="5120" max="5120" width="9.109375" style="77" customWidth="1"/>
    <col min="5121" max="5121" width="8.33203125" style="77" customWidth="1"/>
    <col min="5122" max="5122" width="8.5546875" style="77" customWidth="1"/>
    <col min="5123" max="5123" width="7.44140625" style="77" customWidth="1"/>
    <col min="5124" max="5124" width="9.33203125" style="77" customWidth="1"/>
    <col min="5125" max="5125" width="10.6640625" style="77" customWidth="1"/>
    <col min="5126" max="5374" width="11.5546875" style="77"/>
    <col min="5375" max="5375" width="36" style="77" customWidth="1"/>
    <col min="5376" max="5376" width="9.109375" style="77" customWidth="1"/>
    <col min="5377" max="5377" width="8.33203125" style="77" customWidth="1"/>
    <col min="5378" max="5378" width="8.5546875" style="77" customWidth="1"/>
    <col min="5379" max="5379" width="7.44140625" style="77" customWidth="1"/>
    <col min="5380" max="5380" width="9.33203125" style="77" customWidth="1"/>
    <col min="5381" max="5381" width="10.6640625" style="77" customWidth="1"/>
    <col min="5382" max="5630" width="11.5546875" style="77"/>
    <col min="5631" max="5631" width="36" style="77" customWidth="1"/>
    <col min="5632" max="5632" width="9.109375" style="77" customWidth="1"/>
    <col min="5633" max="5633" width="8.33203125" style="77" customWidth="1"/>
    <col min="5634" max="5634" width="8.5546875" style="77" customWidth="1"/>
    <col min="5635" max="5635" width="7.44140625" style="77" customWidth="1"/>
    <col min="5636" max="5636" width="9.33203125" style="77" customWidth="1"/>
    <col min="5637" max="5637" width="10.6640625" style="77" customWidth="1"/>
    <col min="5638" max="5886" width="11.5546875" style="77"/>
    <col min="5887" max="5887" width="36" style="77" customWidth="1"/>
    <col min="5888" max="5888" width="9.109375" style="77" customWidth="1"/>
    <col min="5889" max="5889" width="8.33203125" style="77" customWidth="1"/>
    <col min="5890" max="5890" width="8.5546875" style="77" customWidth="1"/>
    <col min="5891" max="5891" width="7.44140625" style="77" customWidth="1"/>
    <col min="5892" max="5892" width="9.33203125" style="77" customWidth="1"/>
    <col min="5893" max="5893" width="10.6640625" style="77" customWidth="1"/>
    <col min="5894" max="6142" width="11.5546875" style="77"/>
    <col min="6143" max="6143" width="36" style="77" customWidth="1"/>
    <col min="6144" max="6144" width="9.109375" style="77" customWidth="1"/>
    <col min="6145" max="6145" width="8.33203125" style="77" customWidth="1"/>
    <col min="6146" max="6146" width="8.5546875" style="77" customWidth="1"/>
    <col min="6147" max="6147" width="7.44140625" style="77" customWidth="1"/>
    <col min="6148" max="6148" width="9.33203125" style="77" customWidth="1"/>
    <col min="6149" max="6149" width="10.6640625" style="77" customWidth="1"/>
    <col min="6150" max="6398" width="11.5546875" style="77"/>
    <col min="6399" max="6399" width="36" style="77" customWidth="1"/>
    <col min="6400" max="6400" width="9.109375" style="77" customWidth="1"/>
    <col min="6401" max="6401" width="8.33203125" style="77" customWidth="1"/>
    <col min="6402" max="6402" width="8.5546875" style="77" customWidth="1"/>
    <col min="6403" max="6403" width="7.44140625" style="77" customWidth="1"/>
    <col min="6404" max="6404" width="9.33203125" style="77" customWidth="1"/>
    <col min="6405" max="6405" width="10.6640625" style="77" customWidth="1"/>
    <col min="6406" max="6654" width="11.5546875" style="77"/>
    <col min="6655" max="6655" width="36" style="77" customWidth="1"/>
    <col min="6656" max="6656" width="9.109375" style="77" customWidth="1"/>
    <col min="6657" max="6657" width="8.33203125" style="77" customWidth="1"/>
    <col min="6658" max="6658" width="8.5546875" style="77" customWidth="1"/>
    <col min="6659" max="6659" width="7.44140625" style="77" customWidth="1"/>
    <col min="6660" max="6660" width="9.33203125" style="77" customWidth="1"/>
    <col min="6661" max="6661" width="10.6640625" style="77" customWidth="1"/>
    <col min="6662" max="6910" width="11.5546875" style="77"/>
    <col min="6911" max="6911" width="36" style="77" customWidth="1"/>
    <col min="6912" max="6912" width="9.109375" style="77" customWidth="1"/>
    <col min="6913" max="6913" width="8.33203125" style="77" customWidth="1"/>
    <col min="6914" max="6914" width="8.5546875" style="77" customWidth="1"/>
    <col min="6915" max="6915" width="7.44140625" style="77" customWidth="1"/>
    <col min="6916" max="6916" width="9.33203125" style="77" customWidth="1"/>
    <col min="6917" max="6917" width="10.6640625" style="77" customWidth="1"/>
    <col min="6918" max="7166" width="11.5546875" style="77"/>
    <col min="7167" max="7167" width="36" style="77" customWidth="1"/>
    <col min="7168" max="7168" width="9.109375" style="77" customWidth="1"/>
    <col min="7169" max="7169" width="8.33203125" style="77" customWidth="1"/>
    <col min="7170" max="7170" width="8.5546875" style="77" customWidth="1"/>
    <col min="7171" max="7171" width="7.44140625" style="77" customWidth="1"/>
    <col min="7172" max="7172" width="9.33203125" style="77" customWidth="1"/>
    <col min="7173" max="7173" width="10.6640625" style="77" customWidth="1"/>
    <col min="7174" max="7422" width="11.5546875" style="77"/>
    <col min="7423" max="7423" width="36" style="77" customWidth="1"/>
    <col min="7424" max="7424" width="9.109375" style="77" customWidth="1"/>
    <col min="7425" max="7425" width="8.33203125" style="77" customWidth="1"/>
    <col min="7426" max="7426" width="8.5546875" style="77" customWidth="1"/>
    <col min="7427" max="7427" width="7.44140625" style="77" customWidth="1"/>
    <col min="7428" max="7428" width="9.33203125" style="77" customWidth="1"/>
    <col min="7429" max="7429" width="10.6640625" style="77" customWidth="1"/>
    <col min="7430" max="7678" width="11.5546875" style="77"/>
    <col min="7679" max="7679" width="36" style="77" customWidth="1"/>
    <col min="7680" max="7680" width="9.109375" style="77" customWidth="1"/>
    <col min="7681" max="7681" width="8.33203125" style="77" customWidth="1"/>
    <col min="7682" max="7682" width="8.5546875" style="77" customWidth="1"/>
    <col min="7683" max="7683" width="7.44140625" style="77" customWidth="1"/>
    <col min="7684" max="7684" width="9.33203125" style="77" customWidth="1"/>
    <col min="7685" max="7685" width="10.6640625" style="77" customWidth="1"/>
    <col min="7686" max="7934" width="11.5546875" style="77"/>
    <col min="7935" max="7935" width="36" style="77" customWidth="1"/>
    <col min="7936" max="7936" width="9.109375" style="77" customWidth="1"/>
    <col min="7937" max="7937" width="8.33203125" style="77" customWidth="1"/>
    <col min="7938" max="7938" width="8.5546875" style="77" customWidth="1"/>
    <col min="7939" max="7939" width="7.44140625" style="77" customWidth="1"/>
    <col min="7940" max="7940" width="9.33203125" style="77" customWidth="1"/>
    <col min="7941" max="7941" width="10.6640625" style="77" customWidth="1"/>
    <col min="7942" max="8190" width="11.5546875" style="77"/>
    <col min="8191" max="8191" width="36" style="77" customWidth="1"/>
    <col min="8192" max="8192" width="9.109375" style="77" customWidth="1"/>
    <col min="8193" max="8193" width="8.33203125" style="77" customWidth="1"/>
    <col min="8194" max="8194" width="8.5546875" style="77" customWidth="1"/>
    <col min="8195" max="8195" width="7.44140625" style="77" customWidth="1"/>
    <col min="8196" max="8196" width="9.33203125" style="77" customWidth="1"/>
    <col min="8197" max="8197" width="10.6640625" style="77" customWidth="1"/>
    <col min="8198" max="8446" width="11.5546875" style="77"/>
    <col min="8447" max="8447" width="36" style="77" customWidth="1"/>
    <col min="8448" max="8448" width="9.109375" style="77" customWidth="1"/>
    <col min="8449" max="8449" width="8.33203125" style="77" customWidth="1"/>
    <col min="8450" max="8450" width="8.5546875" style="77" customWidth="1"/>
    <col min="8451" max="8451" width="7.44140625" style="77" customWidth="1"/>
    <col min="8452" max="8452" width="9.33203125" style="77" customWidth="1"/>
    <col min="8453" max="8453" width="10.6640625" style="77" customWidth="1"/>
    <col min="8454" max="8702" width="11.5546875" style="77"/>
    <col min="8703" max="8703" width="36" style="77" customWidth="1"/>
    <col min="8704" max="8704" width="9.109375" style="77" customWidth="1"/>
    <col min="8705" max="8705" width="8.33203125" style="77" customWidth="1"/>
    <col min="8706" max="8706" width="8.5546875" style="77" customWidth="1"/>
    <col min="8707" max="8707" width="7.44140625" style="77" customWidth="1"/>
    <col min="8708" max="8708" width="9.33203125" style="77" customWidth="1"/>
    <col min="8709" max="8709" width="10.6640625" style="77" customWidth="1"/>
    <col min="8710" max="8958" width="11.5546875" style="77"/>
    <col min="8959" max="8959" width="36" style="77" customWidth="1"/>
    <col min="8960" max="8960" width="9.109375" style="77" customWidth="1"/>
    <col min="8961" max="8961" width="8.33203125" style="77" customWidth="1"/>
    <col min="8962" max="8962" width="8.5546875" style="77" customWidth="1"/>
    <col min="8963" max="8963" width="7.44140625" style="77" customWidth="1"/>
    <col min="8964" max="8964" width="9.33203125" style="77" customWidth="1"/>
    <col min="8965" max="8965" width="10.6640625" style="77" customWidth="1"/>
    <col min="8966" max="9214" width="11.5546875" style="77"/>
    <col min="9215" max="9215" width="36" style="77" customWidth="1"/>
    <col min="9216" max="9216" width="9.109375" style="77" customWidth="1"/>
    <col min="9217" max="9217" width="8.33203125" style="77" customWidth="1"/>
    <col min="9218" max="9218" width="8.5546875" style="77" customWidth="1"/>
    <col min="9219" max="9219" width="7.44140625" style="77" customWidth="1"/>
    <col min="9220" max="9220" width="9.33203125" style="77" customWidth="1"/>
    <col min="9221" max="9221" width="10.6640625" style="77" customWidth="1"/>
    <col min="9222" max="9470" width="11.5546875" style="77"/>
    <col min="9471" max="9471" width="36" style="77" customWidth="1"/>
    <col min="9472" max="9472" width="9.109375" style="77" customWidth="1"/>
    <col min="9473" max="9473" width="8.33203125" style="77" customWidth="1"/>
    <col min="9474" max="9474" width="8.5546875" style="77" customWidth="1"/>
    <col min="9475" max="9475" width="7.44140625" style="77" customWidth="1"/>
    <col min="9476" max="9476" width="9.33203125" style="77" customWidth="1"/>
    <col min="9477" max="9477" width="10.6640625" style="77" customWidth="1"/>
    <col min="9478" max="9726" width="11.5546875" style="77"/>
    <col min="9727" max="9727" width="36" style="77" customWidth="1"/>
    <col min="9728" max="9728" width="9.109375" style="77" customWidth="1"/>
    <col min="9729" max="9729" width="8.33203125" style="77" customWidth="1"/>
    <col min="9730" max="9730" width="8.5546875" style="77" customWidth="1"/>
    <col min="9731" max="9731" width="7.44140625" style="77" customWidth="1"/>
    <col min="9732" max="9732" width="9.33203125" style="77" customWidth="1"/>
    <col min="9733" max="9733" width="10.6640625" style="77" customWidth="1"/>
    <col min="9734" max="9982" width="11.5546875" style="77"/>
    <col min="9983" max="9983" width="36" style="77" customWidth="1"/>
    <col min="9984" max="9984" width="9.109375" style="77" customWidth="1"/>
    <col min="9985" max="9985" width="8.33203125" style="77" customWidth="1"/>
    <col min="9986" max="9986" width="8.5546875" style="77" customWidth="1"/>
    <col min="9987" max="9987" width="7.44140625" style="77" customWidth="1"/>
    <col min="9988" max="9988" width="9.33203125" style="77" customWidth="1"/>
    <col min="9989" max="9989" width="10.6640625" style="77" customWidth="1"/>
    <col min="9990" max="10238" width="11.5546875" style="77"/>
    <col min="10239" max="10239" width="36" style="77" customWidth="1"/>
    <col min="10240" max="10240" width="9.109375" style="77" customWidth="1"/>
    <col min="10241" max="10241" width="8.33203125" style="77" customWidth="1"/>
    <col min="10242" max="10242" width="8.5546875" style="77" customWidth="1"/>
    <col min="10243" max="10243" width="7.44140625" style="77" customWidth="1"/>
    <col min="10244" max="10244" width="9.33203125" style="77" customWidth="1"/>
    <col min="10245" max="10245" width="10.6640625" style="77" customWidth="1"/>
    <col min="10246" max="10494" width="11.5546875" style="77"/>
    <col min="10495" max="10495" width="36" style="77" customWidth="1"/>
    <col min="10496" max="10496" width="9.109375" style="77" customWidth="1"/>
    <col min="10497" max="10497" width="8.33203125" style="77" customWidth="1"/>
    <col min="10498" max="10498" width="8.5546875" style="77" customWidth="1"/>
    <col min="10499" max="10499" width="7.44140625" style="77" customWidth="1"/>
    <col min="10500" max="10500" width="9.33203125" style="77" customWidth="1"/>
    <col min="10501" max="10501" width="10.6640625" style="77" customWidth="1"/>
    <col min="10502" max="10750" width="11.5546875" style="77"/>
    <col min="10751" max="10751" width="36" style="77" customWidth="1"/>
    <col min="10752" max="10752" width="9.109375" style="77" customWidth="1"/>
    <col min="10753" max="10753" width="8.33203125" style="77" customWidth="1"/>
    <col min="10754" max="10754" width="8.5546875" style="77" customWidth="1"/>
    <col min="10755" max="10755" width="7.44140625" style="77" customWidth="1"/>
    <col min="10756" max="10756" width="9.33203125" style="77" customWidth="1"/>
    <col min="10757" max="10757" width="10.6640625" style="77" customWidth="1"/>
    <col min="10758" max="11006" width="11.5546875" style="77"/>
    <col min="11007" max="11007" width="36" style="77" customWidth="1"/>
    <col min="11008" max="11008" width="9.109375" style="77" customWidth="1"/>
    <col min="11009" max="11009" width="8.33203125" style="77" customWidth="1"/>
    <col min="11010" max="11010" width="8.5546875" style="77" customWidth="1"/>
    <col min="11011" max="11011" width="7.44140625" style="77" customWidth="1"/>
    <col min="11012" max="11012" width="9.33203125" style="77" customWidth="1"/>
    <col min="11013" max="11013" width="10.6640625" style="77" customWidth="1"/>
    <col min="11014" max="11262" width="11.5546875" style="77"/>
    <col min="11263" max="11263" width="36" style="77" customWidth="1"/>
    <col min="11264" max="11264" width="9.109375" style="77" customWidth="1"/>
    <col min="11265" max="11265" width="8.33203125" style="77" customWidth="1"/>
    <col min="11266" max="11266" width="8.5546875" style="77" customWidth="1"/>
    <col min="11267" max="11267" width="7.44140625" style="77" customWidth="1"/>
    <col min="11268" max="11268" width="9.33203125" style="77" customWidth="1"/>
    <col min="11269" max="11269" width="10.6640625" style="77" customWidth="1"/>
    <col min="11270" max="11518" width="11.5546875" style="77"/>
    <col min="11519" max="11519" width="36" style="77" customWidth="1"/>
    <col min="11520" max="11520" width="9.109375" style="77" customWidth="1"/>
    <col min="11521" max="11521" width="8.33203125" style="77" customWidth="1"/>
    <col min="11522" max="11522" width="8.5546875" style="77" customWidth="1"/>
    <col min="11523" max="11523" width="7.44140625" style="77" customWidth="1"/>
    <col min="11524" max="11524" width="9.33203125" style="77" customWidth="1"/>
    <col min="11525" max="11525" width="10.6640625" style="77" customWidth="1"/>
    <col min="11526" max="11774" width="11.5546875" style="77"/>
    <col min="11775" max="11775" width="36" style="77" customWidth="1"/>
    <col min="11776" max="11776" width="9.109375" style="77" customWidth="1"/>
    <col min="11777" max="11777" width="8.33203125" style="77" customWidth="1"/>
    <col min="11778" max="11778" width="8.5546875" style="77" customWidth="1"/>
    <col min="11779" max="11779" width="7.44140625" style="77" customWidth="1"/>
    <col min="11780" max="11780" width="9.33203125" style="77" customWidth="1"/>
    <col min="11781" max="11781" width="10.6640625" style="77" customWidth="1"/>
    <col min="11782" max="12030" width="11.5546875" style="77"/>
    <col min="12031" max="12031" width="36" style="77" customWidth="1"/>
    <col min="12032" max="12032" width="9.109375" style="77" customWidth="1"/>
    <col min="12033" max="12033" width="8.33203125" style="77" customWidth="1"/>
    <col min="12034" max="12034" width="8.5546875" style="77" customWidth="1"/>
    <col min="12035" max="12035" width="7.44140625" style="77" customWidth="1"/>
    <col min="12036" max="12036" width="9.33203125" style="77" customWidth="1"/>
    <col min="12037" max="12037" width="10.6640625" style="77" customWidth="1"/>
    <col min="12038" max="12286" width="11.5546875" style="77"/>
    <col min="12287" max="12287" width="36" style="77" customWidth="1"/>
    <col min="12288" max="12288" width="9.109375" style="77" customWidth="1"/>
    <col min="12289" max="12289" width="8.33203125" style="77" customWidth="1"/>
    <col min="12290" max="12290" width="8.5546875" style="77" customWidth="1"/>
    <col min="12291" max="12291" width="7.44140625" style="77" customWidth="1"/>
    <col min="12292" max="12292" width="9.33203125" style="77" customWidth="1"/>
    <col min="12293" max="12293" width="10.6640625" style="77" customWidth="1"/>
    <col min="12294" max="12542" width="11.5546875" style="77"/>
    <col min="12543" max="12543" width="36" style="77" customWidth="1"/>
    <col min="12544" max="12544" width="9.109375" style="77" customWidth="1"/>
    <col min="12545" max="12545" width="8.33203125" style="77" customWidth="1"/>
    <col min="12546" max="12546" width="8.5546875" style="77" customWidth="1"/>
    <col min="12547" max="12547" width="7.44140625" style="77" customWidth="1"/>
    <col min="12548" max="12548" width="9.33203125" style="77" customWidth="1"/>
    <col min="12549" max="12549" width="10.6640625" style="77" customWidth="1"/>
    <col min="12550" max="12798" width="11.5546875" style="77"/>
    <col min="12799" max="12799" width="36" style="77" customWidth="1"/>
    <col min="12800" max="12800" width="9.109375" style="77" customWidth="1"/>
    <col min="12801" max="12801" width="8.33203125" style="77" customWidth="1"/>
    <col min="12802" max="12802" width="8.5546875" style="77" customWidth="1"/>
    <col min="12803" max="12803" width="7.44140625" style="77" customWidth="1"/>
    <col min="12804" max="12804" width="9.33203125" style="77" customWidth="1"/>
    <col min="12805" max="12805" width="10.6640625" style="77" customWidth="1"/>
    <col min="12806" max="13054" width="11.5546875" style="77"/>
    <col min="13055" max="13055" width="36" style="77" customWidth="1"/>
    <col min="13056" max="13056" width="9.109375" style="77" customWidth="1"/>
    <col min="13057" max="13057" width="8.33203125" style="77" customWidth="1"/>
    <col min="13058" max="13058" width="8.5546875" style="77" customWidth="1"/>
    <col min="13059" max="13059" width="7.44140625" style="77" customWidth="1"/>
    <col min="13060" max="13060" width="9.33203125" style="77" customWidth="1"/>
    <col min="13061" max="13061" width="10.6640625" style="77" customWidth="1"/>
    <col min="13062" max="13310" width="11.5546875" style="77"/>
    <col min="13311" max="13311" width="36" style="77" customWidth="1"/>
    <col min="13312" max="13312" width="9.109375" style="77" customWidth="1"/>
    <col min="13313" max="13313" width="8.33203125" style="77" customWidth="1"/>
    <col min="13314" max="13314" width="8.5546875" style="77" customWidth="1"/>
    <col min="13315" max="13315" width="7.44140625" style="77" customWidth="1"/>
    <col min="13316" max="13316" width="9.33203125" style="77" customWidth="1"/>
    <col min="13317" max="13317" width="10.6640625" style="77" customWidth="1"/>
    <col min="13318" max="13566" width="11.5546875" style="77"/>
    <col min="13567" max="13567" width="36" style="77" customWidth="1"/>
    <col min="13568" max="13568" width="9.109375" style="77" customWidth="1"/>
    <col min="13569" max="13569" width="8.33203125" style="77" customWidth="1"/>
    <col min="13570" max="13570" width="8.5546875" style="77" customWidth="1"/>
    <col min="13571" max="13571" width="7.44140625" style="77" customWidth="1"/>
    <col min="13572" max="13572" width="9.33203125" style="77" customWidth="1"/>
    <col min="13573" max="13573" width="10.6640625" style="77" customWidth="1"/>
    <col min="13574" max="13822" width="11.5546875" style="77"/>
    <col min="13823" max="13823" width="36" style="77" customWidth="1"/>
    <col min="13824" max="13824" width="9.109375" style="77" customWidth="1"/>
    <col min="13825" max="13825" width="8.33203125" style="77" customWidth="1"/>
    <col min="13826" max="13826" width="8.5546875" style="77" customWidth="1"/>
    <col min="13827" max="13827" width="7.44140625" style="77" customWidth="1"/>
    <col min="13828" max="13828" width="9.33203125" style="77" customWidth="1"/>
    <col min="13829" max="13829" width="10.6640625" style="77" customWidth="1"/>
    <col min="13830" max="14078" width="11.5546875" style="77"/>
    <col min="14079" max="14079" width="36" style="77" customWidth="1"/>
    <col min="14080" max="14080" width="9.109375" style="77" customWidth="1"/>
    <col min="14081" max="14081" width="8.33203125" style="77" customWidth="1"/>
    <col min="14082" max="14082" width="8.5546875" style="77" customWidth="1"/>
    <col min="14083" max="14083" width="7.44140625" style="77" customWidth="1"/>
    <col min="14084" max="14084" width="9.33203125" style="77" customWidth="1"/>
    <col min="14085" max="14085" width="10.6640625" style="77" customWidth="1"/>
    <col min="14086" max="14334" width="11.5546875" style="77"/>
    <col min="14335" max="14335" width="36" style="77" customWidth="1"/>
    <col min="14336" max="14336" width="9.109375" style="77" customWidth="1"/>
    <col min="14337" max="14337" width="8.33203125" style="77" customWidth="1"/>
    <col min="14338" max="14338" width="8.5546875" style="77" customWidth="1"/>
    <col min="14339" max="14339" width="7.44140625" style="77" customWidth="1"/>
    <col min="14340" max="14340" width="9.33203125" style="77" customWidth="1"/>
    <col min="14341" max="14341" width="10.6640625" style="77" customWidth="1"/>
    <col min="14342" max="14590" width="11.5546875" style="77"/>
    <col min="14591" max="14591" width="36" style="77" customWidth="1"/>
    <col min="14592" max="14592" width="9.109375" style="77" customWidth="1"/>
    <col min="14593" max="14593" width="8.33203125" style="77" customWidth="1"/>
    <col min="14594" max="14594" width="8.5546875" style="77" customWidth="1"/>
    <col min="14595" max="14595" width="7.44140625" style="77" customWidth="1"/>
    <col min="14596" max="14596" width="9.33203125" style="77" customWidth="1"/>
    <col min="14597" max="14597" width="10.6640625" style="77" customWidth="1"/>
    <col min="14598" max="14846" width="11.5546875" style="77"/>
    <col min="14847" max="14847" width="36" style="77" customWidth="1"/>
    <col min="14848" max="14848" width="9.109375" style="77" customWidth="1"/>
    <col min="14849" max="14849" width="8.33203125" style="77" customWidth="1"/>
    <col min="14850" max="14850" width="8.5546875" style="77" customWidth="1"/>
    <col min="14851" max="14851" width="7.44140625" style="77" customWidth="1"/>
    <col min="14852" max="14852" width="9.33203125" style="77" customWidth="1"/>
    <col min="14853" max="14853" width="10.6640625" style="77" customWidth="1"/>
    <col min="14854" max="15102" width="11.5546875" style="77"/>
    <col min="15103" max="15103" width="36" style="77" customWidth="1"/>
    <col min="15104" max="15104" width="9.109375" style="77" customWidth="1"/>
    <col min="15105" max="15105" width="8.33203125" style="77" customWidth="1"/>
    <col min="15106" max="15106" width="8.5546875" style="77" customWidth="1"/>
    <col min="15107" max="15107" width="7.44140625" style="77" customWidth="1"/>
    <col min="15108" max="15108" width="9.33203125" style="77" customWidth="1"/>
    <col min="15109" max="15109" width="10.6640625" style="77" customWidth="1"/>
    <col min="15110" max="15358" width="11.5546875" style="77"/>
    <col min="15359" max="15359" width="36" style="77" customWidth="1"/>
    <col min="15360" max="15360" width="9.109375" style="77" customWidth="1"/>
    <col min="15361" max="15361" width="8.33203125" style="77" customWidth="1"/>
    <col min="15362" max="15362" width="8.5546875" style="77" customWidth="1"/>
    <col min="15363" max="15363" width="7.44140625" style="77" customWidth="1"/>
    <col min="15364" max="15364" width="9.33203125" style="77" customWidth="1"/>
    <col min="15365" max="15365" width="10.6640625" style="77" customWidth="1"/>
    <col min="15366" max="15614" width="11.5546875" style="77"/>
    <col min="15615" max="15615" width="36" style="77" customWidth="1"/>
    <col min="15616" max="15616" width="9.109375" style="77" customWidth="1"/>
    <col min="15617" max="15617" width="8.33203125" style="77" customWidth="1"/>
    <col min="15618" max="15618" width="8.5546875" style="77" customWidth="1"/>
    <col min="15619" max="15619" width="7.44140625" style="77" customWidth="1"/>
    <col min="15620" max="15620" width="9.33203125" style="77" customWidth="1"/>
    <col min="15621" max="15621" width="10.6640625" style="77" customWidth="1"/>
    <col min="15622" max="15870" width="11.5546875" style="77"/>
    <col min="15871" max="15871" width="36" style="77" customWidth="1"/>
    <col min="15872" max="15872" width="9.109375" style="77" customWidth="1"/>
    <col min="15873" max="15873" width="8.33203125" style="77" customWidth="1"/>
    <col min="15874" max="15874" width="8.5546875" style="77" customWidth="1"/>
    <col min="15875" max="15875" width="7.44140625" style="77" customWidth="1"/>
    <col min="15876" max="15876" width="9.33203125" style="77" customWidth="1"/>
    <col min="15877" max="15877" width="10.6640625" style="77" customWidth="1"/>
    <col min="15878" max="16126" width="11.5546875" style="77"/>
    <col min="16127" max="16127" width="36" style="77" customWidth="1"/>
    <col min="16128" max="16128" width="9.109375" style="77" customWidth="1"/>
    <col min="16129" max="16129" width="8.33203125" style="77" customWidth="1"/>
    <col min="16130" max="16130" width="8.5546875" style="77" customWidth="1"/>
    <col min="16131" max="16131" width="7.44140625" style="77" customWidth="1"/>
    <col min="16132" max="16132" width="9.33203125" style="77" customWidth="1"/>
    <col min="16133" max="16133" width="10.6640625" style="77" customWidth="1"/>
    <col min="16134" max="16384" width="11.5546875" style="77"/>
  </cols>
  <sheetData>
    <row r="1" spans="1:11" ht="23.4" thickBot="1">
      <c r="A1" s="366" t="s">
        <v>199</v>
      </c>
      <c r="B1" s="367"/>
      <c r="C1" s="367"/>
      <c r="D1" s="367"/>
      <c r="E1" s="367"/>
      <c r="F1" s="368"/>
      <c r="G1" s="74"/>
      <c r="H1" s="75"/>
      <c r="I1" s="76"/>
    </row>
    <row r="2" spans="1:11">
      <c r="A2" s="79"/>
      <c r="B2" s="80"/>
      <c r="C2" s="81"/>
      <c r="D2" s="82"/>
      <c r="E2" s="82"/>
      <c r="F2" s="83"/>
      <c r="G2" s="74"/>
      <c r="H2" s="75"/>
    </row>
    <row r="3" spans="1:11" ht="16.2" customHeight="1">
      <c r="A3" s="369" t="s">
        <v>200</v>
      </c>
      <c r="B3" s="370"/>
      <c r="C3" s="370"/>
      <c r="D3" s="370"/>
      <c r="E3" s="370"/>
      <c r="F3" s="371"/>
      <c r="G3" s="74"/>
      <c r="H3" s="75"/>
    </row>
    <row r="4" spans="1:11">
      <c r="A4" s="372" t="s">
        <v>201</v>
      </c>
      <c r="B4" s="373"/>
      <c r="C4" s="373"/>
      <c r="D4" s="373"/>
      <c r="E4" s="373"/>
      <c r="F4" s="374"/>
      <c r="G4" s="74"/>
      <c r="H4" s="75"/>
    </row>
    <row r="5" spans="1:11" ht="15">
      <c r="A5" s="375"/>
      <c r="B5" s="376"/>
      <c r="C5" s="376"/>
      <c r="D5" s="376"/>
      <c r="E5" s="376"/>
      <c r="F5" s="377"/>
      <c r="G5" s="74"/>
      <c r="H5" s="75"/>
      <c r="I5" s="85"/>
    </row>
    <row r="6" spans="1:11" ht="15" thickBot="1">
      <c r="A6" s="86"/>
      <c r="B6" s="87"/>
      <c r="C6" s="88"/>
      <c r="D6" s="89"/>
      <c r="E6" s="89"/>
      <c r="F6" s="90"/>
      <c r="G6" s="74"/>
      <c r="H6" s="75"/>
    </row>
    <row r="7" spans="1:11" ht="15" thickBot="1">
      <c r="A7" s="378"/>
      <c r="B7" s="379"/>
      <c r="C7" s="379"/>
      <c r="D7" s="379"/>
      <c r="E7" s="379"/>
      <c r="F7" s="380"/>
      <c r="G7" s="74"/>
      <c r="H7" s="75"/>
    </row>
    <row r="8" spans="1:11" ht="59.25" customHeight="1">
      <c r="A8" s="353" t="s">
        <v>331</v>
      </c>
      <c r="B8" s="354"/>
      <c r="C8" s="354"/>
      <c r="D8" s="354"/>
      <c r="E8" s="354"/>
      <c r="F8" s="355"/>
      <c r="G8" s="74"/>
      <c r="H8" s="91"/>
    </row>
    <row r="9" spans="1:11">
      <c r="A9" s="356"/>
      <c r="B9" s="357"/>
      <c r="C9" s="357"/>
      <c r="D9" s="357"/>
      <c r="E9" s="357"/>
      <c r="F9" s="358"/>
      <c r="G9" s="74"/>
      <c r="H9" s="91"/>
    </row>
    <row r="10" spans="1:11">
      <c r="A10" s="92"/>
      <c r="B10" s="93"/>
      <c r="C10" s="93"/>
      <c r="D10" s="94"/>
      <c r="E10" s="94"/>
      <c r="F10" s="95"/>
      <c r="G10" s="96"/>
    </row>
    <row r="11" spans="1:11" ht="15" thickBot="1">
      <c r="A11" s="359" t="s">
        <v>202</v>
      </c>
      <c r="B11" s="360"/>
      <c r="C11" s="360"/>
      <c r="D11" s="361">
        <v>3</v>
      </c>
      <c r="E11" s="361"/>
      <c r="F11" s="362"/>
      <c r="G11" s="96">
        <f>D11*30</f>
        <v>90</v>
      </c>
      <c r="H11" s="77" t="s">
        <v>203</v>
      </c>
    </row>
    <row r="12" spans="1:11" ht="15" thickBot="1">
      <c r="B12" s="96"/>
      <c r="C12" s="97"/>
      <c r="G12" s="96"/>
    </row>
    <row r="13" spans="1:11" s="101" customFormat="1" ht="28.2" thickBot="1">
      <c r="A13" s="98" t="s">
        <v>204</v>
      </c>
      <c r="B13" s="99" t="s">
        <v>205</v>
      </c>
      <c r="C13" s="99" t="s">
        <v>206</v>
      </c>
      <c r="D13" s="99" t="s">
        <v>207</v>
      </c>
      <c r="E13" s="99" t="s">
        <v>208</v>
      </c>
      <c r="F13" s="100" t="s">
        <v>209</v>
      </c>
      <c r="I13" s="102"/>
      <c r="K13" s="103"/>
    </row>
    <row r="14" spans="1:11" s="101" customFormat="1" ht="13.8">
      <c r="A14" s="363" t="s">
        <v>210</v>
      </c>
      <c r="B14" s="364"/>
      <c r="C14" s="364"/>
      <c r="D14" s="364"/>
      <c r="E14" s="364"/>
      <c r="F14" s="365"/>
      <c r="I14" s="85"/>
      <c r="K14" s="103"/>
    </row>
    <row r="15" spans="1:11" s="101" customFormat="1" ht="13.8">
      <c r="A15" s="104" t="s">
        <v>211</v>
      </c>
      <c r="B15" s="105"/>
      <c r="C15" s="106"/>
      <c r="D15" s="107"/>
      <c r="E15" s="108"/>
      <c r="F15" s="109"/>
      <c r="I15" s="85"/>
      <c r="K15" s="103"/>
    </row>
    <row r="16" spans="1:11" s="101" customFormat="1" ht="13.8">
      <c r="A16" s="110" t="s">
        <v>212</v>
      </c>
      <c r="B16" s="111">
        <v>1</v>
      </c>
      <c r="C16" s="112">
        <f>+D11</f>
        <v>3</v>
      </c>
      <c r="D16" s="113">
        <v>0.5</v>
      </c>
      <c r="E16" s="114">
        <v>5000000</v>
      </c>
      <c r="F16" s="115">
        <f t="shared" ref="F16:F22" si="0">+PRODUCT(B16:E16)</f>
        <v>7500000</v>
      </c>
      <c r="G16" s="116">
        <f t="shared" ref="G16:G21" si="1">+B16*C16*D16*E16</f>
        <v>7500000</v>
      </c>
      <c r="I16" s="85"/>
      <c r="K16" s="103"/>
    </row>
    <row r="17" spans="1:11" s="101" customFormat="1" ht="13.8">
      <c r="A17" s="110" t="s">
        <v>213</v>
      </c>
      <c r="B17" s="111">
        <v>1</v>
      </c>
      <c r="C17" s="112">
        <v>2.5</v>
      </c>
      <c r="D17" s="113">
        <v>1</v>
      </c>
      <c r="E17" s="114">
        <v>3550000</v>
      </c>
      <c r="F17" s="115">
        <f t="shared" si="0"/>
        <v>8875000</v>
      </c>
      <c r="G17" s="116"/>
      <c r="I17" s="85"/>
      <c r="K17" s="103"/>
    </row>
    <row r="18" spans="1:11" s="101" customFormat="1" ht="13.8">
      <c r="A18" s="117" t="s">
        <v>346</v>
      </c>
      <c r="B18" s="111">
        <v>1</v>
      </c>
      <c r="C18" s="112">
        <v>2.5</v>
      </c>
      <c r="D18" s="113">
        <v>1</v>
      </c>
      <c r="E18" s="114">
        <v>2500000</v>
      </c>
      <c r="F18" s="115">
        <f>+PRODUCT(B18:E18)</f>
        <v>6250000</v>
      </c>
      <c r="G18" s="116"/>
      <c r="I18" s="85"/>
      <c r="K18" s="103"/>
    </row>
    <row r="19" spans="1:11" s="101" customFormat="1" ht="13.8">
      <c r="A19" s="110"/>
      <c r="B19" s="111"/>
      <c r="C19" s="112"/>
      <c r="D19" s="113"/>
      <c r="E19" s="114"/>
      <c r="F19" s="115"/>
      <c r="G19" s="116"/>
      <c r="I19" s="85"/>
      <c r="K19" s="103"/>
    </row>
    <row r="20" spans="1:11" s="101" customFormat="1" ht="13.8">
      <c r="A20" s="104" t="s">
        <v>214</v>
      </c>
      <c r="B20" s="105"/>
      <c r="C20" s="106"/>
      <c r="D20" s="107"/>
      <c r="E20" s="108"/>
      <c r="F20" s="109"/>
      <c r="G20" s="116">
        <f t="shared" si="1"/>
        <v>0</v>
      </c>
      <c r="I20" s="85"/>
      <c r="K20" s="103"/>
    </row>
    <row r="21" spans="1:11" s="101" customFormat="1" ht="15.6">
      <c r="A21" s="118" t="s">
        <v>215</v>
      </c>
      <c r="B21" s="119">
        <v>1</v>
      </c>
      <c r="C21" s="112">
        <v>2.5</v>
      </c>
      <c r="D21" s="113">
        <v>1</v>
      </c>
      <c r="E21" s="114">
        <v>1800000</v>
      </c>
      <c r="F21" s="115">
        <f t="shared" ref="F21" si="2">+PRODUCT(B21:E21)</f>
        <v>4500000</v>
      </c>
      <c r="G21" s="116">
        <f t="shared" si="1"/>
        <v>4500000</v>
      </c>
      <c r="H21" s="120"/>
      <c r="I21" s="85"/>
      <c r="K21" s="103"/>
    </row>
    <row r="22" spans="1:11" s="101" customFormat="1" ht="13.8">
      <c r="A22" s="118"/>
      <c r="B22" s="119"/>
      <c r="C22" s="112"/>
      <c r="D22" s="113"/>
      <c r="E22" s="114"/>
      <c r="F22" s="121">
        <f t="shared" si="0"/>
        <v>0</v>
      </c>
      <c r="I22" s="85"/>
      <c r="K22" s="103"/>
    </row>
    <row r="23" spans="1:11" s="101" customFormat="1" ht="13.8">
      <c r="A23" s="122" t="s">
        <v>216</v>
      </c>
      <c r="B23" s="123"/>
      <c r="C23" s="124"/>
      <c r="D23" s="125"/>
      <c r="E23" s="126"/>
      <c r="F23" s="127">
        <f>SUM(F15:F22)</f>
        <v>27125000</v>
      </c>
      <c r="G23" s="116">
        <f>SUM(G16:G22)</f>
        <v>12000000</v>
      </c>
      <c r="I23" s="85"/>
      <c r="K23" s="103"/>
    </row>
    <row r="24" spans="1:11" s="101" customFormat="1" thickBot="1">
      <c r="A24" s="128" t="s">
        <v>217</v>
      </c>
      <c r="B24" s="129"/>
      <c r="C24" s="130"/>
      <c r="D24" s="131"/>
      <c r="E24" s="132"/>
      <c r="F24" s="133">
        <f>ROUND('FM INTERVENTORÍA No 1.2'!E41,3)</f>
        <v>1.6479999999999999</v>
      </c>
      <c r="I24" s="85"/>
      <c r="K24" s="134"/>
    </row>
    <row r="25" spans="1:11" s="101" customFormat="1" thickBot="1">
      <c r="A25" s="135" t="s">
        <v>218</v>
      </c>
      <c r="B25" s="136"/>
      <c r="C25" s="137"/>
      <c r="D25" s="138"/>
      <c r="E25" s="139"/>
      <c r="F25" s="140">
        <f>ROUND(F23*F24,0)</f>
        <v>44702000</v>
      </c>
      <c r="G25" s="141">
        <f>+G23*F24</f>
        <v>19776000</v>
      </c>
      <c r="H25" s="141"/>
      <c r="I25" s="85"/>
      <c r="K25" s="103"/>
    </row>
    <row r="26" spans="1:11" s="101" customFormat="1" thickBot="1">
      <c r="A26" s="142"/>
      <c r="B26" s="143"/>
      <c r="C26" s="142"/>
      <c r="D26" s="144"/>
      <c r="E26" s="142"/>
      <c r="F26" s="145"/>
      <c r="I26" s="85"/>
      <c r="K26" s="103"/>
    </row>
    <row r="27" spans="1:11" s="101" customFormat="1" ht="28.2" thickBot="1">
      <c r="A27" s="146" t="s">
        <v>219</v>
      </c>
      <c r="B27" s="147" t="s">
        <v>2</v>
      </c>
      <c r="C27" s="148" t="s">
        <v>3</v>
      </c>
      <c r="D27" s="147" t="s">
        <v>220</v>
      </c>
      <c r="E27" s="147" t="s">
        <v>221</v>
      </c>
      <c r="F27" s="149" t="s">
        <v>222</v>
      </c>
      <c r="I27" s="85"/>
      <c r="K27" s="103"/>
    </row>
    <row r="28" spans="1:11" s="101" customFormat="1" ht="13.8">
      <c r="A28" s="150" t="s">
        <v>223</v>
      </c>
      <c r="B28" s="151" t="s">
        <v>224</v>
      </c>
      <c r="C28" s="152">
        <v>0</v>
      </c>
      <c r="D28" s="153">
        <v>704974.78991596634</v>
      </c>
      <c r="E28" s="154">
        <v>1</v>
      </c>
      <c r="F28" s="155">
        <f>+E28*C28*D28</f>
        <v>0</v>
      </c>
      <c r="I28" s="85"/>
      <c r="K28" s="103"/>
    </row>
    <row r="29" spans="1:11" s="101" customFormat="1" ht="18.600000000000001" customHeight="1">
      <c r="A29" s="110" t="s">
        <v>225</v>
      </c>
      <c r="B29" s="111" t="s">
        <v>333</v>
      </c>
      <c r="C29" s="112">
        <v>2.5</v>
      </c>
      <c r="D29" s="156">
        <v>500000</v>
      </c>
      <c r="E29" s="157">
        <v>1</v>
      </c>
      <c r="F29" s="121">
        <f>+E29*C29*D29</f>
        <v>1250000</v>
      </c>
      <c r="I29" s="85"/>
      <c r="K29" s="103"/>
    </row>
    <row r="30" spans="1:11" s="101" customFormat="1" ht="13.8">
      <c r="A30" s="110" t="s">
        <v>226</v>
      </c>
      <c r="B30" s="111" t="s">
        <v>333</v>
      </c>
      <c r="C30" s="112">
        <v>1</v>
      </c>
      <c r="D30" s="158">
        <v>4500000</v>
      </c>
      <c r="E30" s="157">
        <v>1</v>
      </c>
      <c r="F30" s="121">
        <f>+E30*C30*D30</f>
        <v>4500000</v>
      </c>
      <c r="I30" s="85"/>
      <c r="K30" s="103"/>
    </row>
    <row r="31" spans="1:11" s="101" customFormat="1" ht="17.399999999999999" customHeight="1">
      <c r="A31" s="159" t="s">
        <v>227</v>
      </c>
      <c r="B31" s="160" t="s">
        <v>224</v>
      </c>
      <c r="C31" s="112">
        <v>3</v>
      </c>
      <c r="D31" s="161">
        <v>1200000</v>
      </c>
      <c r="E31" s="162">
        <v>1</v>
      </c>
      <c r="F31" s="121">
        <f>+E31*C31*D31</f>
        <v>3600000</v>
      </c>
      <c r="I31" s="85"/>
      <c r="K31" s="103"/>
    </row>
    <row r="32" spans="1:11" s="101" customFormat="1" ht="19.2" customHeight="1" thickBot="1">
      <c r="A32" s="163" t="s">
        <v>228</v>
      </c>
      <c r="B32" s="164" t="s">
        <v>224</v>
      </c>
      <c r="C32" s="165">
        <v>3</v>
      </c>
      <c r="D32" s="166">
        <v>438898.87955182075</v>
      </c>
      <c r="E32" s="167">
        <v>1</v>
      </c>
      <c r="F32" s="168">
        <f>+E32*C32*D32</f>
        <v>1316696.6386554623</v>
      </c>
      <c r="I32" s="85"/>
      <c r="K32" s="103"/>
    </row>
    <row r="33" spans="1:11" s="101" customFormat="1" thickBot="1">
      <c r="A33" s="169" t="s">
        <v>229</v>
      </c>
      <c r="B33" s="170"/>
      <c r="C33" s="171"/>
      <c r="D33" s="172"/>
      <c r="E33" s="171"/>
      <c r="F33" s="173">
        <f>ROUND(SUM(F27:F32),0)</f>
        <v>10666697</v>
      </c>
      <c r="G33" s="174"/>
      <c r="I33" s="85"/>
      <c r="K33" s="103"/>
    </row>
    <row r="34" spans="1:11" s="101" customFormat="1" thickBot="1">
      <c r="A34" s="175"/>
      <c r="B34" s="176"/>
      <c r="C34" s="177"/>
      <c r="D34" s="178"/>
      <c r="E34" s="177"/>
      <c r="F34" s="179"/>
      <c r="I34" s="85"/>
      <c r="J34" s="180"/>
      <c r="K34" s="103"/>
    </row>
    <row r="35" spans="1:11" s="101" customFormat="1" ht="19.2" customHeight="1" thickBot="1">
      <c r="A35" s="146" t="s">
        <v>230</v>
      </c>
      <c r="B35" s="147" t="s">
        <v>2</v>
      </c>
      <c r="C35" s="148" t="s">
        <v>3</v>
      </c>
      <c r="D35" s="147" t="s">
        <v>220</v>
      </c>
      <c r="E35" s="147"/>
      <c r="F35" s="149" t="s">
        <v>222</v>
      </c>
      <c r="G35" s="181"/>
      <c r="I35" s="85"/>
      <c r="K35" s="103"/>
    </row>
    <row r="36" spans="1:11" s="101" customFormat="1" ht="13.8">
      <c r="A36" s="150" t="s">
        <v>231</v>
      </c>
      <c r="B36" s="151" t="s">
        <v>78</v>
      </c>
      <c r="C36" s="182">
        <v>0.04</v>
      </c>
      <c r="D36" s="183">
        <f>+$F$45</f>
        <v>62563500</v>
      </c>
      <c r="E36" s="154"/>
      <c r="F36" s="155">
        <f>+C36*D36</f>
        <v>2502540</v>
      </c>
      <c r="G36" s="181"/>
      <c r="I36" s="184"/>
      <c r="J36" s="381"/>
      <c r="K36" s="382"/>
    </row>
    <row r="37" spans="1:11" s="101" customFormat="1">
      <c r="A37" s="110" t="s">
        <v>232</v>
      </c>
      <c r="B37" s="111" t="s">
        <v>78</v>
      </c>
      <c r="C37" s="185">
        <v>0.02</v>
      </c>
      <c r="D37" s="186">
        <f>+$F$45</f>
        <v>62563500</v>
      </c>
      <c r="E37" s="157"/>
      <c r="F37" s="121">
        <f t="shared" ref="F37:F40" si="3">+C37*D37</f>
        <v>1251270</v>
      </c>
      <c r="G37" s="181"/>
      <c r="I37" s="184"/>
      <c r="J37" s="187"/>
      <c r="K37" s="188"/>
    </row>
    <row r="38" spans="1:11" s="101" customFormat="1">
      <c r="A38" s="110" t="s">
        <v>233</v>
      </c>
      <c r="B38" s="111" t="s">
        <v>78</v>
      </c>
      <c r="C38" s="185">
        <v>0.02</v>
      </c>
      <c r="D38" s="186">
        <f t="shared" ref="D38:D40" si="4">+$F$45</f>
        <v>62563500</v>
      </c>
      <c r="E38" s="157"/>
      <c r="F38" s="121">
        <f t="shared" si="3"/>
        <v>1251270</v>
      </c>
      <c r="G38" s="181"/>
      <c r="I38" s="184"/>
      <c r="J38" s="187"/>
      <c r="K38" s="188"/>
    </row>
    <row r="39" spans="1:11" s="101" customFormat="1">
      <c r="A39" s="110" t="s">
        <v>234</v>
      </c>
      <c r="B39" s="111" t="s">
        <v>78</v>
      </c>
      <c r="C39" s="185">
        <v>0.01</v>
      </c>
      <c r="D39" s="186">
        <f t="shared" si="4"/>
        <v>62563500</v>
      </c>
      <c r="E39" s="157"/>
      <c r="F39" s="121">
        <f t="shared" si="3"/>
        <v>625635</v>
      </c>
      <c r="G39" s="181"/>
      <c r="I39" s="184"/>
      <c r="J39" s="187"/>
      <c r="K39" s="188"/>
    </row>
    <row r="40" spans="1:11" s="101" customFormat="1">
      <c r="A40" s="110" t="s">
        <v>235</v>
      </c>
      <c r="B40" s="111" t="s">
        <v>78</v>
      </c>
      <c r="C40" s="185">
        <v>2.5000000000000001E-2</v>
      </c>
      <c r="D40" s="186">
        <f t="shared" si="4"/>
        <v>62563500</v>
      </c>
      <c r="E40" s="157"/>
      <c r="F40" s="121">
        <f t="shared" si="3"/>
        <v>1564087.5</v>
      </c>
      <c r="G40" s="181"/>
      <c r="I40" s="184"/>
      <c r="J40" s="187"/>
      <c r="K40" s="188"/>
    </row>
    <row r="41" spans="1:11" s="101" customFormat="1">
      <c r="A41" s="110"/>
      <c r="B41" s="111"/>
      <c r="C41" s="189"/>
      <c r="D41" s="186"/>
      <c r="E41" s="157"/>
      <c r="F41" s="121"/>
      <c r="G41" s="181"/>
      <c r="I41" s="184"/>
      <c r="J41" s="187"/>
      <c r="K41" s="188"/>
    </row>
    <row r="42" spans="1:11" s="101" customFormat="1" thickBot="1">
      <c r="A42" s="163"/>
      <c r="B42" s="164"/>
      <c r="C42" s="165"/>
      <c r="D42" s="190"/>
      <c r="E42" s="167"/>
      <c r="F42" s="168"/>
      <c r="G42" s="181"/>
      <c r="I42" s="85"/>
      <c r="K42" s="103"/>
    </row>
    <row r="43" spans="1:11" s="101" customFormat="1" thickBot="1">
      <c r="A43" s="191" t="s">
        <v>236</v>
      </c>
      <c r="B43" s="192"/>
      <c r="C43" s="193"/>
      <c r="D43" s="194"/>
      <c r="E43" s="193"/>
      <c r="F43" s="195">
        <f>ROUND(SUM(F36:F42),0)</f>
        <v>7194803</v>
      </c>
      <c r="G43" s="181"/>
      <c r="I43" s="85"/>
      <c r="K43" s="103"/>
    </row>
    <row r="44" spans="1:11" s="101" customFormat="1" thickBot="1">
      <c r="A44" s="196"/>
      <c r="B44" s="197"/>
      <c r="C44" s="130"/>
      <c r="D44" s="131"/>
      <c r="E44" s="130"/>
      <c r="F44" s="198"/>
      <c r="G44" s="199"/>
      <c r="H44" s="174"/>
      <c r="I44" s="85"/>
      <c r="K44" s="103"/>
    </row>
    <row r="45" spans="1:11" s="84" customFormat="1" ht="15" thickBot="1">
      <c r="A45" s="386" t="s">
        <v>237</v>
      </c>
      <c r="B45" s="387"/>
      <c r="C45" s="387"/>
      <c r="D45" s="388"/>
      <c r="E45" s="200"/>
      <c r="F45" s="201">
        <v>62563500</v>
      </c>
      <c r="G45" s="77"/>
      <c r="H45" s="77"/>
      <c r="J45" s="77"/>
      <c r="K45" s="78"/>
    </row>
    <row r="46" spans="1:11" s="84" customFormat="1" ht="15" thickBot="1">
      <c r="A46" s="386" t="s">
        <v>238</v>
      </c>
      <c r="B46" s="387"/>
      <c r="C46" s="387"/>
      <c r="D46" s="388"/>
      <c r="E46" s="200"/>
      <c r="F46" s="201">
        <f>+F25+F43+F33</f>
        <v>62563500</v>
      </c>
      <c r="G46" s="77"/>
      <c r="H46" s="77"/>
      <c r="J46" s="77"/>
      <c r="K46" s="78"/>
    </row>
    <row r="47" spans="1:11" s="84" customFormat="1" ht="15" thickBot="1">
      <c r="A47" s="386" t="s">
        <v>239</v>
      </c>
      <c r="B47" s="387"/>
      <c r="C47" s="387"/>
      <c r="D47" s="388"/>
      <c r="E47" s="200">
        <v>0.19</v>
      </c>
      <c r="F47" s="201">
        <f>ROUND(+F46*E47,0)</f>
        <v>11887065</v>
      </c>
      <c r="G47" s="77"/>
      <c r="H47" s="77"/>
      <c r="J47" s="77"/>
      <c r="K47" s="78"/>
    </row>
    <row r="48" spans="1:11" s="84" customFormat="1" ht="15" thickBot="1">
      <c r="A48" s="386" t="s">
        <v>240</v>
      </c>
      <c r="B48" s="387"/>
      <c r="C48" s="387"/>
      <c r="D48" s="388"/>
      <c r="E48" s="200"/>
      <c r="F48" s="201">
        <f>+F46+F47</f>
        <v>74450565</v>
      </c>
      <c r="G48" s="77"/>
      <c r="H48" s="77"/>
      <c r="J48" s="77"/>
      <c r="K48" s="78"/>
    </row>
    <row r="49" spans="1:11" s="84" customFormat="1">
      <c r="A49" s="202"/>
      <c r="B49" s="202"/>
      <c r="C49" s="202"/>
      <c r="D49" s="202"/>
      <c r="E49" s="202"/>
      <c r="F49" s="203"/>
      <c r="G49" s="77"/>
      <c r="H49" s="204"/>
      <c r="J49" s="77"/>
      <c r="K49" s="78"/>
    </row>
    <row r="50" spans="1:11" s="84" customFormat="1" ht="15" thickBot="1">
      <c r="A50" s="205"/>
      <c r="B50" s="206"/>
      <c r="C50" s="206"/>
      <c r="D50" s="202"/>
      <c r="E50" s="202"/>
      <c r="F50" s="77"/>
      <c r="G50" s="77"/>
      <c r="H50" s="77"/>
      <c r="J50" s="77"/>
      <c r="K50" s="78"/>
    </row>
    <row r="51" spans="1:11" s="84" customFormat="1">
      <c r="A51" s="207"/>
      <c r="B51" s="208"/>
      <c r="C51" s="208"/>
      <c r="D51" s="202"/>
      <c r="E51" s="202"/>
      <c r="F51" s="202"/>
      <c r="G51" s="77"/>
      <c r="H51" s="77"/>
      <c r="J51" s="77"/>
      <c r="K51" s="78"/>
    </row>
    <row r="52" spans="1:11" s="84" customFormat="1">
      <c r="A52" s="208"/>
      <c r="B52" s="208"/>
      <c r="C52" s="208"/>
      <c r="D52" s="202"/>
      <c r="E52" s="209"/>
      <c r="F52" s="202"/>
      <c r="G52" s="77"/>
      <c r="H52" s="77"/>
      <c r="J52" s="77"/>
      <c r="K52" s="78"/>
    </row>
    <row r="53" spans="1:11" s="84" customFormat="1" ht="15" thickBot="1">
      <c r="A53" s="210"/>
      <c r="B53" s="210"/>
      <c r="C53" s="210"/>
      <c r="D53" s="202"/>
      <c r="E53" s="202"/>
      <c r="F53" s="202"/>
      <c r="G53" s="77"/>
      <c r="H53" s="77"/>
      <c r="J53" s="77"/>
      <c r="K53" s="78"/>
    </row>
    <row r="54" spans="1:11" s="84" customFormat="1" ht="13.95" customHeight="1" thickBot="1">
      <c r="A54" s="211"/>
      <c r="B54" s="389"/>
      <c r="C54" s="390"/>
      <c r="D54" s="391"/>
      <c r="E54" s="389"/>
      <c r="F54" s="391"/>
      <c r="G54" s="77"/>
      <c r="H54" s="77"/>
      <c r="J54" s="77"/>
      <c r="K54" s="78"/>
    </row>
    <row r="55" spans="1:11" s="84" customFormat="1" ht="15.6" customHeight="1">
      <c r="A55" s="212"/>
      <c r="B55" s="392"/>
      <c r="C55" s="393"/>
      <c r="D55" s="394"/>
      <c r="E55" s="394"/>
      <c r="F55" s="394"/>
      <c r="G55" s="77"/>
      <c r="H55" s="77"/>
      <c r="J55" s="77"/>
      <c r="K55" s="78"/>
    </row>
    <row r="56" spans="1:11" s="84" customFormat="1" ht="15.6" customHeight="1" thickBot="1">
      <c r="A56" s="213"/>
      <c r="B56" s="383"/>
      <c r="C56" s="384"/>
      <c r="D56" s="385"/>
      <c r="E56" s="384"/>
      <c r="F56" s="385"/>
      <c r="G56" s="77"/>
      <c r="H56" s="77"/>
      <c r="J56" s="77"/>
      <c r="K56" s="78"/>
    </row>
    <row r="57" spans="1:11" s="84" customFormat="1">
      <c r="A57" s="214"/>
      <c r="B57" s="77"/>
      <c r="C57" s="77"/>
      <c r="D57" s="77"/>
      <c r="E57" s="77"/>
      <c r="F57" s="77"/>
      <c r="G57" s="77"/>
      <c r="H57" s="77"/>
      <c r="J57" s="77"/>
      <c r="K57" s="78"/>
    </row>
  </sheetData>
  <mergeCells count="21">
    <mergeCell ref="J36:K36"/>
    <mergeCell ref="B56:D56"/>
    <mergeCell ref="E56:F56"/>
    <mergeCell ref="A46:D46"/>
    <mergeCell ref="A47:D47"/>
    <mergeCell ref="A48:D48"/>
    <mergeCell ref="B54:D54"/>
    <mergeCell ref="E54:F54"/>
    <mergeCell ref="B55:D55"/>
    <mergeCell ref="E55:F55"/>
    <mergeCell ref="A45:D45"/>
    <mergeCell ref="A1:F1"/>
    <mergeCell ref="A3:F3"/>
    <mergeCell ref="A4:F4"/>
    <mergeCell ref="A5:F5"/>
    <mergeCell ref="A7:F7"/>
    <mergeCell ref="A8:F8"/>
    <mergeCell ref="A9:F9"/>
    <mergeCell ref="A11:C11"/>
    <mergeCell ref="D11:F11"/>
    <mergeCell ref="A14:F14"/>
  </mergeCells>
  <pageMargins left="0.7" right="0.7" top="0.75" bottom="0.75" header="0.3" footer="0.3"/>
  <pageSetup scale="7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94065-4F61-40B6-9E5D-588F779B0662}">
  <sheetPr>
    <pageSetUpPr fitToPage="1"/>
  </sheetPr>
  <dimension ref="A1:H48"/>
  <sheetViews>
    <sheetView view="pageBreakPreview" topLeftCell="A16" zoomScale="120" zoomScaleNormal="100" zoomScaleSheetLayoutView="120" workbookViewId="0">
      <selection activeCell="E36" sqref="E36"/>
    </sheetView>
  </sheetViews>
  <sheetFormatPr baseColWidth="10" defaultRowHeight="13.8"/>
  <cols>
    <col min="1" max="1" width="6.88671875" style="215" customWidth="1"/>
    <col min="2" max="2" width="5.6640625" style="230" customWidth="1"/>
    <col min="3" max="3" width="59.6640625" style="216" customWidth="1"/>
    <col min="4" max="4" width="11.6640625" style="247" customWidth="1"/>
    <col min="5" max="5" width="8.6640625" style="247" customWidth="1"/>
    <col min="6" max="6" width="10.88671875" style="216" customWidth="1"/>
    <col min="7" max="7" width="6.109375" style="216" customWidth="1"/>
    <col min="8" max="8" width="0" style="216" hidden="1" customWidth="1"/>
    <col min="9" max="254" width="11.5546875" style="216"/>
    <col min="255" max="255" width="5.5546875" style="216" customWidth="1"/>
    <col min="256" max="256" width="4.6640625" style="216" customWidth="1"/>
    <col min="257" max="257" width="49.6640625" style="216" customWidth="1"/>
    <col min="258" max="258" width="4.5546875" style="216" customWidth="1"/>
    <col min="259" max="259" width="12.88671875" style="216" customWidth="1"/>
    <col min="260" max="260" width="13.88671875" style="216" customWidth="1"/>
    <col min="261" max="510" width="11.5546875" style="216"/>
    <col min="511" max="511" width="5.5546875" style="216" customWidth="1"/>
    <col min="512" max="512" width="4.6640625" style="216" customWidth="1"/>
    <col min="513" max="513" width="49.6640625" style="216" customWidth="1"/>
    <col min="514" max="514" width="4.5546875" style="216" customWidth="1"/>
    <col min="515" max="515" width="12.88671875" style="216" customWidth="1"/>
    <col min="516" max="516" width="13.88671875" style="216" customWidth="1"/>
    <col min="517" max="766" width="11.5546875" style="216"/>
    <col min="767" max="767" width="5.5546875" style="216" customWidth="1"/>
    <col min="768" max="768" width="4.6640625" style="216" customWidth="1"/>
    <col min="769" max="769" width="49.6640625" style="216" customWidth="1"/>
    <col min="770" max="770" width="4.5546875" style="216" customWidth="1"/>
    <col min="771" max="771" width="12.88671875" style="216" customWidth="1"/>
    <col min="772" max="772" width="13.88671875" style="216" customWidth="1"/>
    <col min="773" max="1022" width="11.5546875" style="216"/>
    <col min="1023" max="1023" width="5.5546875" style="216" customWidth="1"/>
    <col min="1024" max="1024" width="4.6640625" style="216" customWidth="1"/>
    <col min="1025" max="1025" width="49.6640625" style="216" customWidth="1"/>
    <col min="1026" max="1026" width="4.5546875" style="216" customWidth="1"/>
    <col min="1027" max="1027" width="12.88671875" style="216" customWidth="1"/>
    <col min="1028" max="1028" width="13.88671875" style="216" customWidth="1"/>
    <col min="1029" max="1278" width="11.5546875" style="216"/>
    <col min="1279" max="1279" width="5.5546875" style="216" customWidth="1"/>
    <col min="1280" max="1280" width="4.6640625" style="216" customWidth="1"/>
    <col min="1281" max="1281" width="49.6640625" style="216" customWidth="1"/>
    <col min="1282" max="1282" width="4.5546875" style="216" customWidth="1"/>
    <col min="1283" max="1283" width="12.88671875" style="216" customWidth="1"/>
    <col min="1284" max="1284" width="13.88671875" style="216" customWidth="1"/>
    <col min="1285" max="1534" width="11.5546875" style="216"/>
    <col min="1535" max="1535" width="5.5546875" style="216" customWidth="1"/>
    <col min="1536" max="1536" width="4.6640625" style="216" customWidth="1"/>
    <col min="1537" max="1537" width="49.6640625" style="216" customWidth="1"/>
    <col min="1538" max="1538" width="4.5546875" style="216" customWidth="1"/>
    <col min="1539" max="1539" width="12.88671875" style="216" customWidth="1"/>
    <col min="1540" max="1540" width="13.88671875" style="216" customWidth="1"/>
    <col min="1541" max="1790" width="11.5546875" style="216"/>
    <col min="1791" max="1791" width="5.5546875" style="216" customWidth="1"/>
    <col min="1792" max="1792" width="4.6640625" style="216" customWidth="1"/>
    <col min="1793" max="1793" width="49.6640625" style="216" customWidth="1"/>
    <col min="1794" max="1794" width="4.5546875" style="216" customWidth="1"/>
    <col min="1795" max="1795" width="12.88671875" style="216" customWidth="1"/>
    <col min="1796" max="1796" width="13.88671875" style="216" customWidth="1"/>
    <col min="1797" max="2046" width="11.5546875" style="216"/>
    <col min="2047" max="2047" width="5.5546875" style="216" customWidth="1"/>
    <col min="2048" max="2048" width="4.6640625" style="216" customWidth="1"/>
    <col min="2049" max="2049" width="49.6640625" style="216" customWidth="1"/>
    <col min="2050" max="2050" width="4.5546875" style="216" customWidth="1"/>
    <col min="2051" max="2051" width="12.88671875" style="216" customWidth="1"/>
    <col min="2052" max="2052" width="13.88671875" style="216" customWidth="1"/>
    <col min="2053" max="2302" width="11.5546875" style="216"/>
    <col min="2303" max="2303" width="5.5546875" style="216" customWidth="1"/>
    <col min="2304" max="2304" width="4.6640625" style="216" customWidth="1"/>
    <col min="2305" max="2305" width="49.6640625" style="216" customWidth="1"/>
    <col min="2306" max="2306" width="4.5546875" style="216" customWidth="1"/>
    <col min="2307" max="2307" width="12.88671875" style="216" customWidth="1"/>
    <col min="2308" max="2308" width="13.88671875" style="216" customWidth="1"/>
    <col min="2309" max="2558" width="11.5546875" style="216"/>
    <col min="2559" max="2559" width="5.5546875" style="216" customWidth="1"/>
    <col min="2560" max="2560" width="4.6640625" style="216" customWidth="1"/>
    <col min="2561" max="2561" width="49.6640625" style="216" customWidth="1"/>
    <col min="2562" max="2562" width="4.5546875" style="216" customWidth="1"/>
    <col min="2563" max="2563" width="12.88671875" style="216" customWidth="1"/>
    <col min="2564" max="2564" width="13.88671875" style="216" customWidth="1"/>
    <col min="2565" max="2814" width="11.5546875" style="216"/>
    <col min="2815" max="2815" width="5.5546875" style="216" customWidth="1"/>
    <col min="2816" max="2816" width="4.6640625" style="216" customWidth="1"/>
    <col min="2817" max="2817" width="49.6640625" style="216" customWidth="1"/>
    <col min="2818" max="2818" width="4.5546875" style="216" customWidth="1"/>
    <col min="2819" max="2819" width="12.88671875" style="216" customWidth="1"/>
    <col min="2820" max="2820" width="13.88671875" style="216" customWidth="1"/>
    <col min="2821" max="3070" width="11.5546875" style="216"/>
    <col min="3071" max="3071" width="5.5546875" style="216" customWidth="1"/>
    <col min="3072" max="3072" width="4.6640625" style="216" customWidth="1"/>
    <col min="3073" max="3073" width="49.6640625" style="216" customWidth="1"/>
    <col min="3074" max="3074" width="4.5546875" style="216" customWidth="1"/>
    <col min="3075" max="3075" width="12.88671875" style="216" customWidth="1"/>
    <col min="3076" max="3076" width="13.88671875" style="216" customWidth="1"/>
    <col min="3077" max="3326" width="11.5546875" style="216"/>
    <col min="3327" max="3327" width="5.5546875" style="216" customWidth="1"/>
    <col min="3328" max="3328" width="4.6640625" style="216" customWidth="1"/>
    <col min="3329" max="3329" width="49.6640625" style="216" customWidth="1"/>
    <col min="3330" max="3330" width="4.5546875" style="216" customWidth="1"/>
    <col min="3331" max="3331" width="12.88671875" style="216" customWidth="1"/>
    <col min="3332" max="3332" width="13.88671875" style="216" customWidth="1"/>
    <col min="3333" max="3582" width="11.5546875" style="216"/>
    <col min="3583" max="3583" width="5.5546875" style="216" customWidth="1"/>
    <col min="3584" max="3584" width="4.6640625" style="216" customWidth="1"/>
    <col min="3585" max="3585" width="49.6640625" style="216" customWidth="1"/>
    <col min="3586" max="3586" width="4.5546875" style="216" customWidth="1"/>
    <col min="3587" max="3587" width="12.88671875" style="216" customWidth="1"/>
    <col min="3588" max="3588" width="13.88671875" style="216" customWidth="1"/>
    <col min="3589" max="3838" width="11.5546875" style="216"/>
    <col min="3839" max="3839" width="5.5546875" style="216" customWidth="1"/>
    <col min="3840" max="3840" width="4.6640625" style="216" customWidth="1"/>
    <col min="3841" max="3841" width="49.6640625" style="216" customWidth="1"/>
    <col min="3842" max="3842" width="4.5546875" style="216" customWidth="1"/>
    <col min="3843" max="3843" width="12.88671875" style="216" customWidth="1"/>
    <col min="3844" max="3844" width="13.88671875" style="216" customWidth="1"/>
    <col min="3845" max="4094" width="11.5546875" style="216"/>
    <col min="4095" max="4095" width="5.5546875" style="216" customWidth="1"/>
    <col min="4096" max="4096" width="4.6640625" style="216" customWidth="1"/>
    <col min="4097" max="4097" width="49.6640625" style="216" customWidth="1"/>
    <col min="4098" max="4098" width="4.5546875" style="216" customWidth="1"/>
    <col min="4099" max="4099" width="12.88671875" style="216" customWidth="1"/>
    <col min="4100" max="4100" width="13.88671875" style="216" customWidth="1"/>
    <col min="4101" max="4350" width="11.5546875" style="216"/>
    <col min="4351" max="4351" width="5.5546875" style="216" customWidth="1"/>
    <col min="4352" max="4352" width="4.6640625" style="216" customWidth="1"/>
    <col min="4353" max="4353" width="49.6640625" style="216" customWidth="1"/>
    <col min="4354" max="4354" width="4.5546875" style="216" customWidth="1"/>
    <col min="4355" max="4355" width="12.88671875" style="216" customWidth="1"/>
    <col min="4356" max="4356" width="13.88671875" style="216" customWidth="1"/>
    <col min="4357" max="4606" width="11.5546875" style="216"/>
    <col min="4607" max="4607" width="5.5546875" style="216" customWidth="1"/>
    <col min="4608" max="4608" width="4.6640625" style="216" customWidth="1"/>
    <col min="4609" max="4609" width="49.6640625" style="216" customWidth="1"/>
    <col min="4610" max="4610" width="4.5546875" style="216" customWidth="1"/>
    <col min="4611" max="4611" width="12.88671875" style="216" customWidth="1"/>
    <col min="4612" max="4612" width="13.88671875" style="216" customWidth="1"/>
    <col min="4613" max="4862" width="11.5546875" style="216"/>
    <col min="4863" max="4863" width="5.5546875" style="216" customWidth="1"/>
    <col min="4864" max="4864" width="4.6640625" style="216" customWidth="1"/>
    <col min="4865" max="4865" width="49.6640625" style="216" customWidth="1"/>
    <col min="4866" max="4866" width="4.5546875" style="216" customWidth="1"/>
    <col min="4867" max="4867" width="12.88671875" style="216" customWidth="1"/>
    <col min="4868" max="4868" width="13.88671875" style="216" customWidth="1"/>
    <col min="4869" max="5118" width="11.5546875" style="216"/>
    <col min="5119" max="5119" width="5.5546875" style="216" customWidth="1"/>
    <col min="5120" max="5120" width="4.6640625" style="216" customWidth="1"/>
    <col min="5121" max="5121" width="49.6640625" style="216" customWidth="1"/>
    <col min="5122" max="5122" width="4.5546875" style="216" customWidth="1"/>
    <col min="5123" max="5123" width="12.88671875" style="216" customWidth="1"/>
    <col min="5124" max="5124" width="13.88671875" style="216" customWidth="1"/>
    <col min="5125" max="5374" width="11.5546875" style="216"/>
    <col min="5375" max="5375" width="5.5546875" style="216" customWidth="1"/>
    <col min="5376" max="5376" width="4.6640625" style="216" customWidth="1"/>
    <col min="5377" max="5377" width="49.6640625" style="216" customWidth="1"/>
    <col min="5378" max="5378" width="4.5546875" style="216" customWidth="1"/>
    <col min="5379" max="5379" width="12.88671875" style="216" customWidth="1"/>
    <col min="5380" max="5380" width="13.88671875" style="216" customWidth="1"/>
    <col min="5381" max="5630" width="11.5546875" style="216"/>
    <col min="5631" max="5631" width="5.5546875" style="216" customWidth="1"/>
    <col min="5632" max="5632" width="4.6640625" style="216" customWidth="1"/>
    <col min="5633" max="5633" width="49.6640625" style="216" customWidth="1"/>
    <col min="5634" max="5634" width="4.5546875" style="216" customWidth="1"/>
    <col min="5635" max="5635" width="12.88671875" style="216" customWidth="1"/>
    <col min="5636" max="5636" width="13.88671875" style="216" customWidth="1"/>
    <col min="5637" max="5886" width="11.5546875" style="216"/>
    <col min="5887" max="5887" width="5.5546875" style="216" customWidth="1"/>
    <col min="5888" max="5888" width="4.6640625" style="216" customWidth="1"/>
    <col min="5889" max="5889" width="49.6640625" style="216" customWidth="1"/>
    <col min="5890" max="5890" width="4.5546875" style="216" customWidth="1"/>
    <col min="5891" max="5891" width="12.88671875" style="216" customWidth="1"/>
    <col min="5892" max="5892" width="13.88671875" style="216" customWidth="1"/>
    <col min="5893" max="6142" width="11.5546875" style="216"/>
    <col min="6143" max="6143" width="5.5546875" style="216" customWidth="1"/>
    <col min="6144" max="6144" width="4.6640625" style="216" customWidth="1"/>
    <col min="6145" max="6145" width="49.6640625" style="216" customWidth="1"/>
    <col min="6146" max="6146" width="4.5546875" style="216" customWidth="1"/>
    <col min="6147" max="6147" width="12.88671875" style="216" customWidth="1"/>
    <col min="6148" max="6148" width="13.88671875" style="216" customWidth="1"/>
    <col min="6149" max="6398" width="11.5546875" style="216"/>
    <col min="6399" max="6399" width="5.5546875" style="216" customWidth="1"/>
    <col min="6400" max="6400" width="4.6640625" style="216" customWidth="1"/>
    <col min="6401" max="6401" width="49.6640625" style="216" customWidth="1"/>
    <col min="6402" max="6402" width="4.5546875" style="216" customWidth="1"/>
    <col min="6403" max="6403" width="12.88671875" style="216" customWidth="1"/>
    <col min="6404" max="6404" width="13.88671875" style="216" customWidth="1"/>
    <col min="6405" max="6654" width="11.5546875" style="216"/>
    <col min="6655" max="6655" width="5.5546875" style="216" customWidth="1"/>
    <col min="6656" max="6656" width="4.6640625" style="216" customWidth="1"/>
    <col min="6657" max="6657" width="49.6640625" style="216" customWidth="1"/>
    <col min="6658" max="6658" width="4.5546875" style="216" customWidth="1"/>
    <col min="6659" max="6659" width="12.88671875" style="216" customWidth="1"/>
    <col min="6660" max="6660" width="13.88671875" style="216" customWidth="1"/>
    <col min="6661" max="6910" width="11.5546875" style="216"/>
    <col min="6911" max="6911" width="5.5546875" style="216" customWidth="1"/>
    <col min="6912" max="6912" width="4.6640625" style="216" customWidth="1"/>
    <col min="6913" max="6913" width="49.6640625" style="216" customWidth="1"/>
    <col min="6914" max="6914" width="4.5546875" style="216" customWidth="1"/>
    <col min="6915" max="6915" width="12.88671875" style="216" customWidth="1"/>
    <col min="6916" max="6916" width="13.88671875" style="216" customWidth="1"/>
    <col min="6917" max="7166" width="11.5546875" style="216"/>
    <col min="7167" max="7167" width="5.5546875" style="216" customWidth="1"/>
    <col min="7168" max="7168" width="4.6640625" style="216" customWidth="1"/>
    <col min="7169" max="7169" width="49.6640625" style="216" customWidth="1"/>
    <col min="7170" max="7170" width="4.5546875" style="216" customWidth="1"/>
    <col min="7171" max="7171" width="12.88671875" style="216" customWidth="1"/>
    <col min="7172" max="7172" width="13.88671875" style="216" customWidth="1"/>
    <col min="7173" max="7422" width="11.5546875" style="216"/>
    <col min="7423" max="7423" width="5.5546875" style="216" customWidth="1"/>
    <col min="7424" max="7424" width="4.6640625" style="216" customWidth="1"/>
    <col min="7425" max="7425" width="49.6640625" style="216" customWidth="1"/>
    <col min="7426" max="7426" width="4.5546875" style="216" customWidth="1"/>
    <col min="7427" max="7427" width="12.88671875" style="216" customWidth="1"/>
    <col min="7428" max="7428" width="13.88671875" style="216" customWidth="1"/>
    <col min="7429" max="7678" width="11.5546875" style="216"/>
    <col min="7679" max="7679" width="5.5546875" style="216" customWidth="1"/>
    <col min="7680" max="7680" width="4.6640625" style="216" customWidth="1"/>
    <col min="7681" max="7681" width="49.6640625" style="216" customWidth="1"/>
    <col min="7682" max="7682" width="4.5546875" style="216" customWidth="1"/>
    <col min="7683" max="7683" width="12.88671875" style="216" customWidth="1"/>
    <col min="7684" max="7684" width="13.88671875" style="216" customWidth="1"/>
    <col min="7685" max="7934" width="11.5546875" style="216"/>
    <col min="7935" max="7935" width="5.5546875" style="216" customWidth="1"/>
    <col min="7936" max="7936" width="4.6640625" style="216" customWidth="1"/>
    <col min="7937" max="7937" width="49.6640625" style="216" customWidth="1"/>
    <col min="7938" max="7938" width="4.5546875" style="216" customWidth="1"/>
    <col min="7939" max="7939" width="12.88671875" style="216" customWidth="1"/>
    <col min="7940" max="7940" width="13.88671875" style="216" customWidth="1"/>
    <col min="7941" max="8190" width="11.5546875" style="216"/>
    <col min="8191" max="8191" width="5.5546875" style="216" customWidth="1"/>
    <col min="8192" max="8192" width="4.6640625" style="216" customWidth="1"/>
    <col min="8193" max="8193" width="49.6640625" style="216" customWidth="1"/>
    <col min="8194" max="8194" width="4.5546875" style="216" customWidth="1"/>
    <col min="8195" max="8195" width="12.88671875" style="216" customWidth="1"/>
    <col min="8196" max="8196" width="13.88671875" style="216" customWidth="1"/>
    <col min="8197" max="8446" width="11.5546875" style="216"/>
    <col min="8447" max="8447" width="5.5546875" style="216" customWidth="1"/>
    <col min="8448" max="8448" width="4.6640625" style="216" customWidth="1"/>
    <col min="8449" max="8449" width="49.6640625" style="216" customWidth="1"/>
    <col min="8450" max="8450" width="4.5546875" style="216" customWidth="1"/>
    <col min="8451" max="8451" width="12.88671875" style="216" customWidth="1"/>
    <col min="8452" max="8452" width="13.88671875" style="216" customWidth="1"/>
    <col min="8453" max="8702" width="11.5546875" style="216"/>
    <col min="8703" max="8703" width="5.5546875" style="216" customWidth="1"/>
    <col min="8704" max="8704" width="4.6640625" style="216" customWidth="1"/>
    <col min="8705" max="8705" width="49.6640625" style="216" customWidth="1"/>
    <col min="8706" max="8706" width="4.5546875" style="216" customWidth="1"/>
    <col min="8707" max="8707" width="12.88671875" style="216" customWidth="1"/>
    <col min="8708" max="8708" width="13.88671875" style="216" customWidth="1"/>
    <col min="8709" max="8958" width="11.5546875" style="216"/>
    <col min="8959" max="8959" width="5.5546875" style="216" customWidth="1"/>
    <col min="8960" max="8960" width="4.6640625" style="216" customWidth="1"/>
    <col min="8961" max="8961" width="49.6640625" style="216" customWidth="1"/>
    <col min="8962" max="8962" width="4.5546875" style="216" customWidth="1"/>
    <col min="8963" max="8963" width="12.88671875" style="216" customWidth="1"/>
    <col min="8964" max="8964" width="13.88671875" style="216" customWidth="1"/>
    <col min="8965" max="9214" width="11.5546875" style="216"/>
    <col min="9215" max="9215" width="5.5546875" style="216" customWidth="1"/>
    <col min="9216" max="9216" width="4.6640625" style="216" customWidth="1"/>
    <col min="9217" max="9217" width="49.6640625" style="216" customWidth="1"/>
    <col min="9218" max="9218" width="4.5546875" style="216" customWidth="1"/>
    <col min="9219" max="9219" width="12.88671875" style="216" customWidth="1"/>
    <col min="9220" max="9220" width="13.88671875" style="216" customWidth="1"/>
    <col min="9221" max="9470" width="11.5546875" style="216"/>
    <col min="9471" max="9471" width="5.5546875" style="216" customWidth="1"/>
    <col min="9472" max="9472" width="4.6640625" style="216" customWidth="1"/>
    <col min="9473" max="9473" width="49.6640625" style="216" customWidth="1"/>
    <col min="9474" max="9474" width="4.5546875" style="216" customWidth="1"/>
    <col min="9475" max="9475" width="12.88671875" style="216" customWidth="1"/>
    <col min="9476" max="9476" width="13.88671875" style="216" customWidth="1"/>
    <col min="9477" max="9726" width="11.5546875" style="216"/>
    <col min="9727" max="9727" width="5.5546875" style="216" customWidth="1"/>
    <col min="9728" max="9728" width="4.6640625" style="216" customWidth="1"/>
    <col min="9729" max="9729" width="49.6640625" style="216" customWidth="1"/>
    <col min="9730" max="9730" width="4.5546875" style="216" customWidth="1"/>
    <col min="9731" max="9731" width="12.88671875" style="216" customWidth="1"/>
    <col min="9732" max="9732" width="13.88671875" style="216" customWidth="1"/>
    <col min="9733" max="9982" width="11.5546875" style="216"/>
    <col min="9983" max="9983" width="5.5546875" style="216" customWidth="1"/>
    <col min="9984" max="9984" width="4.6640625" style="216" customWidth="1"/>
    <col min="9985" max="9985" width="49.6640625" style="216" customWidth="1"/>
    <col min="9986" max="9986" width="4.5546875" style="216" customWidth="1"/>
    <col min="9987" max="9987" width="12.88671875" style="216" customWidth="1"/>
    <col min="9988" max="9988" width="13.88671875" style="216" customWidth="1"/>
    <col min="9989" max="10238" width="11.5546875" style="216"/>
    <col min="10239" max="10239" width="5.5546875" style="216" customWidth="1"/>
    <col min="10240" max="10240" width="4.6640625" style="216" customWidth="1"/>
    <col min="10241" max="10241" width="49.6640625" style="216" customWidth="1"/>
    <col min="10242" max="10242" width="4.5546875" style="216" customWidth="1"/>
    <col min="10243" max="10243" width="12.88671875" style="216" customWidth="1"/>
    <col min="10244" max="10244" width="13.88671875" style="216" customWidth="1"/>
    <col min="10245" max="10494" width="11.5546875" style="216"/>
    <col min="10495" max="10495" width="5.5546875" style="216" customWidth="1"/>
    <col min="10496" max="10496" width="4.6640625" style="216" customWidth="1"/>
    <col min="10497" max="10497" width="49.6640625" style="216" customWidth="1"/>
    <col min="10498" max="10498" width="4.5546875" style="216" customWidth="1"/>
    <col min="10499" max="10499" width="12.88671875" style="216" customWidth="1"/>
    <col min="10500" max="10500" width="13.88671875" style="216" customWidth="1"/>
    <col min="10501" max="10750" width="11.5546875" style="216"/>
    <col min="10751" max="10751" width="5.5546875" style="216" customWidth="1"/>
    <col min="10752" max="10752" width="4.6640625" style="216" customWidth="1"/>
    <col min="10753" max="10753" width="49.6640625" style="216" customWidth="1"/>
    <col min="10754" max="10754" width="4.5546875" style="216" customWidth="1"/>
    <col min="10755" max="10755" width="12.88671875" style="216" customWidth="1"/>
    <col min="10756" max="10756" width="13.88671875" style="216" customWidth="1"/>
    <col min="10757" max="11006" width="11.5546875" style="216"/>
    <col min="11007" max="11007" width="5.5546875" style="216" customWidth="1"/>
    <col min="11008" max="11008" width="4.6640625" style="216" customWidth="1"/>
    <col min="11009" max="11009" width="49.6640625" style="216" customWidth="1"/>
    <col min="11010" max="11010" width="4.5546875" style="216" customWidth="1"/>
    <col min="11011" max="11011" width="12.88671875" style="216" customWidth="1"/>
    <col min="11012" max="11012" width="13.88671875" style="216" customWidth="1"/>
    <col min="11013" max="11262" width="11.5546875" style="216"/>
    <col min="11263" max="11263" width="5.5546875" style="216" customWidth="1"/>
    <col min="11264" max="11264" width="4.6640625" style="216" customWidth="1"/>
    <col min="11265" max="11265" width="49.6640625" style="216" customWidth="1"/>
    <col min="11266" max="11266" width="4.5546875" style="216" customWidth="1"/>
    <col min="11267" max="11267" width="12.88671875" style="216" customWidth="1"/>
    <col min="11268" max="11268" width="13.88671875" style="216" customWidth="1"/>
    <col min="11269" max="11518" width="11.5546875" style="216"/>
    <col min="11519" max="11519" width="5.5546875" style="216" customWidth="1"/>
    <col min="11520" max="11520" width="4.6640625" style="216" customWidth="1"/>
    <col min="11521" max="11521" width="49.6640625" style="216" customWidth="1"/>
    <col min="11522" max="11522" width="4.5546875" style="216" customWidth="1"/>
    <col min="11523" max="11523" width="12.88671875" style="216" customWidth="1"/>
    <col min="11524" max="11524" width="13.88671875" style="216" customWidth="1"/>
    <col min="11525" max="11774" width="11.5546875" style="216"/>
    <col min="11775" max="11775" width="5.5546875" style="216" customWidth="1"/>
    <col min="11776" max="11776" width="4.6640625" style="216" customWidth="1"/>
    <col min="11777" max="11777" width="49.6640625" style="216" customWidth="1"/>
    <col min="11778" max="11778" width="4.5546875" style="216" customWidth="1"/>
    <col min="11779" max="11779" width="12.88671875" style="216" customWidth="1"/>
    <col min="11780" max="11780" width="13.88671875" style="216" customWidth="1"/>
    <col min="11781" max="12030" width="11.5546875" style="216"/>
    <col min="12031" max="12031" width="5.5546875" style="216" customWidth="1"/>
    <col min="12032" max="12032" width="4.6640625" style="216" customWidth="1"/>
    <col min="12033" max="12033" width="49.6640625" style="216" customWidth="1"/>
    <col min="12034" max="12034" width="4.5546875" style="216" customWidth="1"/>
    <col min="12035" max="12035" width="12.88671875" style="216" customWidth="1"/>
    <col min="12036" max="12036" width="13.88671875" style="216" customWidth="1"/>
    <col min="12037" max="12286" width="11.5546875" style="216"/>
    <col min="12287" max="12287" width="5.5546875" style="216" customWidth="1"/>
    <col min="12288" max="12288" width="4.6640625" style="216" customWidth="1"/>
    <col min="12289" max="12289" width="49.6640625" style="216" customWidth="1"/>
    <col min="12290" max="12290" width="4.5546875" style="216" customWidth="1"/>
    <col min="12291" max="12291" width="12.88671875" style="216" customWidth="1"/>
    <col min="12292" max="12292" width="13.88671875" style="216" customWidth="1"/>
    <col min="12293" max="12542" width="11.5546875" style="216"/>
    <col min="12543" max="12543" width="5.5546875" style="216" customWidth="1"/>
    <col min="12544" max="12544" width="4.6640625" style="216" customWidth="1"/>
    <col min="12545" max="12545" width="49.6640625" style="216" customWidth="1"/>
    <col min="12546" max="12546" width="4.5546875" style="216" customWidth="1"/>
    <col min="12547" max="12547" width="12.88671875" style="216" customWidth="1"/>
    <col min="12548" max="12548" width="13.88671875" style="216" customWidth="1"/>
    <col min="12549" max="12798" width="11.5546875" style="216"/>
    <col min="12799" max="12799" width="5.5546875" style="216" customWidth="1"/>
    <col min="12800" max="12800" width="4.6640625" style="216" customWidth="1"/>
    <col min="12801" max="12801" width="49.6640625" style="216" customWidth="1"/>
    <col min="12802" max="12802" width="4.5546875" style="216" customWidth="1"/>
    <col min="12803" max="12803" width="12.88671875" style="216" customWidth="1"/>
    <col min="12804" max="12804" width="13.88671875" style="216" customWidth="1"/>
    <col min="12805" max="13054" width="11.5546875" style="216"/>
    <col min="13055" max="13055" width="5.5546875" style="216" customWidth="1"/>
    <col min="13056" max="13056" width="4.6640625" style="216" customWidth="1"/>
    <col min="13057" max="13057" width="49.6640625" style="216" customWidth="1"/>
    <col min="13058" max="13058" width="4.5546875" style="216" customWidth="1"/>
    <col min="13059" max="13059" width="12.88671875" style="216" customWidth="1"/>
    <col min="13060" max="13060" width="13.88671875" style="216" customWidth="1"/>
    <col min="13061" max="13310" width="11.5546875" style="216"/>
    <col min="13311" max="13311" width="5.5546875" style="216" customWidth="1"/>
    <col min="13312" max="13312" width="4.6640625" style="216" customWidth="1"/>
    <col min="13313" max="13313" width="49.6640625" style="216" customWidth="1"/>
    <col min="13314" max="13314" width="4.5546875" style="216" customWidth="1"/>
    <col min="13315" max="13315" width="12.88671875" style="216" customWidth="1"/>
    <col min="13316" max="13316" width="13.88671875" style="216" customWidth="1"/>
    <col min="13317" max="13566" width="11.5546875" style="216"/>
    <col min="13567" max="13567" width="5.5546875" style="216" customWidth="1"/>
    <col min="13568" max="13568" width="4.6640625" style="216" customWidth="1"/>
    <col min="13569" max="13569" width="49.6640625" style="216" customWidth="1"/>
    <col min="13570" max="13570" width="4.5546875" style="216" customWidth="1"/>
    <col min="13571" max="13571" width="12.88671875" style="216" customWidth="1"/>
    <col min="13572" max="13572" width="13.88671875" style="216" customWidth="1"/>
    <col min="13573" max="13822" width="11.5546875" style="216"/>
    <col min="13823" max="13823" width="5.5546875" style="216" customWidth="1"/>
    <col min="13824" max="13824" width="4.6640625" style="216" customWidth="1"/>
    <col min="13825" max="13825" width="49.6640625" style="216" customWidth="1"/>
    <col min="13826" max="13826" width="4.5546875" style="216" customWidth="1"/>
    <col min="13827" max="13827" width="12.88671875" style="216" customWidth="1"/>
    <col min="13828" max="13828" width="13.88671875" style="216" customWidth="1"/>
    <col min="13829" max="14078" width="11.5546875" style="216"/>
    <col min="14079" max="14079" width="5.5546875" style="216" customWidth="1"/>
    <col min="14080" max="14080" width="4.6640625" style="216" customWidth="1"/>
    <col min="14081" max="14081" width="49.6640625" style="216" customWidth="1"/>
    <col min="14082" max="14082" width="4.5546875" style="216" customWidth="1"/>
    <col min="14083" max="14083" width="12.88671875" style="216" customWidth="1"/>
    <col min="14084" max="14084" width="13.88671875" style="216" customWidth="1"/>
    <col min="14085" max="14334" width="11.5546875" style="216"/>
    <col min="14335" max="14335" width="5.5546875" style="216" customWidth="1"/>
    <col min="14336" max="14336" width="4.6640625" style="216" customWidth="1"/>
    <col min="14337" max="14337" width="49.6640625" style="216" customWidth="1"/>
    <col min="14338" max="14338" width="4.5546875" style="216" customWidth="1"/>
    <col min="14339" max="14339" width="12.88671875" style="216" customWidth="1"/>
    <col min="14340" max="14340" width="13.88671875" style="216" customWidth="1"/>
    <col min="14341" max="14590" width="11.5546875" style="216"/>
    <col min="14591" max="14591" width="5.5546875" style="216" customWidth="1"/>
    <col min="14592" max="14592" width="4.6640625" style="216" customWidth="1"/>
    <col min="14593" max="14593" width="49.6640625" style="216" customWidth="1"/>
    <col min="14594" max="14594" width="4.5546875" style="216" customWidth="1"/>
    <col min="14595" max="14595" width="12.88671875" style="216" customWidth="1"/>
    <col min="14596" max="14596" width="13.88671875" style="216" customWidth="1"/>
    <col min="14597" max="14846" width="11.5546875" style="216"/>
    <col min="14847" max="14847" width="5.5546875" style="216" customWidth="1"/>
    <col min="14848" max="14848" width="4.6640625" style="216" customWidth="1"/>
    <col min="14849" max="14849" width="49.6640625" style="216" customWidth="1"/>
    <col min="14850" max="14850" width="4.5546875" style="216" customWidth="1"/>
    <col min="14851" max="14851" width="12.88671875" style="216" customWidth="1"/>
    <col min="14852" max="14852" width="13.88671875" style="216" customWidth="1"/>
    <col min="14853" max="15102" width="11.5546875" style="216"/>
    <col min="15103" max="15103" width="5.5546875" style="216" customWidth="1"/>
    <col min="15104" max="15104" width="4.6640625" style="216" customWidth="1"/>
    <col min="15105" max="15105" width="49.6640625" style="216" customWidth="1"/>
    <col min="15106" max="15106" width="4.5546875" style="216" customWidth="1"/>
    <col min="15107" max="15107" width="12.88671875" style="216" customWidth="1"/>
    <col min="15108" max="15108" width="13.88671875" style="216" customWidth="1"/>
    <col min="15109" max="15358" width="11.5546875" style="216"/>
    <col min="15359" max="15359" width="5.5546875" style="216" customWidth="1"/>
    <col min="15360" max="15360" width="4.6640625" style="216" customWidth="1"/>
    <col min="15361" max="15361" width="49.6640625" style="216" customWidth="1"/>
    <col min="15362" max="15362" width="4.5546875" style="216" customWidth="1"/>
    <col min="15363" max="15363" width="12.88671875" style="216" customWidth="1"/>
    <col min="15364" max="15364" width="13.88671875" style="216" customWidth="1"/>
    <col min="15365" max="15614" width="11.5546875" style="216"/>
    <col min="15615" max="15615" width="5.5546875" style="216" customWidth="1"/>
    <col min="15616" max="15616" width="4.6640625" style="216" customWidth="1"/>
    <col min="15617" max="15617" width="49.6640625" style="216" customWidth="1"/>
    <col min="15618" max="15618" width="4.5546875" style="216" customWidth="1"/>
    <col min="15619" max="15619" width="12.88671875" style="216" customWidth="1"/>
    <col min="15620" max="15620" width="13.88671875" style="216" customWidth="1"/>
    <col min="15621" max="15870" width="11.5546875" style="216"/>
    <col min="15871" max="15871" width="5.5546875" style="216" customWidth="1"/>
    <col min="15872" max="15872" width="4.6640625" style="216" customWidth="1"/>
    <col min="15873" max="15873" width="49.6640625" style="216" customWidth="1"/>
    <col min="15874" max="15874" width="4.5546875" style="216" customWidth="1"/>
    <col min="15875" max="15875" width="12.88671875" style="216" customWidth="1"/>
    <col min="15876" max="15876" width="13.88671875" style="216" customWidth="1"/>
    <col min="15877" max="16126" width="11.5546875" style="216"/>
    <col min="16127" max="16127" width="5.5546875" style="216" customWidth="1"/>
    <col min="16128" max="16128" width="4.6640625" style="216" customWidth="1"/>
    <col min="16129" max="16129" width="49.6640625" style="216" customWidth="1"/>
    <col min="16130" max="16130" width="4.5546875" style="216" customWidth="1"/>
    <col min="16131" max="16131" width="12.88671875" style="216" customWidth="1"/>
    <col min="16132" max="16132" width="13.88671875" style="216" customWidth="1"/>
    <col min="16133" max="16384" width="11.5546875" style="216"/>
  </cols>
  <sheetData>
    <row r="1" spans="1:8" ht="14.4" thickBot="1">
      <c r="A1" s="395" t="s">
        <v>199</v>
      </c>
      <c r="B1" s="398"/>
      <c r="C1" s="398"/>
      <c r="D1" s="398"/>
      <c r="E1" s="399"/>
      <c r="F1" s="215"/>
    </row>
    <row r="2" spans="1:8">
      <c r="A2" s="400"/>
      <c r="B2" s="401"/>
      <c r="C2" s="401"/>
      <c r="D2" s="401"/>
      <c r="E2" s="402"/>
    </row>
    <row r="3" spans="1:8" ht="9.6" customHeight="1">
      <c r="A3" s="403" t="s">
        <v>200</v>
      </c>
      <c r="B3" s="404"/>
      <c r="C3" s="404"/>
      <c r="D3" s="404"/>
      <c r="E3" s="405"/>
    </row>
    <row r="4" spans="1:8" ht="13.95" customHeight="1">
      <c r="A4" s="406"/>
      <c r="B4" s="407"/>
      <c r="C4" s="407"/>
      <c r="D4" s="407"/>
      <c r="E4" s="408"/>
    </row>
    <row r="5" spans="1:8" ht="18.75" customHeight="1">
      <c r="A5" s="406"/>
      <c r="B5" s="407"/>
      <c r="C5" s="407"/>
      <c r="D5" s="407"/>
      <c r="E5" s="408"/>
    </row>
    <row r="6" spans="1:8" ht="3.6" customHeight="1" thickBot="1">
      <c r="A6" s="217"/>
      <c r="B6" s="218"/>
      <c r="C6" s="219"/>
      <c r="D6" s="220"/>
      <c r="E6" s="221"/>
      <c r="F6" s="215"/>
    </row>
    <row r="7" spans="1:8" ht="14.4" thickBot="1">
      <c r="A7" s="395" t="s">
        <v>241</v>
      </c>
      <c r="B7" s="396"/>
      <c r="C7" s="396"/>
      <c r="D7" s="396"/>
      <c r="E7" s="397"/>
      <c r="F7" s="215"/>
    </row>
    <row r="8" spans="1:8" ht="14.4" thickBot="1">
      <c r="A8" s="412" t="s">
        <v>242</v>
      </c>
      <c r="B8" s="413"/>
      <c r="C8" s="413"/>
      <c r="D8" s="413"/>
      <c r="E8" s="414"/>
      <c r="F8" s="215"/>
      <c r="G8" s="222"/>
    </row>
    <row r="9" spans="1:8" ht="57" customHeight="1" thickBot="1">
      <c r="A9" s="415" t="str">
        <f>+'INTERVENTORÍA No 1'!A8:F8</f>
        <v xml:space="preserve">OBJETO: INTERVENTORÍA PROYECTO DE RECUPERACIÓN Y MANTENIMIENTO DE LA VÍA TERCIARIA SANTA FE DE ANTIOQUIA - VEREDA EL TUNAL DEL MUNICIPIO DE SANTA FE DE ANTIOQUIA, MEDIANTE LA PAVIMENTACIÓN </v>
      </c>
      <c r="B9" s="416"/>
      <c r="C9" s="416"/>
      <c r="D9" s="416"/>
      <c r="E9" s="417"/>
      <c r="F9" s="215"/>
      <c r="G9" s="222"/>
    </row>
    <row r="10" spans="1:8" ht="14.4" thickBot="1">
      <c r="A10" s="418" t="s">
        <v>202</v>
      </c>
      <c r="B10" s="419"/>
      <c r="C10" s="419"/>
      <c r="D10" s="420">
        <f>+'INTERVENTORÍA No 1'!D11:F11</f>
        <v>3</v>
      </c>
      <c r="E10" s="421"/>
      <c r="F10" s="215">
        <f>D10*30</f>
        <v>90</v>
      </c>
      <c r="G10" s="216" t="s">
        <v>203</v>
      </c>
    </row>
    <row r="11" spans="1:8" ht="14.4" thickBot="1">
      <c r="A11" s="422" t="s">
        <v>243</v>
      </c>
      <c r="B11" s="423"/>
      <c r="C11" s="423"/>
      <c r="D11" s="424"/>
      <c r="E11" s="223" t="s">
        <v>78</v>
      </c>
    </row>
    <row r="12" spans="1:8" ht="14.4" thickBot="1">
      <c r="A12" s="224" t="s">
        <v>244</v>
      </c>
      <c r="B12" s="225"/>
      <c r="C12" s="226" t="s">
        <v>245</v>
      </c>
      <c r="D12" s="227"/>
      <c r="E12" s="228">
        <v>100</v>
      </c>
    </row>
    <row r="13" spans="1:8" ht="6.6" customHeight="1" thickBot="1">
      <c r="A13" s="229"/>
      <c r="D13" s="231"/>
      <c r="E13" s="232"/>
    </row>
    <row r="14" spans="1:8" ht="14.4" thickBot="1">
      <c r="A14" s="224" t="s">
        <v>246</v>
      </c>
      <c r="B14" s="225"/>
      <c r="C14" s="226" t="s">
        <v>247</v>
      </c>
      <c r="D14" s="227"/>
      <c r="E14" s="228">
        <f>SUM(E16:E31)</f>
        <v>55.573333333333338</v>
      </c>
    </row>
    <row r="15" spans="1:8">
      <c r="A15" s="229"/>
      <c r="B15" s="409" t="s">
        <v>248</v>
      </c>
      <c r="C15" s="409"/>
      <c r="D15" s="409"/>
      <c r="E15" s="410"/>
      <c r="H15" s="232"/>
    </row>
    <row r="16" spans="1:8">
      <c r="A16" s="229"/>
      <c r="B16" s="215" t="s">
        <v>249</v>
      </c>
      <c r="C16" s="233" t="s">
        <v>250</v>
      </c>
      <c r="D16" s="234" t="s">
        <v>251</v>
      </c>
      <c r="E16" s="232">
        <v>4</v>
      </c>
      <c r="H16" s="232">
        <v>4</v>
      </c>
    </row>
    <row r="17" spans="1:8">
      <c r="A17" s="229"/>
      <c r="B17" s="215" t="s">
        <v>252</v>
      </c>
      <c r="C17" s="233" t="s">
        <v>253</v>
      </c>
      <c r="D17" s="234" t="s">
        <v>251</v>
      </c>
      <c r="E17" s="232">
        <v>0</v>
      </c>
      <c r="H17" s="232">
        <v>2</v>
      </c>
    </row>
    <row r="18" spans="1:8">
      <c r="A18" s="229"/>
      <c r="B18" s="215" t="s">
        <v>254</v>
      </c>
      <c r="C18" s="233" t="s">
        <v>255</v>
      </c>
      <c r="D18" s="234" t="s">
        <v>251</v>
      </c>
      <c r="E18" s="232">
        <v>0</v>
      </c>
      <c r="H18" s="232">
        <v>3</v>
      </c>
    </row>
    <row r="19" spans="1:8">
      <c r="A19" s="229"/>
      <c r="B19" s="215" t="s">
        <v>256</v>
      </c>
      <c r="C19" s="233" t="s">
        <v>257</v>
      </c>
      <c r="D19" s="234" t="s">
        <v>251</v>
      </c>
      <c r="E19" s="232">
        <v>0</v>
      </c>
      <c r="H19" s="232">
        <v>8.5</v>
      </c>
    </row>
    <row r="20" spans="1:8">
      <c r="A20" s="229"/>
      <c r="B20" s="215" t="s">
        <v>258</v>
      </c>
      <c r="C20" s="233" t="s">
        <v>259</v>
      </c>
      <c r="D20" s="234" t="s">
        <v>251</v>
      </c>
      <c r="E20" s="232">
        <v>12</v>
      </c>
      <c r="H20" s="232">
        <v>12</v>
      </c>
    </row>
    <row r="21" spans="1:8">
      <c r="A21" s="229"/>
      <c r="B21" s="215" t="s">
        <v>260</v>
      </c>
      <c r="C21" s="233" t="s">
        <v>261</v>
      </c>
      <c r="D21" s="234" t="s">
        <v>251</v>
      </c>
      <c r="E21" s="232">
        <v>6.96</v>
      </c>
      <c r="H21" s="232">
        <v>6.96</v>
      </c>
    </row>
    <row r="22" spans="1:8">
      <c r="A22" s="229"/>
      <c r="B22" s="409" t="s">
        <v>247</v>
      </c>
      <c r="C22" s="409"/>
      <c r="D22" s="409"/>
      <c r="E22" s="410"/>
      <c r="H22" s="232"/>
    </row>
    <row r="23" spans="1:8">
      <c r="A23" s="229"/>
      <c r="B23" s="215" t="s">
        <v>262</v>
      </c>
      <c r="C23" s="233" t="s">
        <v>263</v>
      </c>
      <c r="D23" s="235" t="s">
        <v>264</v>
      </c>
      <c r="E23" s="232">
        <f>15*100/360</f>
        <v>4.166666666666667</v>
      </c>
      <c r="H23" s="232">
        <v>4.17</v>
      </c>
    </row>
    <row r="24" spans="1:8">
      <c r="A24" s="229"/>
      <c r="B24" s="215" t="s">
        <v>265</v>
      </c>
      <c r="C24" s="233" t="s">
        <v>266</v>
      </c>
      <c r="D24" s="235" t="s">
        <v>267</v>
      </c>
      <c r="E24" s="232">
        <f>30/360*100</f>
        <v>8.3333333333333321</v>
      </c>
      <c r="H24" s="232"/>
    </row>
    <row r="25" spans="1:8">
      <c r="A25" s="229"/>
      <c r="B25" s="215" t="s">
        <v>268</v>
      </c>
      <c r="C25" s="233" t="s">
        <v>269</v>
      </c>
      <c r="D25" s="235" t="s">
        <v>267</v>
      </c>
      <c r="E25" s="232">
        <f>30/360*100</f>
        <v>8.3333333333333321</v>
      </c>
      <c r="H25" s="232"/>
    </row>
    <row r="26" spans="1:8">
      <c r="A26" s="229"/>
      <c r="B26" s="215" t="s">
        <v>270</v>
      </c>
      <c r="C26" s="233" t="s">
        <v>271</v>
      </c>
      <c r="D26" s="235" t="s">
        <v>272</v>
      </c>
      <c r="E26" s="232">
        <v>1</v>
      </c>
      <c r="H26" s="232"/>
    </row>
    <row r="27" spans="1:8">
      <c r="A27" s="229"/>
      <c r="B27" s="409" t="s">
        <v>273</v>
      </c>
      <c r="C27" s="409"/>
      <c r="D27" s="409"/>
      <c r="E27" s="410"/>
      <c r="H27" s="232"/>
    </row>
    <row r="28" spans="1:8">
      <c r="A28" s="229"/>
      <c r="B28" s="215" t="s">
        <v>274</v>
      </c>
      <c r="C28" s="233" t="s">
        <v>275</v>
      </c>
      <c r="D28" s="235" t="s">
        <v>276</v>
      </c>
      <c r="E28" s="232">
        <v>2.78</v>
      </c>
      <c r="H28" s="232">
        <v>0.83</v>
      </c>
    </row>
    <row r="29" spans="1:8">
      <c r="A29" s="229"/>
      <c r="B29" s="215" t="s">
        <v>277</v>
      </c>
      <c r="C29" s="233" t="s">
        <v>278</v>
      </c>
      <c r="D29" s="235" t="s">
        <v>279</v>
      </c>
      <c r="E29" s="232">
        <v>5</v>
      </c>
      <c r="H29" s="232"/>
    </row>
    <row r="30" spans="1:8">
      <c r="A30" s="229"/>
      <c r="B30" s="215" t="s">
        <v>280</v>
      </c>
      <c r="C30" s="233" t="s">
        <v>281</v>
      </c>
      <c r="D30" s="234" t="s">
        <v>251</v>
      </c>
      <c r="E30" s="232">
        <v>1</v>
      </c>
      <c r="H30" s="232">
        <v>0.1</v>
      </c>
    </row>
    <row r="31" spans="1:8" ht="14.4" thickBot="1">
      <c r="A31" s="229"/>
      <c r="B31" s="215" t="s">
        <v>282</v>
      </c>
      <c r="C31" s="233" t="s">
        <v>283</v>
      </c>
      <c r="D31" s="234" t="s">
        <v>251</v>
      </c>
      <c r="E31" s="232">
        <v>2</v>
      </c>
      <c r="H31" s="232"/>
    </row>
    <row r="32" spans="1:8" ht="14.4" thickBot="1">
      <c r="A32" s="224" t="s">
        <v>284</v>
      </c>
      <c r="B32" s="236"/>
      <c r="C32" s="226" t="s">
        <v>285</v>
      </c>
      <c r="D32" s="237"/>
      <c r="E32" s="228">
        <f>E12+E14</f>
        <v>155.57333333333332</v>
      </c>
    </row>
    <row r="33" spans="1:5" ht="7.95" customHeight="1" thickBot="1">
      <c r="A33" s="229"/>
      <c r="C33" s="238"/>
      <c r="D33" s="235"/>
      <c r="E33" s="232"/>
    </row>
    <row r="34" spans="1:5" ht="14.4" thickBot="1">
      <c r="A34" s="224" t="s">
        <v>286</v>
      </c>
      <c r="B34" s="236"/>
      <c r="C34" s="226" t="s">
        <v>287</v>
      </c>
      <c r="D34" s="237"/>
      <c r="E34" s="228">
        <f>SUM(E35:E37)</f>
        <v>9.2100000000000009</v>
      </c>
    </row>
    <row r="35" spans="1:5">
      <c r="A35" s="229"/>
      <c r="B35" s="215" t="s">
        <v>249</v>
      </c>
      <c r="C35" s="216" t="s">
        <v>332</v>
      </c>
      <c r="D35" s="234" t="s">
        <v>251</v>
      </c>
      <c r="E35" s="232">
        <v>4</v>
      </c>
    </row>
    <row r="36" spans="1:5">
      <c r="A36" s="229"/>
      <c r="B36" s="215" t="s">
        <v>252</v>
      </c>
      <c r="C36" s="216" t="s">
        <v>288</v>
      </c>
      <c r="D36" s="234" t="s">
        <v>251</v>
      </c>
      <c r="E36" s="232">
        <v>5.21</v>
      </c>
    </row>
    <row r="37" spans="1:5">
      <c r="A37" s="229"/>
      <c r="B37" s="215" t="s">
        <v>254</v>
      </c>
      <c r="C37" s="216" t="s">
        <v>65</v>
      </c>
      <c r="D37" s="234" t="s">
        <v>251</v>
      </c>
      <c r="E37" s="232">
        <v>0</v>
      </c>
    </row>
    <row r="38" spans="1:5" ht="14.4" thickBot="1">
      <c r="A38" s="229"/>
      <c r="B38" s="215"/>
      <c r="D38" s="234"/>
      <c r="E38" s="232"/>
    </row>
    <row r="39" spans="1:5" ht="14.4" thickBot="1">
      <c r="A39" s="224" t="s">
        <v>289</v>
      </c>
      <c r="B39" s="236"/>
      <c r="C39" s="226" t="s">
        <v>290</v>
      </c>
      <c r="D39" s="237"/>
      <c r="E39" s="228">
        <f>E32+E34</f>
        <v>164.78333333333333</v>
      </c>
    </row>
    <row r="40" spans="1:5" ht="14.4" thickBot="1">
      <c r="A40" s="239"/>
      <c r="B40" s="216"/>
      <c r="D40" s="216"/>
      <c r="E40" s="240"/>
    </row>
    <row r="41" spans="1:5" ht="14.4" thickBot="1">
      <c r="A41" s="241"/>
      <c r="B41" s="242"/>
      <c r="C41" s="243" t="s">
        <v>291</v>
      </c>
      <c r="D41" s="244"/>
      <c r="E41" s="245">
        <f>ROUND(E39/100,4)</f>
        <v>1.6477999999999999</v>
      </c>
    </row>
    <row r="42" spans="1:5">
      <c r="A42" s="246"/>
      <c r="E42" s="232"/>
    </row>
    <row r="43" spans="1:5">
      <c r="A43" s="246"/>
      <c r="E43" s="232"/>
    </row>
    <row r="44" spans="1:5" ht="14.4" thickBot="1">
      <c r="A44" s="248"/>
      <c r="B44" s="249"/>
      <c r="C44" s="249"/>
      <c r="E44" s="232"/>
    </row>
    <row r="45" spans="1:5">
      <c r="A45" s="250">
        <f>+'INTERVENTORÍA No 1'!A51:C51</f>
        <v>0</v>
      </c>
      <c r="B45" s="251"/>
      <c r="C45" s="251"/>
      <c r="D45" s="216"/>
      <c r="E45" s="240"/>
    </row>
    <row r="46" spans="1:5">
      <c r="A46" s="250">
        <f>+'INTERVENTORÍA No 1'!A52:C52</f>
        <v>0</v>
      </c>
      <c r="B46" s="251"/>
      <c r="C46" s="251"/>
      <c r="D46" s="216"/>
      <c r="E46" s="240"/>
    </row>
    <row r="47" spans="1:5">
      <c r="A47" s="411"/>
      <c r="B47" s="411"/>
      <c r="C47" s="411"/>
      <c r="D47" s="216"/>
      <c r="E47" s="216"/>
    </row>
    <row r="48" spans="1:5">
      <c r="D48" s="216"/>
      <c r="E48" s="216"/>
    </row>
  </sheetData>
  <mergeCells count="15">
    <mergeCell ref="B22:E22"/>
    <mergeCell ref="B27:E27"/>
    <mergeCell ref="A47:C47"/>
    <mergeCell ref="A8:E8"/>
    <mergeCell ref="A9:E9"/>
    <mergeCell ref="A10:C10"/>
    <mergeCell ref="D10:E10"/>
    <mergeCell ref="A11:D11"/>
    <mergeCell ref="B15:E15"/>
    <mergeCell ref="A7:E7"/>
    <mergeCell ref="A1:E1"/>
    <mergeCell ref="A2:E2"/>
    <mergeCell ref="A3:E3"/>
    <mergeCell ref="A4:E4"/>
    <mergeCell ref="A5:E5"/>
  </mergeCells>
  <printOptions horizontalCentered="1"/>
  <pageMargins left="0.70866141732283472" right="0.70866141732283472" top="0.74803149606299213" bottom="0.74803149606299213" header="0.31496062992125984" footer="0.31496062992125984"/>
  <pageSetup scale="9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2A6D8-FC73-4F28-84B1-3E64E165BF97}">
  <sheetPr>
    <pageSetUpPr fitToPage="1"/>
  </sheetPr>
  <dimension ref="A1:H52"/>
  <sheetViews>
    <sheetView topLeftCell="A10" zoomScaleNormal="100" zoomScaleSheetLayoutView="85" workbookViewId="0">
      <selection activeCell="A25" sqref="A25"/>
    </sheetView>
  </sheetViews>
  <sheetFormatPr baseColWidth="10" defaultColWidth="13.6640625" defaultRowHeight="13.2"/>
  <cols>
    <col min="1" max="1" width="56.88671875" style="252" customWidth="1"/>
    <col min="2" max="2" width="19.33203125" style="252" bestFit="1" customWidth="1"/>
    <col min="3" max="3" width="16.88671875" style="252" bestFit="1" customWidth="1"/>
    <col min="4" max="4" width="18.5546875" style="252" bestFit="1" customWidth="1"/>
    <col min="5" max="5" width="21.109375" style="255" bestFit="1" customWidth="1"/>
    <col min="6" max="6" width="23.6640625" style="252" customWidth="1"/>
    <col min="7" max="232" width="11.44140625" style="252" customWidth="1"/>
    <col min="233" max="233" width="39.109375" style="252" customWidth="1"/>
    <col min="234" max="234" width="10.5546875" style="252" customWidth="1"/>
    <col min="235" max="236" width="13.6640625" style="252"/>
    <col min="237" max="237" width="56.88671875" style="252" customWidth="1"/>
    <col min="238" max="238" width="19.33203125" style="252" bestFit="1" customWidth="1"/>
    <col min="239" max="239" width="16.88671875" style="252" bestFit="1" customWidth="1"/>
    <col min="240" max="240" width="18.5546875" style="252" bestFit="1" customWidth="1"/>
    <col min="241" max="241" width="21.109375" style="252" bestFit="1" customWidth="1"/>
    <col min="242" max="242" width="23.6640625" style="252" customWidth="1"/>
    <col min="243" max="243" width="11.44140625" style="252" customWidth="1"/>
    <col min="244" max="260" width="0" style="252" hidden="1" customWidth="1"/>
    <col min="261" max="488" width="11.44140625" style="252" customWidth="1"/>
    <col min="489" max="489" width="39.109375" style="252" customWidth="1"/>
    <col min="490" max="490" width="10.5546875" style="252" customWidth="1"/>
    <col min="491" max="492" width="13.6640625" style="252"/>
    <col min="493" max="493" width="56.88671875" style="252" customWidth="1"/>
    <col min="494" max="494" width="19.33203125" style="252" bestFit="1" customWidth="1"/>
    <col min="495" max="495" width="16.88671875" style="252" bestFit="1" customWidth="1"/>
    <col min="496" max="496" width="18.5546875" style="252" bestFit="1" customWidth="1"/>
    <col min="497" max="497" width="21.109375" style="252" bestFit="1" customWidth="1"/>
    <col min="498" max="498" width="23.6640625" style="252" customWidth="1"/>
    <col min="499" max="499" width="11.44140625" style="252" customWidth="1"/>
    <col min="500" max="516" width="0" style="252" hidden="1" customWidth="1"/>
    <col min="517" max="744" width="11.44140625" style="252" customWidth="1"/>
    <col min="745" max="745" width="39.109375" style="252" customWidth="1"/>
    <col min="746" max="746" width="10.5546875" style="252" customWidth="1"/>
    <col min="747" max="748" width="13.6640625" style="252"/>
    <col min="749" max="749" width="56.88671875" style="252" customWidth="1"/>
    <col min="750" max="750" width="19.33203125" style="252" bestFit="1" customWidth="1"/>
    <col min="751" max="751" width="16.88671875" style="252" bestFit="1" customWidth="1"/>
    <col min="752" max="752" width="18.5546875" style="252" bestFit="1" customWidth="1"/>
    <col min="753" max="753" width="21.109375" style="252" bestFit="1" customWidth="1"/>
    <col min="754" max="754" width="23.6640625" style="252" customWidth="1"/>
    <col min="755" max="755" width="11.44140625" style="252" customWidth="1"/>
    <col min="756" max="772" width="0" style="252" hidden="1" customWidth="1"/>
    <col min="773" max="1000" width="11.44140625" style="252" customWidth="1"/>
    <col min="1001" max="1001" width="39.109375" style="252" customWidth="1"/>
    <col min="1002" max="1002" width="10.5546875" style="252" customWidth="1"/>
    <col min="1003" max="1004" width="13.6640625" style="252"/>
    <col min="1005" max="1005" width="56.88671875" style="252" customWidth="1"/>
    <col min="1006" max="1006" width="19.33203125" style="252" bestFit="1" customWidth="1"/>
    <col min="1007" max="1007" width="16.88671875" style="252" bestFit="1" customWidth="1"/>
    <col min="1008" max="1008" width="18.5546875" style="252" bestFit="1" customWidth="1"/>
    <col min="1009" max="1009" width="21.109375" style="252" bestFit="1" customWidth="1"/>
    <col min="1010" max="1010" width="23.6640625" style="252" customWidth="1"/>
    <col min="1011" max="1011" width="11.44140625" style="252" customWidth="1"/>
    <col min="1012" max="1028" width="0" style="252" hidden="1" customWidth="1"/>
    <col min="1029" max="1256" width="11.44140625" style="252" customWidth="1"/>
    <col min="1257" max="1257" width="39.109375" style="252" customWidth="1"/>
    <col min="1258" max="1258" width="10.5546875" style="252" customWidth="1"/>
    <col min="1259" max="1260" width="13.6640625" style="252"/>
    <col min="1261" max="1261" width="56.88671875" style="252" customWidth="1"/>
    <col min="1262" max="1262" width="19.33203125" style="252" bestFit="1" customWidth="1"/>
    <col min="1263" max="1263" width="16.88671875" style="252" bestFit="1" customWidth="1"/>
    <col min="1264" max="1264" width="18.5546875" style="252" bestFit="1" customWidth="1"/>
    <col min="1265" max="1265" width="21.109375" style="252" bestFit="1" customWidth="1"/>
    <col min="1266" max="1266" width="23.6640625" style="252" customWidth="1"/>
    <col min="1267" max="1267" width="11.44140625" style="252" customWidth="1"/>
    <col min="1268" max="1284" width="0" style="252" hidden="1" customWidth="1"/>
    <col min="1285" max="1512" width="11.44140625" style="252" customWidth="1"/>
    <col min="1513" max="1513" width="39.109375" style="252" customWidth="1"/>
    <col min="1514" max="1514" width="10.5546875" style="252" customWidth="1"/>
    <col min="1515" max="1516" width="13.6640625" style="252"/>
    <col min="1517" max="1517" width="56.88671875" style="252" customWidth="1"/>
    <col min="1518" max="1518" width="19.33203125" style="252" bestFit="1" customWidth="1"/>
    <col min="1519" max="1519" width="16.88671875" style="252" bestFit="1" customWidth="1"/>
    <col min="1520" max="1520" width="18.5546875" style="252" bestFit="1" customWidth="1"/>
    <col min="1521" max="1521" width="21.109375" style="252" bestFit="1" customWidth="1"/>
    <col min="1522" max="1522" width="23.6640625" style="252" customWidth="1"/>
    <col min="1523" max="1523" width="11.44140625" style="252" customWidth="1"/>
    <col min="1524" max="1540" width="0" style="252" hidden="1" customWidth="1"/>
    <col min="1541" max="1768" width="11.44140625" style="252" customWidth="1"/>
    <col min="1769" max="1769" width="39.109375" style="252" customWidth="1"/>
    <col min="1770" max="1770" width="10.5546875" style="252" customWidth="1"/>
    <col min="1771" max="1772" width="13.6640625" style="252"/>
    <col min="1773" max="1773" width="56.88671875" style="252" customWidth="1"/>
    <col min="1774" max="1774" width="19.33203125" style="252" bestFit="1" customWidth="1"/>
    <col min="1775" max="1775" width="16.88671875" style="252" bestFit="1" customWidth="1"/>
    <col min="1776" max="1776" width="18.5546875" style="252" bestFit="1" customWidth="1"/>
    <col min="1777" max="1777" width="21.109375" style="252" bestFit="1" customWidth="1"/>
    <col min="1778" max="1778" width="23.6640625" style="252" customWidth="1"/>
    <col min="1779" max="1779" width="11.44140625" style="252" customWidth="1"/>
    <col min="1780" max="1796" width="0" style="252" hidden="1" customWidth="1"/>
    <col min="1797" max="2024" width="11.44140625" style="252" customWidth="1"/>
    <col min="2025" max="2025" width="39.109375" style="252" customWidth="1"/>
    <col min="2026" max="2026" width="10.5546875" style="252" customWidth="1"/>
    <col min="2027" max="2028" width="13.6640625" style="252"/>
    <col min="2029" max="2029" width="56.88671875" style="252" customWidth="1"/>
    <col min="2030" max="2030" width="19.33203125" style="252" bestFit="1" customWidth="1"/>
    <col min="2031" max="2031" width="16.88671875" style="252" bestFit="1" customWidth="1"/>
    <col min="2032" max="2032" width="18.5546875" style="252" bestFit="1" customWidth="1"/>
    <col min="2033" max="2033" width="21.109375" style="252" bestFit="1" customWidth="1"/>
    <col min="2034" max="2034" width="23.6640625" style="252" customWidth="1"/>
    <col min="2035" max="2035" width="11.44140625" style="252" customWidth="1"/>
    <col min="2036" max="2052" width="0" style="252" hidden="1" customWidth="1"/>
    <col min="2053" max="2280" width="11.44140625" style="252" customWidth="1"/>
    <col min="2281" max="2281" width="39.109375" style="252" customWidth="1"/>
    <col min="2282" max="2282" width="10.5546875" style="252" customWidth="1"/>
    <col min="2283" max="2284" width="13.6640625" style="252"/>
    <col min="2285" max="2285" width="56.88671875" style="252" customWidth="1"/>
    <col min="2286" max="2286" width="19.33203125" style="252" bestFit="1" customWidth="1"/>
    <col min="2287" max="2287" width="16.88671875" style="252" bestFit="1" customWidth="1"/>
    <col min="2288" max="2288" width="18.5546875" style="252" bestFit="1" customWidth="1"/>
    <col min="2289" max="2289" width="21.109375" style="252" bestFit="1" customWidth="1"/>
    <col min="2290" max="2290" width="23.6640625" style="252" customWidth="1"/>
    <col min="2291" max="2291" width="11.44140625" style="252" customWidth="1"/>
    <col min="2292" max="2308" width="0" style="252" hidden="1" customWidth="1"/>
    <col min="2309" max="2536" width="11.44140625" style="252" customWidth="1"/>
    <col min="2537" max="2537" width="39.109375" style="252" customWidth="1"/>
    <col min="2538" max="2538" width="10.5546875" style="252" customWidth="1"/>
    <col min="2539" max="2540" width="13.6640625" style="252"/>
    <col min="2541" max="2541" width="56.88671875" style="252" customWidth="1"/>
    <col min="2542" max="2542" width="19.33203125" style="252" bestFit="1" customWidth="1"/>
    <col min="2543" max="2543" width="16.88671875" style="252" bestFit="1" customWidth="1"/>
    <col min="2544" max="2544" width="18.5546875" style="252" bestFit="1" customWidth="1"/>
    <col min="2545" max="2545" width="21.109375" style="252" bestFit="1" customWidth="1"/>
    <col min="2546" max="2546" width="23.6640625" style="252" customWidth="1"/>
    <col min="2547" max="2547" width="11.44140625" style="252" customWidth="1"/>
    <col min="2548" max="2564" width="0" style="252" hidden="1" customWidth="1"/>
    <col min="2565" max="2792" width="11.44140625" style="252" customWidth="1"/>
    <col min="2793" max="2793" width="39.109375" style="252" customWidth="1"/>
    <col min="2794" max="2794" width="10.5546875" style="252" customWidth="1"/>
    <col min="2795" max="2796" width="13.6640625" style="252"/>
    <col min="2797" max="2797" width="56.88671875" style="252" customWidth="1"/>
    <col min="2798" max="2798" width="19.33203125" style="252" bestFit="1" customWidth="1"/>
    <col min="2799" max="2799" width="16.88671875" style="252" bestFit="1" customWidth="1"/>
    <col min="2800" max="2800" width="18.5546875" style="252" bestFit="1" customWidth="1"/>
    <col min="2801" max="2801" width="21.109375" style="252" bestFit="1" customWidth="1"/>
    <col min="2802" max="2802" width="23.6640625" style="252" customWidth="1"/>
    <col min="2803" max="2803" width="11.44140625" style="252" customWidth="1"/>
    <col min="2804" max="2820" width="0" style="252" hidden="1" customWidth="1"/>
    <col min="2821" max="3048" width="11.44140625" style="252" customWidth="1"/>
    <col min="3049" max="3049" width="39.109375" style="252" customWidth="1"/>
    <col min="3050" max="3050" width="10.5546875" style="252" customWidth="1"/>
    <col min="3051" max="3052" width="13.6640625" style="252"/>
    <col min="3053" max="3053" width="56.88671875" style="252" customWidth="1"/>
    <col min="3054" max="3054" width="19.33203125" style="252" bestFit="1" customWidth="1"/>
    <col min="3055" max="3055" width="16.88671875" style="252" bestFit="1" customWidth="1"/>
    <col min="3056" max="3056" width="18.5546875" style="252" bestFit="1" customWidth="1"/>
    <col min="3057" max="3057" width="21.109375" style="252" bestFit="1" customWidth="1"/>
    <col min="3058" max="3058" width="23.6640625" style="252" customWidth="1"/>
    <col min="3059" max="3059" width="11.44140625" style="252" customWidth="1"/>
    <col min="3060" max="3076" width="0" style="252" hidden="1" customWidth="1"/>
    <col min="3077" max="3304" width="11.44140625" style="252" customWidth="1"/>
    <col min="3305" max="3305" width="39.109375" style="252" customWidth="1"/>
    <col min="3306" max="3306" width="10.5546875" style="252" customWidth="1"/>
    <col min="3307" max="3308" width="13.6640625" style="252"/>
    <col min="3309" max="3309" width="56.88671875" style="252" customWidth="1"/>
    <col min="3310" max="3310" width="19.33203125" style="252" bestFit="1" customWidth="1"/>
    <col min="3311" max="3311" width="16.88671875" style="252" bestFit="1" customWidth="1"/>
    <col min="3312" max="3312" width="18.5546875" style="252" bestFit="1" customWidth="1"/>
    <col min="3313" max="3313" width="21.109375" style="252" bestFit="1" customWidth="1"/>
    <col min="3314" max="3314" width="23.6640625" style="252" customWidth="1"/>
    <col min="3315" max="3315" width="11.44140625" style="252" customWidth="1"/>
    <col min="3316" max="3332" width="0" style="252" hidden="1" customWidth="1"/>
    <col min="3333" max="3560" width="11.44140625" style="252" customWidth="1"/>
    <col min="3561" max="3561" width="39.109375" style="252" customWidth="1"/>
    <col min="3562" max="3562" width="10.5546875" style="252" customWidth="1"/>
    <col min="3563" max="3564" width="13.6640625" style="252"/>
    <col min="3565" max="3565" width="56.88671875" style="252" customWidth="1"/>
    <col min="3566" max="3566" width="19.33203125" style="252" bestFit="1" customWidth="1"/>
    <col min="3567" max="3567" width="16.88671875" style="252" bestFit="1" customWidth="1"/>
    <col min="3568" max="3568" width="18.5546875" style="252" bestFit="1" customWidth="1"/>
    <col min="3569" max="3569" width="21.109375" style="252" bestFit="1" customWidth="1"/>
    <col min="3570" max="3570" width="23.6640625" style="252" customWidth="1"/>
    <col min="3571" max="3571" width="11.44140625" style="252" customWidth="1"/>
    <col min="3572" max="3588" width="0" style="252" hidden="1" customWidth="1"/>
    <col min="3589" max="3816" width="11.44140625" style="252" customWidth="1"/>
    <col min="3817" max="3817" width="39.109375" style="252" customWidth="1"/>
    <col min="3818" max="3818" width="10.5546875" style="252" customWidth="1"/>
    <col min="3819" max="3820" width="13.6640625" style="252"/>
    <col min="3821" max="3821" width="56.88671875" style="252" customWidth="1"/>
    <col min="3822" max="3822" width="19.33203125" style="252" bestFit="1" customWidth="1"/>
    <col min="3823" max="3823" width="16.88671875" style="252" bestFit="1" customWidth="1"/>
    <col min="3824" max="3824" width="18.5546875" style="252" bestFit="1" customWidth="1"/>
    <col min="3825" max="3825" width="21.109375" style="252" bestFit="1" customWidth="1"/>
    <col min="3826" max="3826" width="23.6640625" style="252" customWidth="1"/>
    <col min="3827" max="3827" width="11.44140625" style="252" customWidth="1"/>
    <col min="3828" max="3844" width="0" style="252" hidden="1" customWidth="1"/>
    <col min="3845" max="4072" width="11.44140625" style="252" customWidth="1"/>
    <col min="4073" max="4073" width="39.109375" style="252" customWidth="1"/>
    <col min="4074" max="4074" width="10.5546875" style="252" customWidth="1"/>
    <col min="4075" max="4076" width="13.6640625" style="252"/>
    <col min="4077" max="4077" width="56.88671875" style="252" customWidth="1"/>
    <col min="4078" max="4078" width="19.33203125" style="252" bestFit="1" customWidth="1"/>
    <col min="4079" max="4079" width="16.88671875" style="252" bestFit="1" customWidth="1"/>
    <col min="4080" max="4080" width="18.5546875" style="252" bestFit="1" customWidth="1"/>
    <col min="4081" max="4081" width="21.109375" style="252" bestFit="1" customWidth="1"/>
    <col min="4082" max="4082" width="23.6640625" style="252" customWidth="1"/>
    <col min="4083" max="4083" width="11.44140625" style="252" customWidth="1"/>
    <col min="4084" max="4100" width="0" style="252" hidden="1" customWidth="1"/>
    <col min="4101" max="4328" width="11.44140625" style="252" customWidth="1"/>
    <col min="4329" max="4329" width="39.109375" style="252" customWidth="1"/>
    <col min="4330" max="4330" width="10.5546875" style="252" customWidth="1"/>
    <col min="4331" max="4332" width="13.6640625" style="252"/>
    <col min="4333" max="4333" width="56.88671875" style="252" customWidth="1"/>
    <col min="4334" max="4334" width="19.33203125" style="252" bestFit="1" customWidth="1"/>
    <col min="4335" max="4335" width="16.88671875" style="252" bestFit="1" customWidth="1"/>
    <col min="4336" max="4336" width="18.5546875" style="252" bestFit="1" customWidth="1"/>
    <col min="4337" max="4337" width="21.109375" style="252" bestFit="1" customWidth="1"/>
    <col min="4338" max="4338" width="23.6640625" style="252" customWidth="1"/>
    <col min="4339" max="4339" width="11.44140625" style="252" customWidth="1"/>
    <col min="4340" max="4356" width="0" style="252" hidden="1" customWidth="1"/>
    <col min="4357" max="4584" width="11.44140625" style="252" customWidth="1"/>
    <col min="4585" max="4585" width="39.109375" style="252" customWidth="1"/>
    <col min="4586" max="4586" width="10.5546875" style="252" customWidth="1"/>
    <col min="4587" max="4588" width="13.6640625" style="252"/>
    <col min="4589" max="4589" width="56.88671875" style="252" customWidth="1"/>
    <col min="4590" max="4590" width="19.33203125" style="252" bestFit="1" customWidth="1"/>
    <col min="4591" max="4591" width="16.88671875" style="252" bestFit="1" customWidth="1"/>
    <col min="4592" max="4592" width="18.5546875" style="252" bestFit="1" customWidth="1"/>
    <col min="4593" max="4593" width="21.109375" style="252" bestFit="1" customWidth="1"/>
    <col min="4594" max="4594" width="23.6640625" style="252" customWidth="1"/>
    <col min="4595" max="4595" width="11.44140625" style="252" customWidth="1"/>
    <col min="4596" max="4612" width="0" style="252" hidden="1" customWidth="1"/>
    <col min="4613" max="4840" width="11.44140625" style="252" customWidth="1"/>
    <col min="4841" max="4841" width="39.109375" style="252" customWidth="1"/>
    <col min="4842" max="4842" width="10.5546875" style="252" customWidth="1"/>
    <col min="4843" max="4844" width="13.6640625" style="252"/>
    <col min="4845" max="4845" width="56.88671875" style="252" customWidth="1"/>
    <col min="4846" max="4846" width="19.33203125" style="252" bestFit="1" customWidth="1"/>
    <col min="4847" max="4847" width="16.88671875" style="252" bestFit="1" customWidth="1"/>
    <col min="4848" max="4848" width="18.5546875" style="252" bestFit="1" customWidth="1"/>
    <col min="4849" max="4849" width="21.109375" style="252" bestFit="1" customWidth="1"/>
    <col min="4850" max="4850" width="23.6640625" style="252" customWidth="1"/>
    <col min="4851" max="4851" width="11.44140625" style="252" customWidth="1"/>
    <col min="4852" max="4868" width="0" style="252" hidden="1" customWidth="1"/>
    <col min="4869" max="5096" width="11.44140625" style="252" customWidth="1"/>
    <col min="5097" max="5097" width="39.109375" style="252" customWidth="1"/>
    <col min="5098" max="5098" width="10.5546875" style="252" customWidth="1"/>
    <col min="5099" max="5100" width="13.6640625" style="252"/>
    <col min="5101" max="5101" width="56.88671875" style="252" customWidth="1"/>
    <col min="5102" max="5102" width="19.33203125" style="252" bestFit="1" customWidth="1"/>
    <col min="5103" max="5103" width="16.88671875" style="252" bestFit="1" customWidth="1"/>
    <col min="5104" max="5104" width="18.5546875" style="252" bestFit="1" customWidth="1"/>
    <col min="5105" max="5105" width="21.109375" style="252" bestFit="1" customWidth="1"/>
    <col min="5106" max="5106" width="23.6640625" style="252" customWidth="1"/>
    <col min="5107" max="5107" width="11.44140625" style="252" customWidth="1"/>
    <col min="5108" max="5124" width="0" style="252" hidden="1" customWidth="1"/>
    <col min="5125" max="5352" width="11.44140625" style="252" customWidth="1"/>
    <col min="5353" max="5353" width="39.109375" style="252" customWidth="1"/>
    <col min="5354" max="5354" width="10.5546875" style="252" customWidth="1"/>
    <col min="5355" max="5356" width="13.6640625" style="252"/>
    <col min="5357" max="5357" width="56.88671875" style="252" customWidth="1"/>
    <col min="5358" max="5358" width="19.33203125" style="252" bestFit="1" customWidth="1"/>
    <col min="5359" max="5359" width="16.88671875" style="252" bestFit="1" customWidth="1"/>
    <col min="5360" max="5360" width="18.5546875" style="252" bestFit="1" customWidth="1"/>
    <col min="5361" max="5361" width="21.109375" style="252" bestFit="1" customWidth="1"/>
    <col min="5362" max="5362" width="23.6640625" style="252" customWidth="1"/>
    <col min="5363" max="5363" width="11.44140625" style="252" customWidth="1"/>
    <col min="5364" max="5380" width="0" style="252" hidden="1" customWidth="1"/>
    <col min="5381" max="5608" width="11.44140625" style="252" customWidth="1"/>
    <col min="5609" max="5609" width="39.109375" style="252" customWidth="1"/>
    <col min="5610" max="5610" width="10.5546875" style="252" customWidth="1"/>
    <col min="5611" max="5612" width="13.6640625" style="252"/>
    <col min="5613" max="5613" width="56.88671875" style="252" customWidth="1"/>
    <col min="5614" max="5614" width="19.33203125" style="252" bestFit="1" customWidth="1"/>
    <col min="5615" max="5615" width="16.88671875" style="252" bestFit="1" customWidth="1"/>
    <col min="5616" max="5616" width="18.5546875" style="252" bestFit="1" customWidth="1"/>
    <col min="5617" max="5617" width="21.109375" style="252" bestFit="1" customWidth="1"/>
    <col min="5618" max="5618" width="23.6640625" style="252" customWidth="1"/>
    <col min="5619" max="5619" width="11.44140625" style="252" customWidth="1"/>
    <col min="5620" max="5636" width="0" style="252" hidden="1" customWidth="1"/>
    <col min="5637" max="5864" width="11.44140625" style="252" customWidth="1"/>
    <col min="5865" max="5865" width="39.109375" style="252" customWidth="1"/>
    <col min="5866" max="5866" width="10.5546875" style="252" customWidth="1"/>
    <col min="5867" max="5868" width="13.6640625" style="252"/>
    <col min="5869" max="5869" width="56.88671875" style="252" customWidth="1"/>
    <col min="5870" max="5870" width="19.33203125" style="252" bestFit="1" customWidth="1"/>
    <col min="5871" max="5871" width="16.88671875" style="252" bestFit="1" customWidth="1"/>
    <col min="5872" max="5872" width="18.5546875" style="252" bestFit="1" customWidth="1"/>
    <col min="5873" max="5873" width="21.109375" style="252" bestFit="1" customWidth="1"/>
    <col min="5874" max="5874" width="23.6640625" style="252" customWidth="1"/>
    <col min="5875" max="5875" width="11.44140625" style="252" customWidth="1"/>
    <col min="5876" max="5892" width="0" style="252" hidden="1" customWidth="1"/>
    <col min="5893" max="6120" width="11.44140625" style="252" customWidth="1"/>
    <col min="6121" max="6121" width="39.109375" style="252" customWidth="1"/>
    <col min="6122" max="6122" width="10.5546875" style="252" customWidth="1"/>
    <col min="6123" max="6124" width="13.6640625" style="252"/>
    <col min="6125" max="6125" width="56.88671875" style="252" customWidth="1"/>
    <col min="6126" max="6126" width="19.33203125" style="252" bestFit="1" customWidth="1"/>
    <col min="6127" max="6127" width="16.88671875" style="252" bestFit="1" customWidth="1"/>
    <col min="6128" max="6128" width="18.5546875" style="252" bestFit="1" customWidth="1"/>
    <col min="6129" max="6129" width="21.109375" style="252" bestFit="1" customWidth="1"/>
    <col min="6130" max="6130" width="23.6640625" style="252" customWidth="1"/>
    <col min="6131" max="6131" width="11.44140625" style="252" customWidth="1"/>
    <col min="6132" max="6148" width="0" style="252" hidden="1" customWidth="1"/>
    <col min="6149" max="6376" width="11.44140625" style="252" customWidth="1"/>
    <col min="6377" max="6377" width="39.109375" style="252" customWidth="1"/>
    <col min="6378" max="6378" width="10.5546875" style="252" customWidth="1"/>
    <col min="6379" max="6380" width="13.6640625" style="252"/>
    <col min="6381" max="6381" width="56.88671875" style="252" customWidth="1"/>
    <col min="6382" max="6382" width="19.33203125" style="252" bestFit="1" customWidth="1"/>
    <col min="6383" max="6383" width="16.88671875" style="252" bestFit="1" customWidth="1"/>
    <col min="6384" max="6384" width="18.5546875" style="252" bestFit="1" customWidth="1"/>
    <col min="6385" max="6385" width="21.109375" style="252" bestFit="1" customWidth="1"/>
    <col min="6386" max="6386" width="23.6640625" style="252" customWidth="1"/>
    <col min="6387" max="6387" width="11.44140625" style="252" customWidth="1"/>
    <col min="6388" max="6404" width="0" style="252" hidden="1" customWidth="1"/>
    <col min="6405" max="6632" width="11.44140625" style="252" customWidth="1"/>
    <col min="6633" max="6633" width="39.109375" style="252" customWidth="1"/>
    <col min="6634" max="6634" width="10.5546875" style="252" customWidth="1"/>
    <col min="6635" max="6636" width="13.6640625" style="252"/>
    <col min="6637" max="6637" width="56.88671875" style="252" customWidth="1"/>
    <col min="6638" max="6638" width="19.33203125" style="252" bestFit="1" customWidth="1"/>
    <col min="6639" max="6639" width="16.88671875" style="252" bestFit="1" customWidth="1"/>
    <col min="6640" max="6640" width="18.5546875" style="252" bestFit="1" customWidth="1"/>
    <col min="6641" max="6641" width="21.109375" style="252" bestFit="1" customWidth="1"/>
    <col min="6642" max="6642" width="23.6640625" style="252" customWidth="1"/>
    <col min="6643" max="6643" width="11.44140625" style="252" customWidth="1"/>
    <col min="6644" max="6660" width="0" style="252" hidden="1" customWidth="1"/>
    <col min="6661" max="6888" width="11.44140625" style="252" customWidth="1"/>
    <col min="6889" max="6889" width="39.109375" style="252" customWidth="1"/>
    <col min="6890" max="6890" width="10.5546875" style="252" customWidth="1"/>
    <col min="6891" max="6892" width="13.6640625" style="252"/>
    <col min="6893" max="6893" width="56.88671875" style="252" customWidth="1"/>
    <col min="6894" max="6894" width="19.33203125" style="252" bestFit="1" customWidth="1"/>
    <col min="6895" max="6895" width="16.88671875" style="252" bestFit="1" customWidth="1"/>
    <col min="6896" max="6896" width="18.5546875" style="252" bestFit="1" customWidth="1"/>
    <col min="6897" max="6897" width="21.109375" style="252" bestFit="1" customWidth="1"/>
    <col min="6898" max="6898" width="23.6640625" style="252" customWidth="1"/>
    <col min="6899" max="6899" width="11.44140625" style="252" customWidth="1"/>
    <col min="6900" max="6916" width="0" style="252" hidden="1" customWidth="1"/>
    <col min="6917" max="7144" width="11.44140625" style="252" customWidth="1"/>
    <col min="7145" max="7145" width="39.109375" style="252" customWidth="1"/>
    <col min="7146" max="7146" width="10.5546875" style="252" customWidth="1"/>
    <col min="7147" max="7148" width="13.6640625" style="252"/>
    <col min="7149" max="7149" width="56.88671875" style="252" customWidth="1"/>
    <col min="7150" max="7150" width="19.33203125" style="252" bestFit="1" customWidth="1"/>
    <col min="7151" max="7151" width="16.88671875" style="252" bestFit="1" customWidth="1"/>
    <col min="7152" max="7152" width="18.5546875" style="252" bestFit="1" customWidth="1"/>
    <col min="7153" max="7153" width="21.109375" style="252" bestFit="1" customWidth="1"/>
    <col min="7154" max="7154" width="23.6640625" style="252" customWidth="1"/>
    <col min="7155" max="7155" width="11.44140625" style="252" customWidth="1"/>
    <col min="7156" max="7172" width="0" style="252" hidden="1" customWidth="1"/>
    <col min="7173" max="7400" width="11.44140625" style="252" customWidth="1"/>
    <col min="7401" max="7401" width="39.109375" style="252" customWidth="1"/>
    <col min="7402" max="7402" width="10.5546875" style="252" customWidth="1"/>
    <col min="7403" max="7404" width="13.6640625" style="252"/>
    <col min="7405" max="7405" width="56.88671875" style="252" customWidth="1"/>
    <col min="7406" max="7406" width="19.33203125" style="252" bestFit="1" customWidth="1"/>
    <col min="7407" max="7407" width="16.88671875" style="252" bestFit="1" customWidth="1"/>
    <col min="7408" max="7408" width="18.5546875" style="252" bestFit="1" customWidth="1"/>
    <col min="7409" max="7409" width="21.109375" style="252" bestFit="1" customWidth="1"/>
    <col min="7410" max="7410" width="23.6640625" style="252" customWidth="1"/>
    <col min="7411" max="7411" width="11.44140625" style="252" customWidth="1"/>
    <col min="7412" max="7428" width="0" style="252" hidden="1" customWidth="1"/>
    <col min="7429" max="7656" width="11.44140625" style="252" customWidth="1"/>
    <col min="7657" max="7657" width="39.109375" style="252" customWidth="1"/>
    <col min="7658" max="7658" width="10.5546875" style="252" customWidth="1"/>
    <col min="7659" max="7660" width="13.6640625" style="252"/>
    <col min="7661" max="7661" width="56.88671875" style="252" customWidth="1"/>
    <col min="7662" max="7662" width="19.33203125" style="252" bestFit="1" customWidth="1"/>
    <col min="7663" max="7663" width="16.88671875" style="252" bestFit="1" customWidth="1"/>
    <col min="7664" max="7664" width="18.5546875" style="252" bestFit="1" customWidth="1"/>
    <col min="7665" max="7665" width="21.109375" style="252" bestFit="1" customWidth="1"/>
    <col min="7666" max="7666" width="23.6640625" style="252" customWidth="1"/>
    <col min="7667" max="7667" width="11.44140625" style="252" customWidth="1"/>
    <col min="7668" max="7684" width="0" style="252" hidden="1" customWidth="1"/>
    <col min="7685" max="7912" width="11.44140625" style="252" customWidth="1"/>
    <col min="7913" max="7913" width="39.109375" style="252" customWidth="1"/>
    <col min="7914" max="7914" width="10.5546875" style="252" customWidth="1"/>
    <col min="7915" max="7916" width="13.6640625" style="252"/>
    <col min="7917" max="7917" width="56.88671875" style="252" customWidth="1"/>
    <col min="7918" max="7918" width="19.33203125" style="252" bestFit="1" customWidth="1"/>
    <col min="7919" max="7919" width="16.88671875" style="252" bestFit="1" customWidth="1"/>
    <col min="7920" max="7920" width="18.5546875" style="252" bestFit="1" customWidth="1"/>
    <col min="7921" max="7921" width="21.109375" style="252" bestFit="1" customWidth="1"/>
    <col min="7922" max="7922" width="23.6640625" style="252" customWidth="1"/>
    <col min="7923" max="7923" width="11.44140625" style="252" customWidth="1"/>
    <col min="7924" max="7940" width="0" style="252" hidden="1" customWidth="1"/>
    <col min="7941" max="8168" width="11.44140625" style="252" customWidth="1"/>
    <col min="8169" max="8169" width="39.109375" style="252" customWidth="1"/>
    <col min="8170" max="8170" width="10.5546875" style="252" customWidth="1"/>
    <col min="8171" max="8172" width="13.6640625" style="252"/>
    <col min="8173" max="8173" width="56.88671875" style="252" customWidth="1"/>
    <col min="8174" max="8174" width="19.33203125" style="252" bestFit="1" customWidth="1"/>
    <col min="8175" max="8175" width="16.88671875" style="252" bestFit="1" customWidth="1"/>
    <col min="8176" max="8176" width="18.5546875" style="252" bestFit="1" customWidth="1"/>
    <col min="8177" max="8177" width="21.109375" style="252" bestFit="1" customWidth="1"/>
    <col min="8178" max="8178" width="23.6640625" style="252" customWidth="1"/>
    <col min="8179" max="8179" width="11.44140625" style="252" customWidth="1"/>
    <col min="8180" max="8196" width="0" style="252" hidden="1" customWidth="1"/>
    <col min="8197" max="8424" width="11.44140625" style="252" customWidth="1"/>
    <col min="8425" max="8425" width="39.109375" style="252" customWidth="1"/>
    <col min="8426" max="8426" width="10.5546875" style="252" customWidth="1"/>
    <col min="8427" max="8428" width="13.6640625" style="252"/>
    <col min="8429" max="8429" width="56.88671875" style="252" customWidth="1"/>
    <col min="8430" max="8430" width="19.33203125" style="252" bestFit="1" customWidth="1"/>
    <col min="8431" max="8431" width="16.88671875" style="252" bestFit="1" customWidth="1"/>
    <col min="8432" max="8432" width="18.5546875" style="252" bestFit="1" customWidth="1"/>
    <col min="8433" max="8433" width="21.109375" style="252" bestFit="1" customWidth="1"/>
    <col min="8434" max="8434" width="23.6640625" style="252" customWidth="1"/>
    <col min="8435" max="8435" width="11.44140625" style="252" customWidth="1"/>
    <col min="8436" max="8452" width="0" style="252" hidden="1" customWidth="1"/>
    <col min="8453" max="8680" width="11.44140625" style="252" customWidth="1"/>
    <col min="8681" max="8681" width="39.109375" style="252" customWidth="1"/>
    <col min="8682" max="8682" width="10.5546875" style="252" customWidth="1"/>
    <col min="8683" max="8684" width="13.6640625" style="252"/>
    <col min="8685" max="8685" width="56.88671875" style="252" customWidth="1"/>
    <col min="8686" max="8686" width="19.33203125" style="252" bestFit="1" customWidth="1"/>
    <col min="8687" max="8687" width="16.88671875" style="252" bestFit="1" customWidth="1"/>
    <col min="8688" max="8688" width="18.5546875" style="252" bestFit="1" customWidth="1"/>
    <col min="8689" max="8689" width="21.109375" style="252" bestFit="1" customWidth="1"/>
    <col min="8690" max="8690" width="23.6640625" style="252" customWidth="1"/>
    <col min="8691" max="8691" width="11.44140625" style="252" customWidth="1"/>
    <col min="8692" max="8708" width="0" style="252" hidden="1" customWidth="1"/>
    <col min="8709" max="8936" width="11.44140625" style="252" customWidth="1"/>
    <col min="8937" max="8937" width="39.109375" style="252" customWidth="1"/>
    <col min="8938" max="8938" width="10.5546875" style="252" customWidth="1"/>
    <col min="8939" max="8940" width="13.6640625" style="252"/>
    <col min="8941" max="8941" width="56.88671875" style="252" customWidth="1"/>
    <col min="8942" max="8942" width="19.33203125" style="252" bestFit="1" customWidth="1"/>
    <col min="8943" max="8943" width="16.88671875" style="252" bestFit="1" customWidth="1"/>
    <col min="8944" max="8944" width="18.5546875" style="252" bestFit="1" customWidth="1"/>
    <col min="8945" max="8945" width="21.109375" style="252" bestFit="1" customWidth="1"/>
    <col min="8946" max="8946" width="23.6640625" style="252" customWidth="1"/>
    <col min="8947" max="8947" width="11.44140625" style="252" customWidth="1"/>
    <col min="8948" max="8964" width="0" style="252" hidden="1" customWidth="1"/>
    <col min="8965" max="9192" width="11.44140625" style="252" customWidth="1"/>
    <col min="9193" max="9193" width="39.109375" style="252" customWidth="1"/>
    <col min="9194" max="9194" width="10.5546875" style="252" customWidth="1"/>
    <col min="9195" max="9196" width="13.6640625" style="252"/>
    <col min="9197" max="9197" width="56.88671875" style="252" customWidth="1"/>
    <col min="9198" max="9198" width="19.33203125" style="252" bestFit="1" customWidth="1"/>
    <col min="9199" max="9199" width="16.88671875" style="252" bestFit="1" customWidth="1"/>
    <col min="9200" max="9200" width="18.5546875" style="252" bestFit="1" customWidth="1"/>
    <col min="9201" max="9201" width="21.109375" style="252" bestFit="1" customWidth="1"/>
    <col min="9202" max="9202" width="23.6640625" style="252" customWidth="1"/>
    <col min="9203" max="9203" width="11.44140625" style="252" customWidth="1"/>
    <col min="9204" max="9220" width="0" style="252" hidden="1" customWidth="1"/>
    <col min="9221" max="9448" width="11.44140625" style="252" customWidth="1"/>
    <col min="9449" max="9449" width="39.109375" style="252" customWidth="1"/>
    <col min="9450" max="9450" width="10.5546875" style="252" customWidth="1"/>
    <col min="9451" max="9452" width="13.6640625" style="252"/>
    <col min="9453" max="9453" width="56.88671875" style="252" customWidth="1"/>
    <col min="9454" max="9454" width="19.33203125" style="252" bestFit="1" customWidth="1"/>
    <col min="9455" max="9455" width="16.88671875" style="252" bestFit="1" customWidth="1"/>
    <col min="9456" max="9456" width="18.5546875" style="252" bestFit="1" customWidth="1"/>
    <col min="9457" max="9457" width="21.109375" style="252" bestFit="1" customWidth="1"/>
    <col min="9458" max="9458" width="23.6640625" style="252" customWidth="1"/>
    <col min="9459" max="9459" width="11.44140625" style="252" customWidth="1"/>
    <col min="9460" max="9476" width="0" style="252" hidden="1" customWidth="1"/>
    <col min="9477" max="9704" width="11.44140625" style="252" customWidth="1"/>
    <col min="9705" max="9705" width="39.109375" style="252" customWidth="1"/>
    <col min="9706" max="9706" width="10.5546875" style="252" customWidth="1"/>
    <col min="9707" max="9708" width="13.6640625" style="252"/>
    <col min="9709" max="9709" width="56.88671875" style="252" customWidth="1"/>
    <col min="9710" max="9710" width="19.33203125" style="252" bestFit="1" customWidth="1"/>
    <col min="9711" max="9711" width="16.88671875" style="252" bestFit="1" customWidth="1"/>
    <col min="9712" max="9712" width="18.5546875" style="252" bestFit="1" customWidth="1"/>
    <col min="9713" max="9713" width="21.109375" style="252" bestFit="1" customWidth="1"/>
    <col min="9714" max="9714" width="23.6640625" style="252" customWidth="1"/>
    <col min="9715" max="9715" width="11.44140625" style="252" customWidth="1"/>
    <col min="9716" max="9732" width="0" style="252" hidden="1" customWidth="1"/>
    <col min="9733" max="9960" width="11.44140625" style="252" customWidth="1"/>
    <col min="9961" max="9961" width="39.109375" style="252" customWidth="1"/>
    <col min="9962" max="9962" width="10.5546875" style="252" customWidth="1"/>
    <col min="9963" max="9964" width="13.6640625" style="252"/>
    <col min="9965" max="9965" width="56.88671875" style="252" customWidth="1"/>
    <col min="9966" max="9966" width="19.33203125" style="252" bestFit="1" customWidth="1"/>
    <col min="9967" max="9967" width="16.88671875" style="252" bestFit="1" customWidth="1"/>
    <col min="9968" max="9968" width="18.5546875" style="252" bestFit="1" customWidth="1"/>
    <col min="9969" max="9969" width="21.109375" style="252" bestFit="1" customWidth="1"/>
    <col min="9970" max="9970" width="23.6640625" style="252" customWidth="1"/>
    <col min="9971" max="9971" width="11.44140625" style="252" customWidth="1"/>
    <col min="9972" max="9988" width="0" style="252" hidden="1" customWidth="1"/>
    <col min="9989" max="10216" width="11.44140625" style="252" customWidth="1"/>
    <col min="10217" max="10217" width="39.109375" style="252" customWidth="1"/>
    <col min="10218" max="10218" width="10.5546875" style="252" customWidth="1"/>
    <col min="10219" max="10220" width="13.6640625" style="252"/>
    <col min="10221" max="10221" width="56.88671875" style="252" customWidth="1"/>
    <col min="10222" max="10222" width="19.33203125" style="252" bestFit="1" customWidth="1"/>
    <col min="10223" max="10223" width="16.88671875" style="252" bestFit="1" customWidth="1"/>
    <col min="10224" max="10224" width="18.5546875" style="252" bestFit="1" customWidth="1"/>
    <col min="10225" max="10225" width="21.109375" style="252" bestFit="1" customWidth="1"/>
    <col min="10226" max="10226" width="23.6640625" style="252" customWidth="1"/>
    <col min="10227" max="10227" width="11.44140625" style="252" customWidth="1"/>
    <col min="10228" max="10244" width="0" style="252" hidden="1" customWidth="1"/>
    <col min="10245" max="10472" width="11.44140625" style="252" customWidth="1"/>
    <col min="10473" max="10473" width="39.109375" style="252" customWidth="1"/>
    <col min="10474" max="10474" width="10.5546875" style="252" customWidth="1"/>
    <col min="10475" max="10476" width="13.6640625" style="252"/>
    <col min="10477" max="10477" width="56.88671875" style="252" customWidth="1"/>
    <col min="10478" max="10478" width="19.33203125" style="252" bestFit="1" customWidth="1"/>
    <col min="10479" max="10479" width="16.88671875" style="252" bestFit="1" customWidth="1"/>
    <col min="10480" max="10480" width="18.5546875" style="252" bestFit="1" customWidth="1"/>
    <col min="10481" max="10481" width="21.109375" style="252" bestFit="1" customWidth="1"/>
    <col min="10482" max="10482" width="23.6640625" style="252" customWidth="1"/>
    <col min="10483" max="10483" width="11.44140625" style="252" customWidth="1"/>
    <col min="10484" max="10500" width="0" style="252" hidden="1" customWidth="1"/>
    <col min="10501" max="10728" width="11.44140625" style="252" customWidth="1"/>
    <col min="10729" max="10729" width="39.109375" style="252" customWidth="1"/>
    <col min="10730" max="10730" width="10.5546875" style="252" customWidth="1"/>
    <col min="10731" max="10732" width="13.6640625" style="252"/>
    <col min="10733" max="10733" width="56.88671875" style="252" customWidth="1"/>
    <col min="10734" max="10734" width="19.33203125" style="252" bestFit="1" customWidth="1"/>
    <col min="10735" max="10735" width="16.88671875" style="252" bestFit="1" customWidth="1"/>
    <col min="10736" max="10736" width="18.5546875" style="252" bestFit="1" customWidth="1"/>
    <col min="10737" max="10737" width="21.109375" style="252" bestFit="1" customWidth="1"/>
    <col min="10738" max="10738" width="23.6640625" style="252" customWidth="1"/>
    <col min="10739" max="10739" width="11.44140625" style="252" customWidth="1"/>
    <col min="10740" max="10756" width="0" style="252" hidden="1" customWidth="1"/>
    <col min="10757" max="10984" width="11.44140625" style="252" customWidth="1"/>
    <col min="10985" max="10985" width="39.109375" style="252" customWidth="1"/>
    <col min="10986" max="10986" width="10.5546875" style="252" customWidth="1"/>
    <col min="10987" max="10988" width="13.6640625" style="252"/>
    <col min="10989" max="10989" width="56.88671875" style="252" customWidth="1"/>
    <col min="10990" max="10990" width="19.33203125" style="252" bestFit="1" customWidth="1"/>
    <col min="10991" max="10991" width="16.88671875" style="252" bestFit="1" customWidth="1"/>
    <col min="10992" max="10992" width="18.5546875" style="252" bestFit="1" customWidth="1"/>
    <col min="10993" max="10993" width="21.109375" style="252" bestFit="1" customWidth="1"/>
    <col min="10994" max="10994" width="23.6640625" style="252" customWidth="1"/>
    <col min="10995" max="10995" width="11.44140625" style="252" customWidth="1"/>
    <col min="10996" max="11012" width="0" style="252" hidden="1" customWidth="1"/>
    <col min="11013" max="11240" width="11.44140625" style="252" customWidth="1"/>
    <col min="11241" max="11241" width="39.109375" style="252" customWidth="1"/>
    <col min="11242" max="11242" width="10.5546875" style="252" customWidth="1"/>
    <col min="11243" max="11244" width="13.6640625" style="252"/>
    <col min="11245" max="11245" width="56.88671875" style="252" customWidth="1"/>
    <col min="11246" max="11246" width="19.33203125" style="252" bestFit="1" customWidth="1"/>
    <col min="11247" max="11247" width="16.88671875" style="252" bestFit="1" customWidth="1"/>
    <col min="11248" max="11248" width="18.5546875" style="252" bestFit="1" customWidth="1"/>
    <col min="11249" max="11249" width="21.109375" style="252" bestFit="1" customWidth="1"/>
    <col min="11250" max="11250" width="23.6640625" style="252" customWidth="1"/>
    <col min="11251" max="11251" width="11.44140625" style="252" customWidth="1"/>
    <col min="11252" max="11268" width="0" style="252" hidden="1" customWidth="1"/>
    <col min="11269" max="11496" width="11.44140625" style="252" customWidth="1"/>
    <col min="11497" max="11497" width="39.109375" style="252" customWidth="1"/>
    <col min="11498" max="11498" width="10.5546875" style="252" customWidth="1"/>
    <col min="11499" max="11500" width="13.6640625" style="252"/>
    <col min="11501" max="11501" width="56.88671875" style="252" customWidth="1"/>
    <col min="11502" max="11502" width="19.33203125" style="252" bestFit="1" customWidth="1"/>
    <col min="11503" max="11503" width="16.88671875" style="252" bestFit="1" customWidth="1"/>
    <col min="11504" max="11504" width="18.5546875" style="252" bestFit="1" customWidth="1"/>
    <col min="11505" max="11505" width="21.109375" style="252" bestFit="1" customWidth="1"/>
    <col min="11506" max="11506" width="23.6640625" style="252" customWidth="1"/>
    <col min="11507" max="11507" width="11.44140625" style="252" customWidth="1"/>
    <col min="11508" max="11524" width="0" style="252" hidden="1" customWidth="1"/>
    <col min="11525" max="11752" width="11.44140625" style="252" customWidth="1"/>
    <col min="11753" max="11753" width="39.109375" style="252" customWidth="1"/>
    <col min="11754" max="11754" width="10.5546875" style="252" customWidth="1"/>
    <col min="11755" max="11756" width="13.6640625" style="252"/>
    <col min="11757" max="11757" width="56.88671875" style="252" customWidth="1"/>
    <col min="11758" max="11758" width="19.33203125" style="252" bestFit="1" customWidth="1"/>
    <col min="11759" max="11759" width="16.88671875" style="252" bestFit="1" customWidth="1"/>
    <col min="11760" max="11760" width="18.5546875" style="252" bestFit="1" customWidth="1"/>
    <col min="11761" max="11761" width="21.109375" style="252" bestFit="1" customWidth="1"/>
    <col min="11762" max="11762" width="23.6640625" style="252" customWidth="1"/>
    <col min="11763" max="11763" width="11.44140625" style="252" customWidth="1"/>
    <col min="11764" max="11780" width="0" style="252" hidden="1" customWidth="1"/>
    <col min="11781" max="12008" width="11.44140625" style="252" customWidth="1"/>
    <col min="12009" max="12009" width="39.109375" style="252" customWidth="1"/>
    <col min="12010" max="12010" width="10.5546875" style="252" customWidth="1"/>
    <col min="12011" max="12012" width="13.6640625" style="252"/>
    <col min="12013" max="12013" width="56.88671875" style="252" customWidth="1"/>
    <col min="12014" max="12014" width="19.33203125" style="252" bestFit="1" customWidth="1"/>
    <col min="12015" max="12015" width="16.88671875" style="252" bestFit="1" customWidth="1"/>
    <col min="12016" max="12016" width="18.5546875" style="252" bestFit="1" customWidth="1"/>
    <col min="12017" max="12017" width="21.109375" style="252" bestFit="1" customWidth="1"/>
    <col min="12018" max="12018" width="23.6640625" style="252" customWidth="1"/>
    <col min="12019" max="12019" width="11.44140625" style="252" customWidth="1"/>
    <col min="12020" max="12036" width="0" style="252" hidden="1" customWidth="1"/>
    <col min="12037" max="12264" width="11.44140625" style="252" customWidth="1"/>
    <col min="12265" max="12265" width="39.109375" style="252" customWidth="1"/>
    <col min="12266" max="12266" width="10.5546875" style="252" customWidth="1"/>
    <col min="12267" max="12268" width="13.6640625" style="252"/>
    <col min="12269" max="12269" width="56.88671875" style="252" customWidth="1"/>
    <col min="12270" max="12270" width="19.33203125" style="252" bestFit="1" customWidth="1"/>
    <col min="12271" max="12271" width="16.88671875" style="252" bestFit="1" customWidth="1"/>
    <col min="12272" max="12272" width="18.5546875" style="252" bestFit="1" customWidth="1"/>
    <col min="12273" max="12273" width="21.109375" style="252" bestFit="1" customWidth="1"/>
    <col min="12274" max="12274" width="23.6640625" style="252" customWidth="1"/>
    <col min="12275" max="12275" width="11.44140625" style="252" customWidth="1"/>
    <col min="12276" max="12292" width="0" style="252" hidden="1" customWidth="1"/>
    <col min="12293" max="12520" width="11.44140625" style="252" customWidth="1"/>
    <col min="12521" max="12521" width="39.109375" style="252" customWidth="1"/>
    <col min="12522" max="12522" width="10.5546875" style="252" customWidth="1"/>
    <col min="12523" max="12524" width="13.6640625" style="252"/>
    <col min="12525" max="12525" width="56.88671875" style="252" customWidth="1"/>
    <col min="12526" max="12526" width="19.33203125" style="252" bestFit="1" customWidth="1"/>
    <col min="12527" max="12527" width="16.88671875" style="252" bestFit="1" customWidth="1"/>
    <col min="12528" max="12528" width="18.5546875" style="252" bestFit="1" customWidth="1"/>
    <col min="12529" max="12529" width="21.109375" style="252" bestFit="1" customWidth="1"/>
    <col min="12530" max="12530" width="23.6640625" style="252" customWidth="1"/>
    <col min="12531" max="12531" width="11.44140625" style="252" customWidth="1"/>
    <col min="12532" max="12548" width="0" style="252" hidden="1" customWidth="1"/>
    <col min="12549" max="12776" width="11.44140625" style="252" customWidth="1"/>
    <col min="12777" max="12777" width="39.109375" style="252" customWidth="1"/>
    <col min="12778" max="12778" width="10.5546875" style="252" customWidth="1"/>
    <col min="12779" max="12780" width="13.6640625" style="252"/>
    <col min="12781" max="12781" width="56.88671875" style="252" customWidth="1"/>
    <col min="12782" max="12782" width="19.33203125" style="252" bestFit="1" customWidth="1"/>
    <col min="12783" max="12783" width="16.88671875" style="252" bestFit="1" customWidth="1"/>
    <col min="12784" max="12784" width="18.5546875" style="252" bestFit="1" customWidth="1"/>
    <col min="12785" max="12785" width="21.109375" style="252" bestFit="1" customWidth="1"/>
    <col min="12786" max="12786" width="23.6640625" style="252" customWidth="1"/>
    <col min="12787" max="12787" width="11.44140625" style="252" customWidth="1"/>
    <col min="12788" max="12804" width="0" style="252" hidden="1" customWidth="1"/>
    <col min="12805" max="13032" width="11.44140625" style="252" customWidth="1"/>
    <col min="13033" max="13033" width="39.109375" style="252" customWidth="1"/>
    <col min="13034" max="13034" width="10.5546875" style="252" customWidth="1"/>
    <col min="13035" max="13036" width="13.6640625" style="252"/>
    <col min="13037" max="13037" width="56.88671875" style="252" customWidth="1"/>
    <col min="13038" max="13038" width="19.33203125" style="252" bestFit="1" customWidth="1"/>
    <col min="13039" max="13039" width="16.88671875" style="252" bestFit="1" customWidth="1"/>
    <col min="13040" max="13040" width="18.5546875" style="252" bestFit="1" customWidth="1"/>
    <col min="13041" max="13041" width="21.109375" style="252" bestFit="1" customWidth="1"/>
    <col min="13042" max="13042" width="23.6640625" style="252" customWidth="1"/>
    <col min="13043" max="13043" width="11.44140625" style="252" customWidth="1"/>
    <col min="13044" max="13060" width="0" style="252" hidden="1" customWidth="1"/>
    <col min="13061" max="13288" width="11.44140625" style="252" customWidth="1"/>
    <col min="13289" max="13289" width="39.109375" style="252" customWidth="1"/>
    <col min="13290" max="13290" width="10.5546875" style="252" customWidth="1"/>
    <col min="13291" max="13292" width="13.6640625" style="252"/>
    <col min="13293" max="13293" width="56.88671875" style="252" customWidth="1"/>
    <col min="13294" max="13294" width="19.33203125" style="252" bestFit="1" customWidth="1"/>
    <col min="13295" max="13295" width="16.88671875" style="252" bestFit="1" customWidth="1"/>
    <col min="13296" max="13296" width="18.5546875" style="252" bestFit="1" customWidth="1"/>
    <col min="13297" max="13297" width="21.109375" style="252" bestFit="1" customWidth="1"/>
    <col min="13298" max="13298" width="23.6640625" style="252" customWidth="1"/>
    <col min="13299" max="13299" width="11.44140625" style="252" customWidth="1"/>
    <col min="13300" max="13316" width="0" style="252" hidden="1" customWidth="1"/>
    <col min="13317" max="13544" width="11.44140625" style="252" customWidth="1"/>
    <col min="13545" max="13545" width="39.109375" style="252" customWidth="1"/>
    <col min="13546" max="13546" width="10.5546875" style="252" customWidth="1"/>
    <col min="13547" max="13548" width="13.6640625" style="252"/>
    <col min="13549" max="13549" width="56.88671875" style="252" customWidth="1"/>
    <col min="13550" max="13550" width="19.33203125" style="252" bestFit="1" customWidth="1"/>
    <col min="13551" max="13551" width="16.88671875" style="252" bestFit="1" customWidth="1"/>
    <col min="13552" max="13552" width="18.5546875" style="252" bestFit="1" customWidth="1"/>
    <col min="13553" max="13553" width="21.109375" style="252" bestFit="1" customWidth="1"/>
    <col min="13554" max="13554" width="23.6640625" style="252" customWidth="1"/>
    <col min="13555" max="13555" width="11.44140625" style="252" customWidth="1"/>
    <col min="13556" max="13572" width="0" style="252" hidden="1" customWidth="1"/>
    <col min="13573" max="13800" width="11.44140625" style="252" customWidth="1"/>
    <col min="13801" max="13801" width="39.109375" style="252" customWidth="1"/>
    <col min="13802" max="13802" width="10.5546875" style="252" customWidth="1"/>
    <col min="13803" max="13804" width="13.6640625" style="252"/>
    <col min="13805" max="13805" width="56.88671875" style="252" customWidth="1"/>
    <col min="13806" max="13806" width="19.33203125" style="252" bestFit="1" customWidth="1"/>
    <col min="13807" max="13807" width="16.88671875" style="252" bestFit="1" customWidth="1"/>
    <col min="13808" max="13808" width="18.5546875" style="252" bestFit="1" customWidth="1"/>
    <col min="13809" max="13809" width="21.109375" style="252" bestFit="1" customWidth="1"/>
    <col min="13810" max="13810" width="23.6640625" style="252" customWidth="1"/>
    <col min="13811" max="13811" width="11.44140625" style="252" customWidth="1"/>
    <col min="13812" max="13828" width="0" style="252" hidden="1" customWidth="1"/>
    <col min="13829" max="14056" width="11.44140625" style="252" customWidth="1"/>
    <col min="14057" max="14057" width="39.109375" style="252" customWidth="1"/>
    <col min="14058" max="14058" width="10.5546875" style="252" customWidth="1"/>
    <col min="14059" max="14060" width="13.6640625" style="252"/>
    <col min="14061" max="14061" width="56.88671875" style="252" customWidth="1"/>
    <col min="14062" max="14062" width="19.33203125" style="252" bestFit="1" customWidth="1"/>
    <col min="14063" max="14063" width="16.88671875" style="252" bestFit="1" customWidth="1"/>
    <col min="14064" max="14064" width="18.5546875" style="252" bestFit="1" customWidth="1"/>
    <col min="14065" max="14065" width="21.109375" style="252" bestFit="1" customWidth="1"/>
    <col min="14066" max="14066" width="23.6640625" style="252" customWidth="1"/>
    <col min="14067" max="14067" width="11.44140625" style="252" customWidth="1"/>
    <col min="14068" max="14084" width="0" style="252" hidden="1" customWidth="1"/>
    <col min="14085" max="14312" width="11.44140625" style="252" customWidth="1"/>
    <col min="14313" max="14313" width="39.109375" style="252" customWidth="1"/>
    <col min="14314" max="14314" width="10.5546875" style="252" customWidth="1"/>
    <col min="14315" max="14316" width="13.6640625" style="252"/>
    <col min="14317" max="14317" width="56.88671875" style="252" customWidth="1"/>
    <col min="14318" max="14318" width="19.33203125" style="252" bestFit="1" customWidth="1"/>
    <col min="14319" max="14319" width="16.88671875" style="252" bestFit="1" customWidth="1"/>
    <col min="14320" max="14320" width="18.5546875" style="252" bestFit="1" customWidth="1"/>
    <col min="14321" max="14321" width="21.109375" style="252" bestFit="1" customWidth="1"/>
    <col min="14322" max="14322" width="23.6640625" style="252" customWidth="1"/>
    <col min="14323" max="14323" width="11.44140625" style="252" customWidth="1"/>
    <col min="14324" max="14340" width="0" style="252" hidden="1" customWidth="1"/>
    <col min="14341" max="14568" width="11.44140625" style="252" customWidth="1"/>
    <col min="14569" max="14569" width="39.109375" style="252" customWidth="1"/>
    <col min="14570" max="14570" width="10.5546875" style="252" customWidth="1"/>
    <col min="14571" max="14572" width="13.6640625" style="252"/>
    <col min="14573" max="14573" width="56.88671875" style="252" customWidth="1"/>
    <col min="14574" max="14574" width="19.33203125" style="252" bestFit="1" customWidth="1"/>
    <col min="14575" max="14575" width="16.88671875" style="252" bestFit="1" customWidth="1"/>
    <col min="14576" max="14576" width="18.5546875" style="252" bestFit="1" customWidth="1"/>
    <col min="14577" max="14577" width="21.109375" style="252" bestFit="1" customWidth="1"/>
    <col min="14578" max="14578" width="23.6640625" style="252" customWidth="1"/>
    <col min="14579" max="14579" width="11.44140625" style="252" customWidth="1"/>
    <col min="14580" max="14596" width="0" style="252" hidden="1" customWidth="1"/>
    <col min="14597" max="14824" width="11.44140625" style="252" customWidth="1"/>
    <col min="14825" max="14825" width="39.109375" style="252" customWidth="1"/>
    <col min="14826" max="14826" width="10.5546875" style="252" customWidth="1"/>
    <col min="14827" max="14828" width="13.6640625" style="252"/>
    <col min="14829" max="14829" width="56.88671875" style="252" customWidth="1"/>
    <col min="14830" max="14830" width="19.33203125" style="252" bestFit="1" customWidth="1"/>
    <col min="14831" max="14831" width="16.88671875" style="252" bestFit="1" customWidth="1"/>
    <col min="14832" max="14832" width="18.5546875" style="252" bestFit="1" customWidth="1"/>
    <col min="14833" max="14833" width="21.109375" style="252" bestFit="1" customWidth="1"/>
    <col min="14834" max="14834" width="23.6640625" style="252" customWidth="1"/>
    <col min="14835" max="14835" width="11.44140625" style="252" customWidth="1"/>
    <col min="14836" max="14852" width="0" style="252" hidden="1" customWidth="1"/>
    <col min="14853" max="15080" width="11.44140625" style="252" customWidth="1"/>
    <col min="15081" max="15081" width="39.109375" style="252" customWidth="1"/>
    <col min="15082" max="15082" width="10.5546875" style="252" customWidth="1"/>
    <col min="15083" max="15084" width="13.6640625" style="252"/>
    <col min="15085" max="15085" width="56.88671875" style="252" customWidth="1"/>
    <col min="15086" max="15086" width="19.33203125" style="252" bestFit="1" customWidth="1"/>
    <col min="15087" max="15087" width="16.88671875" style="252" bestFit="1" customWidth="1"/>
    <col min="15088" max="15088" width="18.5546875" style="252" bestFit="1" customWidth="1"/>
    <col min="15089" max="15089" width="21.109375" style="252" bestFit="1" customWidth="1"/>
    <col min="15090" max="15090" width="23.6640625" style="252" customWidth="1"/>
    <col min="15091" max="15091" width="11.44140625" style="252" customWidth="1"/>
    <col min="15092" max="15108" width="0" style="252" hidden="1" customWidth="1"/>
    <col min="15109" max="15336" width="11.44140625" style="252" customWidth="1"/>
    <col min="15337" max="15337" width="39.109375" style="252" customWidth="1"/>
    <col min="15338" max="15338" width="10.5546875" style="252" customWidth="1"/>
    <col min="15339" max="15340" width="13.6640625" style="252"/>
    <col min="15341" max="15341" width="56.88671875" style="252" customWidth="1"/>
    <col min="15342" max="15342" width="19.33203125" style="252" bestFit="1" customWidth="1"/>
    <col min="15343" max="15343" width="16.88671875" style="252" bestFit="1" customWidth="1"/>
    <col min="15344" max="15344" width="18.5546875" style="252" bestFit="1" customWidth="1"/>
    <col min="15345" max="15345" width="21.109375" style="252" bestFit="1" customWidth="1"/>
    <col min="15346" max="15346" width="23.6640625" style="252" customWidth="1"/>
    <col min="15347" max="15347" width="11.44140625" style="252" customWidth="1"/>
    <col min="15348" max="15364" width="0" style="252" hidden="1" customWidth="1"/>
    <col min="15365" max="15592" width="11.44140625" style="252" customWidth="1"/>
    <col min="15593" max="15593" width="39.109375" style="252" customWidth="1"/>
    <col min="15594" max="15594" width="10.5546875" style="252" customWidth="1"/>
    <col min="15595" max="15596" width="13.6640625" style="252"/>
    <col min="15597" max="15597" width="56.88671875" style="252" customWidth="1"/>
    <col min="15598" max="15598" width="19.33203125" style="252" bestFit="1" customWidth="1"/>
    <col min="15599" max="15599" width="16.88671875" style="252" bestFit="1" customWidth="1"/>
    <col min="15600" max="15600" width="18.5546875" style="252" bestFit="1" customWidth="1"/>
    <col min="15601" max="15601" width="21.109375" style="252" bestFit="1" customWidth="1"/>
    <col min="15602" max="15602" width="23.6640625" style="252" customWidth="1"/>
    <col min="15603" max="15603" width="11.44140625" style="252" customWidth="1"/>
    <col min="15604" max="15620" width="0" style="252" hidden="1" customWidth="1"/>
    <col min="15621" max="15848" width="11.44140625" style="252" customWidth="1"/>
    <col min="15849" max="15849" width="39.109375" style="252" customWidth="1"/>
    <col min="15850" max="15850" width="10.5546875" style="252" customWidth="1"/>
    <col min="15851" max="15852" width="13.6640625" style="252"/>
    <col min="15853" max="15853" width="56.88671875" style="252" customWidth="1"/>
    <col min="15854" max="15854" width="19.33203125" style="252" bestFit="1" customWidth="1"/>
    <col min="15855" max="15855" width="16.88671875" style="252" bestFit="1" customWidth="1"/>
    <col min="15856" max="15856" width="18.5546875" style="252" bestFit="1" customWidth="1"/>
    <col min="15857" max="15857" width="21.109375" style="252" bestFit="1" customWidth="1"/>
    <col min="15858" max="15858" width="23.6640625" style="252" customWidth="1"/>
    <col min="15859" max="15859" width="11.44140625" style="252" customWidth="1"/>
    <col min="15860" max="15876" width="0" style="252" hidden="1" customWidth="1"/>
    <col min="15877" max="16104" width="11.44140625" style="252" customWidth="1"/>
    <col min="16105" max="16105" width="39.109375" style="252" customWidth="1"/>
    <col min="16106" max="16106" width="10.5546875" style="252" customWidth="1"/>
    <col min="16107" max="16108" width="13.6640625" style="252"/>
    <col min="16109" max="16109" width="56.88671875" style="252" customWidth="1"/>
    <col min="16110" max="16110" width="19.33203125" style="252" bestFit="1" customWidth="1"/>
    <col min="16111" max="16111" width="16.88671875" style="252" bestFit="1" customWidth="1"/>
    <col min="16112" max="16112" width="18.5546875" style="252" bestFit="1" customWidth="1"/>
    <col min="16113" max="16113" width="21.109375" style="252" bestFit="1" customWidth="1"/>
    <col min="16114" max="16114" width="23.6640625" style="252" customWidth="1"/>
    <col min="16115" max="16115" width="11.44140625" style="252" customWidth="1"/>
    <col min="16116" max="16132" width="0" style="252" hidden="1" customWidth="1"/>
    <col min="16133" max="16360" width="11.44140625" style="252" customWidth="1"/>
    <col min="16361" max="16361" width="39.109375" style="252" customWidth="1"/>
    <col min="16362" max="16362" width="10.5546875" style="252" customWidth="1"/>
    <col min="16363" max="16384" width="13.6640625" style="252"/>
  </cols>
  <sheetData>
    <row r="1" spans="1:8" ht="15" customHeight="1">
      <c r="A1" s="425" t="s">
        <v>292</v>
      </c>
      <c r="B1" s="426"/>
      <c r="C1" s="426"/>
      <c r="D1" s="426"/>
      <c r="E1" s="426"/>
      <c r="F1" s="427"/>
    </row>
    <row r="2" spans="1:8" ht="15" customHeight="1" thickBot="1">
      <c r="A2" s="428"/>
      <c r="B2" s="429"/>
      <c r="C2" s="429"/>
      <c r="D2" s="429"/>
      <c r="E2" s="429"/>
      <c r="F2" s="430"/>
    </row>
    <row r="3" spans="1:8">
      <c r="A3" s="253"/>
      <c r="B3" s="254"/>
      <c r="F3" s="256"/>
    </row>
    <row r="4" spans="1:8" ht="13.8">
      <c r="A4" s="257" t="s">
        <v>293</v>
      </c>
      <c r="B4" s="258"/>
      <c r="C4" s="259"/>
      <c r="D4" s="259"/>
      <c r="E4" s="260"/>
      <c r="F4" s="261">
        <v>2.5</v>
      </c>
    </row>
    <row r="5" spans="1:8" ht="13.8">
      <c r="A5" s="262" t="s">
        <v>294</v>
      </c>
      <c r="B5" s="263"/>
      <c r="C5" s="264"/>
      <c r="D5" s="264"/>
      <c r="E5" s="265"/>
      <c r="F5" s="266">
        <f>+Desglose!F25</f>
        <v>545541477.0013268</v>
      </c>
    </row>
    <row r="6" spans="1:8" ht="13.8">
      <c r="A6" s="262" t="s">
        <v>295</v>
      </c>
      <c r="B6" s="267">
        <v>0.33</v>
      </c>
      <c r="C6" s="264"/>
      <c r="D6" s="264"/>
      <c r="E6" s="265"/>
      <c r="F6" s="266">
        <f>ROUND((F5)*B6,0)</f>
        <v>180028687</v>
      </c>
    </row>
    <row r="7" spans="1:8" ht="14.4" thickBot="1">
      <c r="A7" s="257" t="s">
        <v>296</v>
      </c>
      <c r="B7" s="268"/>
      <c r="C7" s="269"/>
      <c r="D7" s="269"/>
      <c r="E7" s="270"/>
      <c r="F7" s="271">
        <f>SUM(F5:F6)</f>
        <v>725570164.0013268</v>
      </c>
      <c r="H7" s="252">
        <f>+F7*0.185</f>
        <v>134230480.34024546</v>
      </c>
    </row>
    <row r="8" spans="1:8" ht="42" thickBot="1">
      <c r="A8" s="272" t="s">
        <v>297</v>
      </c>
      <c r="B8" s="273" t="s">
        <v>2</v>
      </c>
      <c r="C8" s="274" t="s">
        <v>3</v>
      </c>
      <c r="D8" s="274" t="s">
        <v>298</v>
      </c>
      <c r="E8" s="275" t="s">
        <v>299</v>
      </c>
      <c r="F8" s="276" t="s">
        <v>300</v>
      </c>
    </row>
    <row r="9" spans="1:8" ht="13.8">
      <c r="A9" s="277" t="s">
        <v>301</v>
      </c>
      <c r="B9" s="278"/>
      <c r="C9" s="278"/>
      <c r="D9" s="279"/>
      <c r="E9" s="280"/>
      <c r="F9" s="281"/>
    </row>
    <row r="10" spans="1:8" ht="13.8">
      <c r="A10" s="282" t="s">
        <v>302</v>
      </c>
      <c r="B10" s="283" t="s">
        <v>303</v>
      </c>
      <c r="C10" s="284">
        <f>+F4</f>
        <v>2.5</v>
      </c>
      <c r="D10" s="285">
        <v>250000</v>
      </c>
      <c r="E10" s="286">
        <v>1</v>
      </c>
      <c r="F10" s="287">
        <f t="shared" ref="F10:F11" si="0">+ROUND(D10*C10*E10,0)</f>
        <v>625000</v>
      </c>
    </row>
    <row r="11" spans="1:8" ht="13.8">
      <c r="A11" s="282" t="s">
        <v>304</v>
      </c>
      <c r="B11" s="283" t="s">
        <v>303</v>
      </c>
      <c r="C11" s="284">
        <f>+F4</f>
        <v>2.5</v>
      </c>
      <c r="D11" s="285">
        <v>600000</v>
      </c>
      <c r="E11" s="286">
        <v>1</v>
      </c>
      <c r="F11" s="287">
        <f t="shared" si="0"/>
        <v>1500000</v>
      </c>
    </row>
    <row r="12" spans="1:8" ht="13.8">
      <c r="A12" s="288" t="s">
        <v>305</v>
      </c>
      <c r="B12" s="283"/>
      <c r="C12" s="284"/>
      <c r="D12" s="285"/>
      <c r="E12" s="286"/>
      <c r="F12" s="287"/>
    </row>
    <row r="13" spans="1:8" ht="16.5" customHeight="1">
      <c r="A13" s="289" t="s">
        <v>306</v>
      </c>
      <c r="B13" s="283" t="s">
        <v>78</v>
      </c>
      <c r="C13" s="290">
        <v>2E-3</v>
      </c>
      <c r="D13" s="285">
        <f t="shared" ref="D13:D23" si="1">+$F$7</f>
        <v>725570164.0013268</v>
      </c>
      <c r="E13" s="286">
        <v>1</v>
      </c>
      <c r="F13" s="287">
        <f t="shared" ref="F13:F17" si="2">+ROUND(D13*C13*E13,0)</f>
        <v>1451140</v>
      </c>
    </row>
    <row r="14" spans="1:8" ht="16.5" customHeight="1">
      <c r="A14" s="289" t="s">
        <v>307</v>
      </c>
      <c r="B14" s="283" t="s">
        <v>78</v>
      </c>
      <c r="C14" s="290">
        <v>2E-3</v>
      </c>
      <c r="D14" s="285">
        <f t="shared" si="1"/>
        <v>725570164.0013268</v>
      </c>
      <c r="E14" s="286">
        <v>1</v>
      </c>
      <c r="F14" s="287">
        <f t="shared" si="2"/>
        <v>1451140</v>
      </c>
    </row>
    <row r="15" spans="1:8" ht="13.8">
      <c r="A15" s="289" t="s">
        <v>308</v>
      </c>
      <c r="B15" s="283" t="s">
        <v>78</v>
      </c>
      <c r="C15" s="290">
        <v>5.0000000000000001E-4</v>
      </c>
      <c r="D15" s="285">
        <f t="shared" si="1"/>
        <v>725570164.0013268</v>
      </c>
      <c r="E15" s="286">
        <v>1</v>
      </c>
      <c r="F15" s="287">
        <f t="shared" si="2"/>
        <v>362785</v>
      </c>
    </row>
    <row r="16" spans="1:8" ht="13.8">
      <c r="A16" s="282" t="s">
        <v>309</v>
      </c>
      <c r="B16" s="283" t="s">
        <v>78</v>
      </c>
      <c r="C16" s="290">
        <v>2E-3</v>
      </c>
      <c r="D16" s="285">
        <f t="shared" si="1"/>
        <v>725570164.0013268</v>
      </c>
      <c r="E16" s="286">
        <v>1</v>
      </c>
      <c r="F16" s="287">
        <f t="shared" si="2"/>
        <v>1451140</v>
      </c>
    </row>
    <row r="17" spans="1:6" ht="13.8">
      <c r="A17" s="282" t="s">
        <v>310</v>
      </c>
      <c r="B17" s="283" t="s">
        <v>78</v>
      </c>
      <c r="C17" s="290">
        <v>1.1999999999999999E-3</v>
      </c>
      <c r="D17" s="285">
        <f t="shared" si="1"/>
        <v>725570164.0013268</v>
      </c>
      <c r="E17" s="286">
        <v>1</v>
      </c>
      <c r="F17" s="287">
        <f t="shared" si="2"/>
        <v>870684</v>
      </c>
    </row>
    <row r="18" spans="1:6" ht="13.8">
      <c r="A18" s="291" t="s">
        <v>231</v>
      </c>
      <c r="B18" s="283" t="s">
        <v>78</v>
      </c>
      <c r="C18" s="290">
        <v>0.04</v>
      </c>
      <c r="D18" s="285">
        <f t="shared" si="1"/>
        <v>725570164.0013268</v>
      </c>
      <c r="E18" s="286">
        <v>1</v>
      </c>
      <c r="F18" s="287">
        <f>+ROUND(D18*C18*E18,0)</f>
        <v>29022807</v>
      </c>
    </row>
    <row r="19" spans="1:6" ht="13.8">
      <c r="A19" s="292" t="s">
        <v>232</v>
      </c>
      <c r="B19" s="283" t="s">
        <v>78</v>
      </c>
      <c r="C19" s="290">
        <v>0.02</v>
      </c>
      <c r="D19" s="285">
        <f t="shared" si="1"/>
        <v>725570164.0013268</v>
      </c>
      <c r="E19" s="286">
        <v>1</v>
      </c>
      <c r="F19" s="287">
        <f t="shared" ref="F19:F23" si="3">+ROUND(D19*C19*E19,0)</f>
        <v>14511403</v>
      </c>
    </row>
    <row r="20" spans="1:6" ht="13.8">
      <c r="A20" s="292" t="s">
        <v>233</v>
      </c>
      <c r="B20" s="283" t="s">
        <v>78</v>
      </c>
      <c r="C20" s="290">
        <v>0.02</v>
      </c>
      <c r="D20" s="285">
        <f t="shared" si="1"/>
        <v>725570164.0013268</v>
      </c>
      <c r="E20" s="286">
        <v>1</v>
      </c>
      <c r="F20" s="287">
        <f t="shared" si="3"/>
        <v>14511403</v>
      </c>
    </row>
    <row r="21" spans="1:6" ht="13.8">
      <c r="A21" s="292" t="s">
        <v>234</v>
      </c>
      <c r="B21" s="283" t="s">
        <v>78</v>
      </c>
      <c r="C21" s="290">
        <v>0.01</v>
      </c>
      <c r="D21" s="285">
        <f t="shared" si="1"/>
        <v>725570164.0013268</v>
      </c>
      <c r="E21" s="286">
        <v>1</v>
      </c>
      <c r="F21" s="287">
        <f t="shared" si="3"/>
        <v>7255702</v>
      </c>
    </row>
    <row r="22" spans="1:6" ht="13.8">
      <c r="A22" s="292" t="s">
        <v>235</v>
      </c>
      <c r="B22" s="283" t="s">
        <v>78</v>
      </c>
      <c r="C22" s="290">
        <v>2.5000000000000001E-2</v>
      </c>
      <c r="D22" s="285">
        <f t="shared" si="1"/>
        <v>725570164.0013268</v>
      </c>
      <c r="E22" s="286">
        <v>1</v>
      </c>
      <c r="F22" s="287">
        <f t="shared" si="3"/>
        <v>18139254</v>
      </c>
    </row>
    <row r="23" spans="1:6" ht="13.8">
      <c r="A23" s="292" t="s">
        <v>311</v>
      </c>
      <c r="B23" s="283" t="s">
        <v>78</v>
      </c>
      <c r="C23" s="290">
        <v>0.05</v>
      </c>
      <c r="D23" s="285">
        <f t="shared" si="1"/>
        <v>725570164.0013268</v>
      </c>
      <c r="E23" s="286">
        <v>1</v>
      </c>
      <c r="F23" s="287">
        <f t="shared" si="3"/>
        <v>36278508</v>
      </c>
    </row>
    <row r="24" spans="1:6" ht="13.8">
      <c r="A24" s="292"/>
      <c r="B24" s="283"/>
      <c r="C24" s="290"/>
      <c r="D24" s="285"/>
      <c r="E24" s="286"/>
      <c r="F24" s="287"/>
    </row>
    <row r="25" spans="1:6" ht="12.75" customHeight="1">
      <c r="A25" s="293" t="s">
        <v>312</v>
      </c>
      <c r="B25" s="294"/>
      <c r="C25" s="295"/>
      <c r="D25" s="285"/>
      <c r="E25" s="296"/>
      <c r="F25" s="297"/>
    </row>
    <row r="26" spans="1:6" ht="12.75" customHeight="1">
      <c r="A26" s="262" t="s">
        <v>313</v>
      </c>
      <c r="B26" s="294" t="s">
        <v>303</v>
      </c>
      <c r="C26" s="295">
        <f>+F4</f>
        <v>2.5</v>
      </c>
      <c r="D26" s="285">
        <f>'INTERVENTORÍA No 1'!E16*1.66</f>
        <v>8300000</v>
      </c>
      <c r="E26" s="296">
        <v>0.25</v>
      </c>
      <c r="F26" s="297">
        <f>+ROUND(D26*C26*E26,0)</f>
        <v>5187500</v>
      </c>
    </row>
    <row r="27" spans="1:6" ht="12.75" customHeight="1">
      <c r="A27" s="262" t="s">
        <v>314</v>
      </c>
      <c r="B27" s="294" t="s">
        <v>303</v>
      </c>
      <c r="C27" s="295">
        <f>+F4</f>
        <v>2.5</v>
      </c>
      <c r="D27" s="285">
        <f>'INTERVENTORÍA No 1'!E17*'INTERVENTORÍA No 1'!F24</f>
        <v>5850400</v>
      </c>
      <c r="E27" s="296">
        <v>1</v>
      </c>
      <c r="F27" s="297">
        <f>+ROUND(D27*C27*E27,0)</f>
        <v>14626000</v>
      </c>
    </row>
    <row r="28" spans="1:6" ht="13.8">
      <c r="A28" s="262" t="s">
        <v>347</v>
      </c>
      <c r="B28" s="294" t="s">
        <v>303</v>
      </c>
      <c r="C28" s="295">
        <f>+F4</f>
        <v>2.5</v>
      </c>
      <c r="D28" s="285">
        <f>'INTERVENTORÍA No 1'!E18*1.66</f>
        <v>4150000</v>
      </c>
      <c r="E28" s="296">
        <v>0.3</v>
      </c>
      <c r="F28" s="297">
        <f>+ROUND(D28*C28*E28,0)</f>
        <v>3112500</v>
      </c>
    </row>
    <row r="29" spans="1:6" ht="14.25" customHeight="1">
      <c r="A29" s="298" t="s">
        <v>315</v>
      </c>
      <c r="B29" s="263"/>
      <c r="C29" s="263"/>
      <c r="D29" s="285"/>
      <c r="E29" s="296"/>
      <c r="F29" s="297">
        <f>SUM(F10:F28)</f>
        <v>150356966</v>
      </c>
    </row>
    <row r="30" spans="1:6" ht="13.8">
      <c r="A30" s="299" t="s">
        <v>316</v>
      </c>
      <c r="B30" s="263"/>
      <c r="C30" s="263"/>
      <c r="D30" s="285"/>
      <c r="E30" s="300"/>
      <c r="F30" s="301">
        <f>ROUNDUP((F29/F5),2)</f>
        <v>0.28000000000000003</v>
      </c>
    </row>
    <row r="31" spans="1:6" ht="13.8">
      <c r="A31" s="262" t="s">
        <v>317</v>
      </c>
      <c r="B31" s="263"/>
      <c r="C31" s="263"/>
      <c r="D31" s="285"/>
      <c r="E31" s="300"/>
      <c r="F31" s="301">
        <v>0</v>
      </c>
    </row>
    <row r="32" spans="1:6" ht="13.8">
      <c r="A32" s="262" t="s">
        <v>318</v>
      </c>
      <c r="B32" s="263"/>
      <c r="C32" s="263"/>
      <c r="D32" s="285"/>
      <c r="E32" s="300"/>
      <c r="F32" s="301">
        <v>0.05</v>
      </c>
    </row>
    <row r="33" spans="1:6" ht="15.75" customHeight="1">
      <c r="A33" s="257"/>
      <c r="B33" s="302"/>
      <c r="C33" s="302"/>
      <c r="D33" s="302"/>
      <c r="E33" s="303"/>
      <c r="F33" s="304"/>
    </row>
    <row r="34" spans="1:6" ht="16.2" thickBot="1">
      <c r="A34" s="305" t="s">
        <v>319</v>
      </c>
      <c r="B34" s="306"/>
      <c r="C34" s="306"/>
      <c r="D34" s="306"/>
      <c r="E34" s="307"/>
      <c r="F34" s="308">
        <f>SUM(F30:F33)</f>
        <v>0.33</v>
      </c>
    </row>
    <row r="35" spans="1:6">
      <c r="A35" s="309"/>
      <c r="B35" s="310"/>
      <c r="C35" s="310"/>
      <c r="D35" s="310"/>
      <c r="E35" s="311"/>
      <c r="F35" s="312"/>
    </row>
    <row r="36" spans="1:6">
      <c r="A36" s="253"/>
      <c r="F36" s="313"/>
    </row>
    <row r="37" spans="1:6" hidden="1">
      <c r="A37" s="253"/>
      <c r="F37" s="313" t="s">
        <v>320</v>
      </c>
    </row>
    <row r="38" spans="1:6" hidden="1">
      <c r="A38" s="253"/>
      <c r="F38" s="313"/>
    </row>
    <row r="39" spans="1:6" ht="13.8" hidden="1" thickBot="1">
      <c r="A39" s="314" t="s">
        <v>321</v>
      </c>
      <c r="B39" s="315">
        <v>1000000</v>
      </c>
      <c r="C39" s="316"/>
      <c r="D39" s="316"/>
      <c r="E39" s="317"/>
      <c r="F39" s="313"/>
    </row>
    <row r="40" spans="1:6" hidden="1">
      <c r="A40" s="318"/>
      <c r="B40" s="319"/>
      <c r="C40" s="320"/>
      <c r="D40" s="321"/>
      <c r="E40" s="322"/>
      <c r="F40" s="313"/>
    </row>
    <row r="41" spans="1:6" hidden="1">
      <c r="A41" s="323" t="s">
        <v>322</v>
      </c>
      <c r="B41" s="324" t="s">
        <v>323</v>
      </c>
      <c r="C41" s="325" t="s">
        <v>324</v>
      </c>
      <c r="D41" s="326" t="s">
        <v>325</v>
      </c>
      <c r="E41" s="327" t="s">
        <v>326</v>
      </c>
      <c r="F41" s="313"/>
    </row>
    <row r="42" spans="1:6" hidden="1">
      <c r="A42" s="323" t="s">
        <v>327</v>
      </c>
      <c r="B42" s="324">
        <f>C42/$B$39</f>
        <v>3.5</v>
      </c>
      <c r="C42" s="325">
        <v>3500000</v>
      </c>
      <c r="D42" s="326">
        <v>1.6</v>
      </c>
      <c r="E42" s="327">
        <f>+D42*C42</f>
        <v>5600000</v>
      </c>
      <c r="F42" s="313"/>
    </row>
    <row r="43" spans="1:6" hidden="1">
      <c r="A43" s="323" t="s">
        <v>328</v>
      </c>
      <c r="B43" s="324">
        <f>C43/$B$39</f>
        <v>2.1</v>
      </c>
      <c r="C43" s="328">
        <v>2100000</v>
      </c>
      <c r="D43" s="326">
        <v>1.6</v>
      </c>
      <c r="E43" s="327">
        <f>+D43*C43</f>
        <v>3360000</v>
      </c>
      <c r="F43" s="313"/>
    </row>
    <row r="44" spans="1:6" hidden="1">
      <c r="A44" s="253"/>
      <c r="F44" s="313"/>
    </row>
    <row r="45" spans="1:6" hidden="1">
      <c r="A45" s="253"/>
      <c r="F45" s="313"/>
    </row>
    <row r="46" spans="1:6">
      <c r="A46" s="253"/>
      <c r="F46" s="313"/>
    </row>
    <row r="47" spans="1:6">
      <c r="A47" s="253"/>
      <c r="F47" s="313"/>
    </row>
    <row r="48" spans="1:6" ht="13.8" thickBot="1">
      <c r="A48" s="329"/>
      <c r="F48" s="313"/>
    </row>
    <row r="49" spans="1:6">
      <c r="A49" s="253"/>
      <c r="F49" s="313"/>
    </row>
    <row r="50" spans="1:6">
      <c r="A50" s="253"/>
      <c r="F50" s="313"/>
    </row>
    <row r="51" spans="1:6">
      <c r="A51" s="253"/>
      <c r="F51" s="313"/>
    </row>
    <row r="52" spans="1:6" ht="13.8" thickBot="1">
      <c r="A52" s="329"/>
      <c r="B52" s="330"/>
      <c r="C52" s="330"/>
      <c r="D52" s="330"/>
      <c r="E52" s="331"/>
      <c r="F52" s="332"/>
    </row>
  </sheetData>
  <mergeCells count="1">
    <mergeCell ref="A1:F2"/>
  </mergeCells>
  <pageMargins left="0.70866141732283472" right="0.70866141732283472" top="0.74803149606299213" bottom="0.74803149606299213" header="0.31496062992125984" footer="0.31496062992125984"/>
  <pageSetup scale="58"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Desglose</vt:lpstr>
      <vt:lpstr>APU2</vt:lpstr>
      <vt:lpstr>Análisis de precios unitarios</vt:lpstr>
      <vt:lpstr>INTERVENTORÍA No 1</vt:lpstr>
      <vt:lpstr>FM INTERVENTORÍA No 1.2</vt:lpstr>
      <vt:lpstr>A.U % </vt:lpstr>
      <vt:lpstr>'A.U % '!Área_de_impresión</vt:lpstr>
      <vt:lpstr>'FM INTERVENTORÍA No 1.2'!Área_de_impresión</vt:lpstr>
      <vt:lpstr>'INTERVENTORÍA No 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Esnaider Quiroz</dc:creator>
  <cp:lastModifiedBy>Esnaider Quiroz</cp:lastModifiedBy>
  <dcterms:created xsi:type="dcterms:W3CDTF">2024-07-23T14:35:46Z</dcterms:created>
  <dcterms:modified xsi:type="dcterms:W3CDTF">2024-08-15T12:43:27Z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1" linkTarget="Prop_1">
    <vt:lpwstr>#¡REF!</vt:lpwstr>
  </property>
  <property fmtid="{D5CDD505-2E9C-101B-9397-08002B2CF9AE}" pid="3" name="2" linkTarget="Prop_2">
    <vt:lpwstr>#¡REF!</vt:lpwstr>
  </property>
  <property fmtid="{D5CDD505-2E9C-101B-9397-08002B2CF9AE}" pid="4" name="3" linkTarget="Prop_3">
    <vt:lpwstr>#¡REF!</vt:lpwstr>
  </property>
  <property fmtid="{D5CDD505-2E9C-101B-9397-08002B2CF9AE}" pid="5" name="4" linkTarget="Prop_4">
    <vt:lpwstr>#¡REF!</vt:lpwstr>
  </property>
  <property fmtid="{D5CDD505-2E9C-101B-9397-08002B2CF9AE}" pid="6" name="5" linkTarget="Prop_5">
    <vt:lpwstr>#¡REF!</vt:lpwstr>
  </property>
  <property fmtid="{D5CDD505-2E9C-101B-9397-08002B2CF9AE}" pid="7" name="6" linkTarget="Prop_6">
    <vt:lpwstr>#¡REF!</vt:lpwstr>
  </property>
  <property fmtid="{D5CDD505-2E9C-101B-9397-08002B2CF9AE}" pid="8" name="7" linkTarget="Prop_7">
    <vt:lpwstr>#¡REF!</vt:lpwstr>
  </property>
  <property fmtid="{D5CDD505-2E9C-101B-9397-08002B2CF9AE}" pid="9" name="8" linkTarget="Prop_8">
    <vt:lpwstr>#¡REF!</vt:lpwstr>
  </property>
  <property fmtid="{D5CDD505-2E9C-101B-9397-08002B2CF9AE}" pid="10" name="9" linkTarget="Prop_9">
    <vt:lpwstr>#¡REF!</vt:lpwstr>
  </property>
</Properties>
</file>