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autoCompressPictures="0"/>
  <mc:AlternateContent xmlns:mc="http://schemas.openxmlformats.org/markup-compatibility/2006">
    <mc:Choice Requires="x15">
      <x15ac:absPath xmlns:x15ac="http://schemas.microsoft.com/office/spreadsheetml/2010/11/ac" url="C:\Users\User\Desktop\DOCUMENTOS INM\CONTRATO 2024\SA Selecciones Abreviadas\SA CLIMATIZACION 2024\SA CARGUE SECOP II V2\"/>
    </mc:Choice>
  </mc:AlternateContent>
  <xr:revisionPtr revIDLastSave="0" documentId="13_ncr:1_{50A4392F-78DC-43AE-8A25-CDCFAE4C6745}" xr6:coauthVersionLast="47" xr6:coauthVersionMax="47" xr10:uidLastSave="{00000000-0000-0000-0000-000000000000}"/>
  <bookViews>
    <workbookView xWindow="8628" yWindow="360" windowWidth="14412" windowHeight="11880" xr2:uid="{00000000-000D-0000-FFFF-FFFF00000000}"/>
  </bookViews>
  <sheets>
    <sheet name="presupuesto oficial" sheetId="4" r:id="rId1"/>
  </sheets>
  <definedNames>
    <definedName name="_xlnm.Print_Area" localSheetId="0">'presupuesto oficial'!$A$1:$G$106</definedName>
    <definedName name="_xlnm.Print_Titles" localSheetId="0">'presupuesto oficial'!$1:$3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5" i="4" l="1"/>
  <c r="F103" i="4"/>
  <c r="G103" i="4" s="1"/>
  <c r="F102" i="4"/>
  <c r="G102" i="4" s="1"/>
  <c r="F101" i="4"/>
  <c r="G101" i="4" s="1"/>
  <c r="F100" i="4"/>
  <c r="G100" i="4" s="1"/>
  <c r="F99" i="4"/>
  <c r="G99" i="4" s="1"/>
  <c r="F98" i="4"/>
  <c r="G98" i="4" s="1"/>
  <c r="F92" i="4"/>
  <c r="G92" i="4" s="1"/>
  <c r="F91" i="4"/>
  <c r="G91" i="4" s="1"/>
  <c r="F90" i="4"/>
  <c r="G90" i="4" s="1"/>
  <c r="F89" i="4"/>
  <c r="G89" i="4" s="1"/>
  <c r="F88" i="4"/>
  <c r="G88" i="4" s="1"/>
  <c r="F87" i="4"/>
  <c r="G87" i="4" s="1"/>
  <c r="F86" i="4"/>
  <c r="G86" i="4" s="1"/>
  <c r="F85" i="4"/>
  <c r="G85" i="4" s="1"/>
  <c r="F84" i="4"/>
  <c r="G84" i="4" s="1"/>
  <c r="F83" i="4"/>
  <c r="G83" i="4" s="1"/>
  <c r="F82" i="4"/>
  <c r="G82" i="4" s="1"/>
  <c r="F81" i="4"/>
  <c r="G81" i="4" s="1"/>
  <c r="F80" i="4"/>
  <c r="G80" i="4" s="1"/>
  <c r="F79" i="4"/>
  <c r="G79" i="4" s="1"/>
  <c r="F78" i="4"/>
  <c r="G78" i="4" s="1"/>
  <c r="F77" i="4"/>
  <c r="G77" i="4" s="1"/>
  <c r="F76" i="4"/>
  <c r="G76" i="4" s="1"/>
  <c r="F75" i="4"/>
  <c r="G75" i="4" s="1"/>
  <c r="F74" i="4"/>
  <c r="G74" i="4" s="1"/>
  <c r="F73" i="4"/>
  <c r="G73" i="4" s="1"/>
  <c r="F67" i="4"/>
  <c r="G67" i="4" s="1"/>
  <c r="F66" i="4"/>
  <c r="G66" i="4" s="1"/>
  <c r="F65" i="4"/>
  <c r="G65" i="4" s="1"/>
  <c r="F64" i="4"/>
  <c r="G64" i="4" s="1"/>
  <c r="F63" i="4"/>
  <c r="G63" i="4" s="1"/>
  <c r="F62" i="4"/>
  <c r="G62" i="4" s="1"/>
  <c r="F61" i="4"/>
  <c r="G61" i="4" s="1"/>
  <c r="F60" i="4"/>
  <c r="G60" i="4" s="1"/>
  <c r="F59" i="4"/>
  <c r="G59" i="4" s="1"/>
  <c r="F58" i="4"/>
  <c r="G58" i="4" s="1"/>
  <c r="F57" i="4"/>
  <c r="G57" i="4" s="1"/>
  <c r="F56" i="4"/>
  <c r="G56" i="4" s="1"/>
  <c r="F55" i="4"/>
  <c r="G55" i="4" s="1"/>
  <c r="F54" i="4"/>
  <c r="G54" i="4" s="1"/>
  <c r="F53" i="4"/>
  <c r="G53" i="4" s="1"/>
  <c r="F52" i="4"/>
  <c r="G52" i="4" s="1"/>
  <c r="F51" i="4"/>
  <c r="G51" i="4" s="1"/>
  <c r="F50" i="4"/>
  <c r="G50" i="4" s="1"/>
  <c r="F49" i="4"/>
  <c r="G49" i="4" s="1"/>
  <c r="F48" i="4"/>
  <c r="G48" i="4" s="1"/>
  <c r="F47" i="4"/>
  <c r="G47" i="4" s="1"/>
  <c r="F46" i="4"/>
  <c r="G46" i="4" s="1"/>
  <c r="F45" i="4"/>
  <c r="G45" i="4" s="1"/>
  <c r="F44" i="4"/>
  <c r="G44" i="4" s="1"/>
  <c r="F43" i="4"/>
  <c r="G43" i="4" s="1"/>
  <c r="F42" i="4"/>
  <c r="G42" i="4" s="1"/>
  <c r="F41" i="4"/>
  <c r="G41" i="4" s="1"/>
  <c r="F40" i="4"/>
  <c r="G40" i="4" s="1"/>
  <c r="F39" i="4"/>
  <c r="G39" i="4" s="1"/>
  <c r="F38" i="4"/>
  <c r="G38" i="4" s="1"/>
  <c r="F37" i="4"/>
  <c r="G37" i="4" s="1"/>
  <c r="F36" i="4"/>
  <c r="G36" i="4" s="1"/>
  <c r="F35" i="4"/>
  <c r="G35" i="4" s="1"/>
  <c r="F34" i="4"/>
  <c r="G34" i="4" s="1"/>
  <c r="F33" i="4"/>
  <c r="G33" i="4" s="1"/>
  <c r="F32" i="4"/>
  <c r="G32" i="4" s="1"/>
  <c r="F31" i="4"/>
  <c r="G31" i="4" s="1"/>
  <c r="F30" i="4"/>
  <c r="G30" i="4" s="1"/>
  <c r="F29" i="4"/>
  <c r="G29" i="4" s="1"/>
  <c r="F9" i="4"/>
  <c r="G9" i="4" s="1"/>
  <c r="F10" i="4"/>
  <c r="G10" i="4" s="1"/>
  <c r="F11" i="4"/>
  <c r="G11" i="4" s="1"/>
  <c r="F12" i="4"/>
  <c r="G12" i="4" s="1"/>
  <c r="F13" i="4"/>
  <c r="G13" i="4" s="1"/>
  <c r="F14" i="4"/>
  <c r="G14" i="4" s="1"/>
  <c r="F15" i="4"/>
  <c r="G15" i="4" s="1"/>
  <c r="F16" i="4"/>
  <c r="G16" i="4" s="1"/>
  <c r="F17" i="4"/>
  <c r="G17" i="4" s="1"/>
  <c r="F18" i="4"/>
  <c r="G18" i="4" s="1"/>
  <c r="F19" i="4"/>
  <c r="G19" i="4" s="1"/>
  <c r="F20" i="4"/>
  <c r="G20" i="4" s="1"/>
  <c r="F21" i="4"/>
  <c r="G21" i="4" s="1"/>
  <c r="F22" i="4"/>
  <c r="G22" i="4" s="1"/>
  <c r="F23" i="4"/>
  <c r="G23" i="4" s="1"/>
  <c r="F8" i="4"/>
  <c r="G8" i="4" s="1"/>
  <c r="G93" i="4" l="1"/>
  <c r="G104" i="4"/>
  <c r="G68" i="4" l="1"/>
  <c r="G24" i="4" l="1"/>
</calcChain>
</file>

<file path=xl/sharedStrings.xml><?xml version="1.0" encoding="utf-8"?>
<sst xmlns="http://schemas.openxmlformats.org/spreadsheetml/2006/main" count="201" uniqueCount="102">
  <si>
    <t>ITEM</t>
  </si>
  <si>
    <t>DESCRIPCION</t>
  </si>
  <si>
    <t>UNIDAD</t>
  </si>
  <si>
    <t>CANT.</t>
  </si>
  <si>
    <t>V/R UNITARIO</t>
  </si>
  <si>
    <t>IVA</t>
  </si>
  <si>
    <t>V/R TOTAL</t>
  </si>
  <si>
    <t>Unidad</t>
  </si>
  <si>
    <t xml:space="preserve">extractores de cabina </t>
  </si>
  <si>
    <t>software de monitoreo y control (METASYS Versión 10.1).</t>
  </si>
  <si>
    <t>GLOBAL</t>
  </si>
  <si>
    <t>ML</t>
  </si>
  <si>
    <t>Global</t>
  </si>
  <si>
    <t>1. MANTENIMIENTO PREVENTIVO EQUIPOS HVAC</t>
  </si>
  <si>
    <t>2. MANTENIMIENTO CORRECTIVO EQUIPOS HVAC</t>
  </si>
  <si>
    <t>3. SUMINISTROS</t>
  </si>
  <si>
    <t>4. ADECUACIONES E INSTALACIONES</t>
  </si>
  <si>
    <t>Chiller York modelo YCAL0044 de 40 TR</t>
  </si>
  <si>
    <t>Unidades manejadoras (UMAs)</t>
  </si>
  <si>
    <t>Bombas de circulación de agua fría</t>
  </si>
  <si>
    <t>Bombas de circulación de agua caliente</t>
  </si>
  <si>
    <t xml:space="preserve">Tanque de agua caliente </t>
  </si>
  <si>
    <t>Tanque de agua fría</t>
  </si>
  <si>
    <t>Calentador de paso eléctrico 220 v trifásico, 8 Kw/H..</t>
  </si>
  <si>
    <t>Aires acondicionados de precisión 7TR cada uno</t>
  </si>
  <si>
    <t>Aire acondicionado tipo mini Split de 2 TR Y 1.5 TR</t>
  </si>
  <si>
    <t>Aire acondicionado tipo SPLIT DOBLE CIRCUITO de 1.5 TR</t>
  </si>
  <si>
    <t>Extracción de aire tipo eyector</t>
  </si>
  <si>
    <t>Equipos de suministro de aire</t>
  </si>
  <si>
    <t>Equipos de extracción de aire</t>
  </si>
  <si>
    <t>Extractores Tipo Hongo</t>
  </si>
  <si>
    <t>Suministro e instalación de manómetro de caratula con glicerina rango 0-200 psi para conexión vertical NPT 1/2", cuerpo bronce, marca winters</t>
  </si>
  <si>
    <t>Suministro e instalación de Juego de manómetros duales de colector, Kit de equipo de refrigeración de aire, herramienta de medición de presión</t>
  </si>
  <si>
    <t>Suministro e instalación de termómetro bimetálico de 1/2" rango -20-100°C, marca winters</t>
  </si>
  <si>
    <t xml:space="preserve">suministro e instalación de termómetro de columna ROCKAGE rango 0-150 °C, Indicación análoga con doble unidad de medida (°C/°F), Longitud de bulbo de 4”. </t>
  </si>
  <si>
    <t>suministro e instalación Manómetro De Presión Diferencial Dwyer Magnehelic Serie 2000</t>
  </si>
  <si>
    <t xml:space="preserve">suministro e instalación sensor de presión diferencial Veris pxplx02s </t>
  </si>
  <si>
    <t>suministro e instalación de perfil metálico en cual se anclará al techo, este perfil se descolgara del cielo Razo y en este perfil se instalaran los sensores de temperatura y humedad en laboratorios</t>
  </si>
  <si>
    <t>metro lineal</t>
  </si>
  <si>
    <t>traslado de sensores de temperatura y humedad "termo higrómetros". (Se debe contemplar la des instalación actual de los sensores los cuales están en la pared, estos se deberán instalar en el centro de cada laboratorio en el perfil del anterior ítem de tal forma que la toma de la lectura del sensor sea en la zona más adecuada de cada laboratorio.)</t>
  </si>
  <si>
    <t>suministro e instalación de sensor/transmisor de temperatura y humedad "termohigrómetro" electrónicos con display, exactitud en temperatura 2/10 grados Celsius; exactitud en humedad máximo del 1.7%, estos sensores deberán tener la compatibilidad para ser instalados al software Metasys versión 11 con el objetivo de generar la información de temperatura y humedad, deberán ser para instalación en pared de 0 – 50 °C (32-122°F).
Actualmente se tiene instalado el higrómetro Transmisor de pared sensor de humedad  Veris Industries Z000070-0B  0-50 °C, la anterior información con el objetivo de mantener o mejorar las especificaciones técnicas del higrómetro a ofertar, por ningún motivo se aceptara equipos que des mejoren las actuales especificaciones técnicas de los equipos instalados.</t>
  </si>
  <si>
    <t>suministro e instalación de sensor/transmisor de temperatura y humedad "termohigrómetro" electrónico Veris HW2LA2A para muro.</t>
  </si>
  <si>
    <t>unidad</t>
  </si>
  <si>
    <t>traslado de sensores de control de apertura de dámper. (Se debe contemplar el traslado de los actuales sensores de apertura de dámper los cuales están colgando en el centro del laboratorio, estos sensores se ubicarán en las paredes del laboratorio, se deberá contemplar la respectiva canalización de bajada del techo al sensor, la cual es de aproximadamente de 2.5 metros y será instalada en la pared)</t>
  </si>
  <si>
    <t>suministro e instalación de Sensor de RS-1180-0002 | Controles Johnson | Sensor de temperatura de pared 0 a 40C Ajuste del punto de ajuste 0-10VDC Pantalla LCD Anulación de ocupación Anulación de velocidad del ventilador</t>
  </si>
  <si>
    <t>Suministro e instalación de cintas o "flequillos" a la salida de las rejillas de suministro 40x40 (El objetivo es saber si hay flujo de aire por la rejillas)</t>
  </si>
  <si>
    <t>Corrección y Ajuste de apertura de válvula Venturi</t>
  </si>
  <si>
    <t>Instalación de Campara de extracción en laboratorio de PH. (Solo es montar la campana la cual está disponible en el laboratorio, esta campara se desprendió del ducto redondo de 4”).</t>
  </si>
  <si>
    <t>Corrección de gotera que ingresa por el ducto de válvula Venturi.</t>
  </si>
  <si>
    <t>Suministro e instalación de chumacera de pedestal</t>
  </si>
  <si>
    <t>Suministro e instalación de Rodamiento de bola SKF 509</t>
  </si>
  <si>
    <t>Suministro e instalación de actuador de retorno de resorte jhonson controls ref M9206-GGA-2S</t>
  </si>
  <si>
    <t>Instalación de actuador de retorno de resorte jhonson controls ref M9208-GGA-2S (suministrado por el INM)</t>
  </si>
  <si>
    <t>suministro e instalación de Sensor de control de temperatura BTB7002-0,  Johnson controls</t>
  </si>
  <si>
    <t>Suministro e instalación de coraza americana de ½”</t>
  </si>
  <si>
    <t>Suministro e instalación de terminales rectas de 1/2" para coraza metálica</t>
  </si>
  <si>
    <t>Suministro e instalación de terminales curvas de 1/2" para coraza metálica</t>
  </si>
  <si>
    <t>Suministro e instalación de coraza americana de 3/4”</t>
  </si>
  <si>
    <t xml:space="preserve">desmonte y disposición final en sitio autorizado de coraza plástica por coraza metaliza flexible de 3/4"  </t>
  </si>
  <si>
    <t>Suministro e instalación de terminales rectas de 3/4" para coraza metálica</t>
  </si>
  <si>
    <t>Suministro e instalación de   Rodamiento SKF 6205</t>
  </si>
  <si>
    <t>Suministro e instalación de   Rodamiento SKF 6203</t>
  </si>
  <si>
    <t>Suministro e instalación de   Chumacera UCP-204-12TCV</t>
  </si>
  <si>
    <t xml:space="preserve">Suministro e instalación Piloto (Indicador de estado) para los tableros de fuerza </t>
  </si>
  <si>
    <t>Suministro e instalación Batería NAE (Johnson Controls)</t>
  </si>
  <si>
    <t>Suministro e instalación Batería NCE (Johnson Controls)</t>
  </si>
  <si>
    <t>Suministro e instalación de Batería VARTA Microbattery Ref 3/VH700 AAA, de 3.6V, @730mAh, 086B</t>
  </si>
  <si>
    <t>Conexión de piloto en tablero de control el cual indique que el equipo se encuentra trabajando, actualmente los pilotos se encienden cuando el equipo tiene energía, pero no cuando este operando</t>
  </si>
  <si>
    <t>Correa BX-36 "Dentada"</t>
  </si>
  <si>
    <t>Correa Bx-42 "Dentada"</t>
  </si>
  <si>
    <t>CORREA BX-40</t>
  </si>
  <si>
    <t>CORREA AX - 27</t>
  </si>
  <si>
    <t>CORREA BX-66</t>
  </si>
  <si>
    <t>CORREA BX-34</t>
  </si>
  <si>
    <t>CORREA A-52</t>
  </si>
  <si>
    <t>CORREA B40</t>
  </si>
  <si>
    <t>CORREA B-98</t>
  </si>
  <si>
    <t>CORREA Bx-30</t>
  </si>
  <si>
    <t>CORREA BX32</t>
  </si>
  <si>
    <t>CORREA B-36</t>
  </si>
  <si>
    <t xml:space="preserve">Filtro 16"x20"x4" eficiencia 0,95 </t>
  </si>
  <si>
    <t xml:space="preserve">Prefiltros 16"x20"x2" eficiencia 0,95 </t>
  </si>
  <si>
    <t xml:space="preserve">Prefiltros 16"x25"x2" eficiencia 0,95 </t>
  </si>
  <si>
    <t xml:space="preserve">Filtro 16"x25"x4" eficiencia 0,95 </t>
  </si>
  <si>
    <t xml:space="preserve">Prefiltros 20"x20"x2" eficiencia 0,95 </t>
  </si>
  <si>
    <t xml:space="preserve">Prefiltros 20"x16"x2" eficiencia 0,95 </t>
  </si>
  <si>
    <t>Filtro 20"x20"x4" eficiencia 0,95</t>
  </si>
  <si>
    <t>Filtro 20"x16"x4" eficiencia 0,95</t>
  </si>
  <si>
    <t>Traslado de chiller para laboratorio; el equipo posee ruedas y sus dimensiones son 67 centímetros x 110 centímetros x 130 centímetros de altura, este equipo será trasladado a 1 metro de distancia en el mismo piso, se debe contemplar la extensión de tubería de agua a una distancia de 2 metros en tubería de 1 ½” y el traslado de la alimentación eléctrica a una distancia de 2 metros, ambos sistemas, hidráulico y eléctrico se enviaran por un  pasa muro desde la actual ubicación del equipo a la caseta relacionada anteriormente.</t>
  </si>
  <si>
    <t>Suministro e instalación de ducto para salida de aire caliente del chiller de laboratorio, con diámetro de 60 centímetros y altura de 50 centímetros enfocado a una pared de la caseta relacionada anteriormente, deberá contemplar la respectiva rejilla de extracción al exterior en aluminio anodizado color blanco, junta flexible fácil de retirar del enfocador de salida del chiller de laboratorio.</t>
  </si>
  <si>
    <t>Suministro e Instalación de una (1) rejilla con celosía para toma de aire exterior en aluminio anodizado color blanco con marco de dimensiones 150 centímetros x 100 centímetro, incluye actividades propias para instalación en un muro.</t>
  </si>
  <si>
    <t xml:space="preserve">Unidad </t>
  </si>
  <si>
    <t>Suministro e Instalación de lámina de alfajor de 4 metros x 3 metros en calibre 2.5 milímetros.</t>
  </si>
  <si>
    <t>TOTAL 1. MANTENIMIENTO PREVENTIVO EQUIPOS HVAC</t>
  </si>
  <si>
    <t>TOTAL 2. MANTENIMIENTO CORRECTIVO EQUIPOS HVAC</t>
  </si>
  <si>
    <t>TOTAL 3. SUMINISTROS</t>
  </si>
  <si>
    <t>TOTAL 4. ADECUACIONES E INSTALACIONES</t>
  </si>
  <si>
    <t>VALOR TOTAL CONTRATO  (1+2+3+4)</t>
  </si>
  <si>
    <t xml:space="preserve">Suministro e instalación de 1 multi Split con las siguientes especificaciones:
1.    2 manejadoras cada una de 12.000 BTU (1TR)
2.    Circuito de refrigeración manejadora 1 con longitud de 25 metros
3.    Circuito de refrigeración para manejadora 2 con una longitud de 28 metros.
4.    Instalación al exterior de la condensadora al mismo nivel o en el mismo piso que se instalaran las manejadoras.
5.    Deberá contemplar lo concerniente a tuberías de refrigeración y eléctricas
6.    Cada área deberá donde se instalen las manejadoras deberán tener un control en la pared para variar la temperatura de acuerdo con su necesidad sin afectar la operación de la otra manejadora.
7.    Equipo ahorrador de energía de última tecnología.
8, Equipo de procedencia americana, no se aceptarán equipos de otra procedencia, se recomiendan marcas como Trane, LG o York.
9.    Se deberá instalar el tablero de control y potencia en un cuarto eléctrico el cual está ubicado a una distancia de 20 metros (cálculo de acometida de alimentación de condensadora y manejadora)
</t>
  </si>
  <si>
    <t>FORMATO No 9 OFERTA ECONOMICA</t>
  </si>
  <si>
    <t xml:space="preserve">Proponente: ----------------------
Nit. No. -------------------------------
Dirección ----------------------------------------------------------------------
Teléfono -------------------------  	Fax---------------------------
Correo electrónico de la persona que atiende la presente contratación -------------------------
Nombre del Representante Legal:-----------------------------------------
Dirección ----------------------------------------------------------------------Teléfono ------------------------
Firma del Representante Legal --------------------------- 
Correo electrónico____________________
Documento de Identificación --------------------------------------------------
</t>
  </si>
  <si>
    <t>Instalación de caseta en material liviano, como Superboard y apto para la intemperie para protección de Chiller, con las siguientes especificaciones:
1.    Área de la caseta 80 centímetros x 130 centímetros x 200 centímetros de altura
2.    Con 2 rejillas con celosías de 40 centímetros x 40 centímetros cada una de color blanco en aluminio anodizado.
3.    Puerta de acceso con celosías de ventilación inferior y ventana en vidrio, el área de la puerta será de 70 centímetros x  180 centímetros de altura, material en aluminio anodizado con chapa y seguro, apertura al exterior.
4.     Deberá estar estucada y pintada de blanco en el interior como en el exterior 
5. El techo debe ser en material liviano, con pendiente tal que permita el drenaje del agua lluvia.  .
5.    Una (1) lampara Led con interruptor en el interior.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</si>
</sst>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quot;$&quot;\ * #,##0.00_);_(&quot;$&quot;\ * \(#,##0.00\);_(&quot;$&quot;\ * &quot;-&quot;??_);_(@_)"/>
    <numFmt numFmtId="165" formatCode="_(&quot;₡&quot;* #,##0.00_);_(&quot;₡&quot;* \(#,##0.00\);_(&quot;₡&quot;* &quot;-&quot;??_);_(@_)"/>
    <numFmt numFmtId="166" formatCode="&quot;$&quot;#,##0.00"/>
    <numFmt numFmtId="167" formatCode="_-&quot;$&quot;\ * #,##0.00_-;\-&quot;$&quot;\ * #,##0.00_-;_-&quot;$&quot;\ * &quot;-&quot;_-;_-@_-"/>
    <numFmt numFmtId="168" formatCode="&quot;$&quot;\ #,##0.00"/>
  </numFmts>
  <fonts count="14">
    <font>
      <sz val="11"/>
      <color theme="1"/>
      <name val="Calibri"/>
      <family val="2"/>
      <scheme val="minor"/>
    </font>
    <font>
      <sz val="11"/>
      <color theme="1"/>
      <name val="Calibri"/>
      <family val="2"/>
      <scheme val="minor"/>
    </font>
    <font>
      <sz val="12"/>
      <color theme="1"/>
      <name val="Body Font"/>
      <family val="2"/>
    </font>
    <font>
      <sz val="11"/>
      <color indexed="8"/>
      <name val="Calibri"/>
      <family val="2"/>
    </font>
    <font>
      <sz val="11"/>
      <color theme="1"/>
      <name val="Arial"/>
      <family val="2"/>
    </font>
    <font>
      <b/>
      <sz val="11"/>
      <name val="Arial"/>
      <family val="2"/>
    </font>
    <font>
      <sz val="11"/>
      <name val="Arial"/>
      <family val="2"/>
    </font>
    <font>
      <sz val="11"/>
      <color rgb="FFFF0000"/>
      <name val="Arial"/>
      <family val="2"/>
    </font>
    <font>
      <sz val="11"/>
      <color theme="1"/>
      <name val="Calibri"/>
      <family val="2"/>
      <scheme val="minor"/>
    </font>
    <font>
      <b/>
      <sz val="12"/>
      <name val="Arial"/>
      <family val="2"/>
    </font>
    <font>
      <u/>
      <sz val="10"/>
      <color indexed="12"/>
      <name val="Arial"/>
      <family val="2"/>
    </font>
    <font>
      <b/>
      <sz val="16"/>
      <name val="Arial"/>
      <family val="2"/>
    </font>
    <font>
      <sz val="10"/>
      <color rgb="FF000000"/>
      <name val="Arial"/>
      <family val="2"/>
    </font>
    <font>
      <sz val="11"/>
      <color rgb="FFFFC000"/>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auto="1"/>
      </left>
      <right/>
      <top/>
      <bottom/>
      <diagonal/>
    </border>
    <border>
      <left/>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medium">
        <color indexed="64"/>
      </left>
      <right/>
      <top/>
      <bottom style="medium">
        <color auto="1"/>
      </bottom>
      <diagonal/>
    </border>
    <border>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right style="medium">
        <color auto="1"/>
      </right>
      <top style="medium">
        <color auto="1"/>
      </top>
      <bottom/>
      <diagonal/>
    </border>
    <border>
      <left/>
      <right style="thin">
        <color auto="1"/>
      </right>
      <top/>
      <bottom style="medium">
        <color auto="1"/>
      </bottom>
      <diagonal/>
    </border>
    <border>
      <left style="thin">
        <color indexed="64"/>
      </left>
      <right style="thin">
        <color indexed="64"/>
      </right>
      <top/>
      <bottom style="thin">
        <color indexed="64"/>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style="thin">
        <color auto="1"/>
      </right>
      <top style="medium">
        <color indexed="64"/>
      </top>
      <bottom style="medium">
        <color indexed="64"/>
      </bottom>
      <diagonal/>
    </border>
  </borders>
  <cellStyleXfs count="9">
    <xf numFmtId="0" fontId="0" fillId="0" borderId="0"/>
    <xf numFmtId="0" fontId="2" fillId="0" borderId="0"/>
    <xf numFmtId="164" fontId="1" fillId="0" borderId="0" applyFont="0" applyFill="0" applyBorder="0" applyAlignment="0" applyProtection="0"/>
    <xf numFmtId="165" fontId="3" fillId="0" borderId="0" applyFont="0" applyFill="0" applyBorder="0" applyAlignment="0" applyProtection="0"/>
    <xf numFmtId="42" fontId="1" fillId="0" borderId="0" applyFont="0" applyFill="0" applyBorder="0" applyAlignment="0" applyProtection="0"/>
    <xf numFmtId="0" fontId="8" fillId="0" borderId="0"/>
    <xf numFmtId="0" fontId="10" fillId="0" borderId="0" applyNumberFormat="0" applyFill="0" applyBorder="0" applyAlignment="0" applyProtection="0">
      <alignment vertical="top"/>
      <protection locked="0"/>
    </xf>
    <xf numFmtId="44" fontId="8" fillId="0" borderId="0" applyFont="0" applyFill="0" applyBorder="0" applyAlignment="0" applyProtection="0">
      <alignment vertical="center"/>
    </xf>
    <xf numFmtId="0" fontId="1" fillId="0" borderId="0"/>
  </cellStyleXfs>
  <cellXfs count="83">
    <xf numFmtId="0" fontId="0" fillId="0" borderId="0" xfId="0"/>
    <xf numFmtId="42" fontId="6" fillId="0" borderId="1" xfId="4" applyFont="1" applyFill="1" applyBorder="1" applyAlignment="1">
      <alignment horizontal="center" vertical="center" wrapText="1"/>
    </xf>
    <xf numFmtId="42" fontId="6" fillId="0" borderId="12" xfId="4" applyFont="1" applyFill="1" applyBorder="1" applyAlignment="1">
      <alignment horizontal="center" vertical="center" wrapText="1"/>
    </xf>
    <xf numFmtId="0" fontId="6" fillId="0" borderId="2" xfId="0" applyFont="1" applyBorder="1"/>
    <xf numFmtId="0" fontId="6" fillId="0" borderId="0" xfId="0" applyFont="1"/>
    <xf numFmtId="0" fontId="6" fillId="2" borderId="15" xfId="1" applyFont="1" applyFill="1" applyBorder="1" applyAlignment="1">
      <alignment horizontal="center" vertical="center" wrapText="1"/>
    </xf>
    <xf numFmtId="0" fontId="12" fillId="0" borderId="16" xfId="0" applyFont="1" applyBorder="1" applyAlignment="1">
      <alignment horizontal="justify" vertical="center" wrapText="1"/>
    </xf>
    <xf numFmtId="42" fontId="6" fillId="0" borderId="16" xfId="4" applyFont="1" applyFill="1" applyBorder="1" applyAlignment="1">
      <alignment horizontal="center" vertical="center" wrapText="1"/>
    </xf>
    <xf numFmtId="42" fontId="6" fillId="0" borderId="0" xfId="0" applyNumberFormat="1" applyFont="1" applyAlignment="1">
      <alignment wrapText="1"/>
    </xf>
    <xf numFmtId="0" fontId="6" fillId="0" borderId="0" xfId="0" applyFont="1" applyAlignment="1">
      <alignment wrapText="1"/>
    </xf>
    <xf numFmtId="0" fontId="6" fillId="2" borderId="7" xfId="1" applyFont="1" applyFill="1" applyBorder="1" applyAlignment="1">
      <alignment horizontal="center" vertical="center" wrapText="1"/>
    </xf>
    <xf numFmtId="0" fontId="12" fillId="0" borderId="1" xfId="0" applyFont="1" applyBorder="1" applyAlignment="1">
      <alignment horizontal="justify" vertical="center" wrapText="1"/>
    </xf>
    <xf numFmtId="0" fontId="6" fillId="2" borderId="1" xfId="1" applyFont="1" applyFill="1" applyBorder="1" applyAlignment="1">
      <alignment horizontal="center" vertical="center" wrapText="1"/>
    </xf>
    <xf numFmtId="2" fontId="6" fillId="2" borderId="7" xfId="1" applyNumberFormat="1" applyFont="1" applyFill="1" applyBorder="1" applyAlignment="1">
      <alignment horizontal="center" vertical="center" wrapText="1"/>
    </xf>
    <xf numFmtId="0" fontId="12" fillId="0" borderId="11" xfId="0" applyFont="1" applyBorder="1" applyAlignment="1">
      <alignment horizontal="justify" vertical="center" wrapText="1"/>
    </xf>
    <xf numFmtId="0" fontId="6" fillId="2" borderId="11" xfId="1" applyFont="1" applyFill="1" applyBorder="1" applyAlignment="1">
      <alignment horizontal="center" vertical="center" wrapText="1"/>
    </xf>
    <xf numFmtId="42" fontId="7" fillId="3" borderId="0" xfId="4" applyFont="1" applyFill="1"/>
    <xf numFmtId="0" fontId="4" fillId="0" borderId="15" xfId="8" applyFont="1" applyBorder="1" applyAlignment="1">
      <alignment horizontal="center" vertical="center" wrapText="1"/>
    </xf>
    <xf numFmtId="167" fontId="6" fillId="0" borderId="16" xfId="4" applyNumberFormat="1" applyFont="1" applyFill="1" applyBorder="1" applyAlignment="1">
      <alignment horizontal="center" vertical="center" wrapText="1"/>
    </xf>
    <xf numFmtId="0" fontId="4" fillId="0" borderId="7" xfId="8" applyFont="1" applyBorder="1" applyAlignment="1">
      <alignment horizontal="center" vertical="center" wrapText="1"/>
    </xf>
    <xf numFmtId="167" fontId="6" fillId="0" borderId="1" xfId="4" applyNumberFormat="1" applyFont="1" applyFill="1" applyBorder="1" applyAlignment="1">
      <alignment horizontal="center" vertical="center" wrapText="1"/>
    </xf>
    <xf numFmtId="0" fontId="4" fillId="0" borderId="26" xfId="8" applyFont="1" applyBorder="1" applyAlignment="1">
      <alignment horizontal="center" vertical="center" wrapText="1"/>
    </xf>
    <xf numFmtId="168" fontId="6" fillId="0" borderId="0" xfId="0" applyNumberFormat="1" applyFont="1"/>
    <xf numFmtId="168" fontId="9" fillId="0" borderId="25" xfId="0" applyNumberFormat="1" applyFont="1" applyBorder="1" applyAlignment="1">
      <alignment horizontal="right" vertical="center" wrapText="1"/>
    </xf>
    <xf numFmtId="42" fontId="13" fillId="0" borderId="0" xfId="0" applyNumberFormat="1" applyFont="1"/>
    <xf numFmtId="0" fontId="6" fillId="0" borderId="0" xfId="0" applyFont="1" applyAlignment="1">
      <alignment horizontal="left"/>
    </xf>
    <xf numFmtId="166" fontId="6" fillId="0" borderId="0" xfId="0" applyNumberFormat="1" applyFont="1"/>
    <xf numFmtId="166" fontId="5" fillId="2" borderId="29" xfId="1" applyNumberFormat="1" applyFont="1" applyFill="1" applyBorder="1" applyAlignment="1">
      <alignment horizontal="right" vertical="center"/>
    </xf>
    <xf numFmtId="0" fontId="4" fillId="0" borderId="1" xfId="8" applyFont="1" applyBorder="1" applyAlignment="1">
      <alignment horizontal="center" vertical="center" wrapText="1"/>
    </xf>
    <xf numFmtId="42" fontId="6" fillId="0" borderId="1" xfId="4" applyFont="1" applyBorder="1" applyAlignment="1">
      <alignment horizontal="center" vertical="center" wrapText="1"/>
    </xf>
    <xf numFmtId="166" fontId="5" fillId="2" borderId="9" xfId="1" applyNumberFormat="1" applyFont="1" applyFill="1" applyBorder="1" applyAlignment="1">
      <alignment horizontal="right" vertical="center"/>
    </xf>
    <xf numFmtId="0" fontId="12" fillId="0" borderId="12" xfId="0" applyFont="1" applyBorder="1" applyAlignment="1">
      <alignment horizontal="justify" vertical="center" wrapText="1"/>
    </xf>
    <xf numFmtId="0" fontId="12" fillId="0" borderId="22" xfId="0" applyFont="1" applyBorder="1" applyAlignment="1">
      <alignment horizontal="justify" vertical="center" wrapText="1"/>
    </xf>
    <xf numFmtId="0" fontId="12"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2" xfId="0" applyFont="1" applyBorder="1" applyAlignment="1">
      <alignment horizontal="center" vertical="center" wrapText="1"/>
    </xf>
    <xf numFmtId="0" fontId="6" fillId="0" borderId="0" xfId="0" applyFont="1" applyAlignment="1">
      <alignment horizontal="center"/>
    </xf>
    <xf numFmtId="42" fontId="6" fillId="2" borderId="1" xfId="4" applyFont="1" applyFill="1" applyBorder="1" applyAlignment="1">
      <alignment horizontal="right" vertical="center" wrapText="1"/>
    </xf>
    <xf numFmtId="2" fontId="6" fillId="2" borderId="1" xfId="1" applyNumberFormat="1" applyFont="1" applyFill="1" applyBorder="1" applyAlignment="1">
      <alignment horizontal="center" vertical="center" wrapText="1"/>
    </xf>
    <xf numFmtId="0" fontId="4" fillId="0" borderId="22" xfId="8" applyFont="1" applyBorder="1" applyAlignment="1">
      <alignment horizontal="center" vertical="center" wrapText="1"/>
    </xf>
    <xf numFmtId="42" fontId="6" fillId="0" borderId="22" xfId="4" applyFont="1" applyFill="1" applyBorder="1" applyAlignment="1">
      <alignment horizontal="center" vertical="center" wrapText="1"/>
    </xf>
    <xf numFmtId="167" fontId="6" fillId="0" borderId="1" xfId="4" applyNumberFormat="1" applyFont="1" applyFill="1" applyBorder="1" applyAlignment="1">
      <alignment vertical="center" wrapText="1"/>
    </xf>
    <xf numFmtId="167" fontId="6" fillId="0" borderId="11" xfId="4" applyNumberFormat="1" applyFont="1" applyFill="1" applyBorder="1" applyAlignment="1">
      <alignment vertical="center" wrapText="1"/>
    </xf>
    <xf numFmtId="0" fontId="5" fillId="2" borderId="1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Alignment="1">
      <alignment horizontal="center" vertical="center" wrapText="1"/>
    </xf>
    <xf numFmtId="0" fontId="11" fillId="0" borderId="8"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0" xfId="0" applyFont="1" applyBorder="1" applyAlignment="1">
      <alignment horizontal="center" vertical="center" wrapText="1"/>
    </xf>
    <xf numFmtId="0" fontId="5" fillId="2" borderId="27" xfId="1" applyFont="1" applyFill="1" applyBorder="1" applyAlignment="1">
      <alignment horizontal="center" vertical="center" wrapText="1"/>
    </xf>
    <xf numFmtId="0" fontId="5" fillId="2" borderId="28"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6" xfId="1" applyFont="1" applyFill="1" applyBorder="1" applyAlignment="1">
      <alignment horizontal="center" vertical="center"/>
    </xf>
    <xf numFmtId="0" fontId="5" fillId="2" borderId="14"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6" xfId="1" applyFont="1" applyFill="1" applyBorder="1" applyAlignment="1">
      <alignment horizontal="center" vertical="center" wrapText="1"/>
    </xf>
    <xf numFmtId="0" fontId="5" fillId="2" borderId="14" xfId="1" applyFont="1" applyFill="1" applyBorder="1" applyAlignment="1">
      <alignment horizontal="center" vertical="center" wrapText="1"/>
    </xf>
    <xf numFmtId="0" fontId="5" fillId="2" borderId="9" xfId="1" applyFont="1" applyFill="1" applyBorder="1" applyAlignment="1">
      <alignment horizontal="center" vertical="center" wrapText="1"/>
    </xf>
    <xf numFmtId="166" fontId="5" fillId="2" borderId="17" xfId="1" applyNumberFormat="1" applyFont="1" applyFill="1" applyBorder="1" applyAlignment="1">
      <alignment horizontal="center" vertical="center" wrapText="1"/>
    </xf>
    <xf numFmtId="166" fontId="5" fillId="2" borderId="18" xfId="1" applyNumberFormat="1" applyFont="1" applyFill="1" applyBorder="1" applyAlignment="1">
      <alignment horizontal="center" vertical="center" wrapText="1"/>
    </xf>
    <xf numFmtId="166" fontId="5" fillId="2" borderId="24" xfId="1" applyNumberFormat="1" applyFont="1" applyFill="1" applyBorder="1" applyAlignment="1">
      <alignment horizontal="center" vertical="center" wrapText="1"/>
    </xf>
    <xf numFmtId="166" fontId="5" fillId="2" borderId="19" xfId="1" applyNumberFormat="1"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14" xfId="0" applyFont="1" applyBorder="1" applyAlignment="1">
      <alignment horizontal="left" vertical="center" wrapText="1"/>
    </xf>
    <xf numFmtId="0" fontId="5" fillId="0" borderId="30" xfId="0" applyFont="1" applyBorder="1" applyAlignment="1">
      <alignment horizontal="left" vertical="center" wrapText="1"/>
    </xf>
    <xf numFmtId="0" fontId="5" fillId="2" borderId="15"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23" xfId="1" applyFont="1" applyFill="1" applyBorder="1" applyAlignment="1">
      <alignment horizontal="center" vertical="center" wrapText="1"/>
    </xf>
    <xf numFmtId="0" fontId="5" fillId="2" borderId="16"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26" xfId="1" applyFont="1" applyFill="1" applyBorder="1" applyAlignment="1">
      <alignment horizontal="center" vertical="center" wrapText="1"/>
    </xf>
    <xf numFmtId="0" fontId="5" fillId="2" borderId="11" xfId="1" applyFont="1" applyFill="1" applyBorder="1" applyAlignment="1">
      <alignment horizontal="center" vertical="center" wrapText="1"/>
    </xf>
  </cellXfs>
  <cellStyles count="9">
    <cellStyle name="Hipervínculo 2" xfId="6" xr:uid="{00000000-0005-0000-0000-000000000000}"/>
    <cellStyle name="Moneda [0]" xfId="4" builtinId="7"/>
    <cellStyle name="Moneda 2" xfId="2" xr:uid="{00000000-0005-0000-0000-000002000000}"/>
    <cellStyle name="Moneda 3" xfId="3" xr:uid="{00000000-0005-0000-0000-000003000000}"/>
    <cellStyle name="Moneda 4" xfId="7" xr:uid="{00000000-0005-0000-0000-000004000000}"/>
    <cellStyle name="Normal" xfId="0" builtinId="0"/>
    <cellStyle name="Normal 2" xfId="1" xr:uid="{00000000-0005-0000-0000-000006000000}"/>
    <cellStyle name="Normal 3" xfId="5" xr:uid="{00000000-0005-0000-0000-000007000000}"/>
    <cellStyle name="Normal 3 2" xfId="8" xr:uid="{23B4727D-29E8-413D-A74B-57BEB868FE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83345</xdr:rowOff>
    </xdr:from>
    <xdr:to>
      <xdr:col>1</xdr:col>
      <xdr:colOff>1071562</xdr:colOff>
      <xdr:row>2</xdr:row>
      <xdr:rowOff>265236</xdr:rowOff>
    </xdr:to>
    <xdr:pic>
      <xdr:nvPicPr>
        <xdr:cNvPr id="2" name="Imagen 1">
          <a:extLst>
            <a:ext uri="{FF2B5EF4-FFF2-40B4-BE49-F238E27FC236}">
              <a16:creationId xmlns:a16="http://schemas.microsoft.com/office/drawing/2014/main" id="{75C974B6-5D27-41B0-968D-1797D4A444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9602" t="14149" r="9602" b="12054"/>
        <a:stretch>
          <a:fillRect/>
        </a:stretch>
      </xdr:blipFill>
      <xdr:spPr bwMode="auto">
        <a:xfrm>
          <a:off x="95250" y="83345"/>
          <a:ext cx="1502568" cy="9438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DC4C4-C461-4EE4-98CA-60FE7CC705E9}">
  <sheetPr>
    <tabColor rgb="FF92D050"/>
  </sheetPr>
  <dimension ref="A1:I106"/>
  <sheetViews>
    <sheetView tabSelected="1" view="pageBreakPreview" zoomScale="80" zoomScaleNormal="80" zoomScaleSheetLayoutView="80" zoomScalePageLayoutView="80" workbookViewId="0">
      <selection activeCell="A98" sqref="A98"/>
    </sheetView>
  </sheetViews>
  <sheetFormatPr baseColWidth="10" defaultColWidth="10.88671875" defaultRowHeight="13.8"/>
  <cols>
    <col min="1" max="1" width="7.88671875" style="4" customWidth="1"/>
    <col min="2" max="2" width="81.109375" style="25" customWidth="1"/>
    <col min="3" max="3" width="10.88671875" style="37" bestFit="1" customWidth="1"/>
    <col min="4" max="4" width="7.44140625" style="37" bestFit="1" customWidth="1"/>
    <col min="5" max="5" width="18.44140625" style="4" bestFit="1" customWidth="1"/>
    <col min="6" max="6" width="17.44140625" style="4" customWidth="1"/>
    <col min="7" max="7" width="19.33203125" style="26" bestFit="1" customWidth="1"/>
    <col min="8" max="9" width="18.6640625" style="4" bestFit="1" customWidth="1"/>
    <col min="10" max="11" width="12.5546875" style="4" bestFit="1" customWidth="1"/>
    <col min="12" max="16384" width="10.88671875" style="4"/>
  </cols>
  <sheetData>
    <row r="1" spans="1:8" s="3" customFormat="1" ht="30" customHeight="1">
      <c r="A1" s="47" t="s">
        <v>99</v>
      </c>
      <c r="B1" s="48"/>
      <c r="C1" s="48"/>
      <c r="D1" s="48"/>
      <c r="E1" s="48"/>
      <c r="F1" s="48"/>
      <c r="G1" s="49"/>
    </row>
    <row r="2" spans="1:8" ht="30" customHeight="1">
      <c r="A2" s="50"/>
      <c r="B2" s="51"/>
      <c r="C2" s="51"/>
      <c r="D2" s="51"/>
      <c r="E2" s="51"/>
      <c r="F2" s="51"/>
      <c r="G2" s="52"/>
    </row>
    <row r="3" spans="1:8" ht="30" customHeight="1" thickBot="1">
      <c r="A3" s="53"/>
      <c r="B3" s="54"/>
      <c r="C3" s="54"/>
      <c r="D3" s="54"/>
      <c r="E3" s="54"/>
      <c r="F3" s="54"/>
      <c r="G3" s="55"/>
    </row>
    <row r="4" spans="1:8" ht="42" customHeight="1" thickBot="1">
      <c r="A4" s="56" t="s">
        <v>13</v>
      </c>
      <c r="B4" s="57"/>
      <c r="C4" s="57"/>
      <c r="D4" s="57"/>
      <c r="E4" s="57"/>
      <c r="F4" s="57"/>
      <c r="G4" s="58"/>
    </row>
    <row r="5" spans="1:8" ht="24" customHeight="1">
      <c r="A5" s="75" t="s">
        <v>0</v>
      </c>
      <c r="B5" s="78" t="s">
        <v>1</v>
      </c>
      <c r="C5" s="78" t="s">
        <v>2</v>
      </c>
      <c r="D5" s="78" t="s">
        <v>3</v>
      </c>
      <c r="E5" s="78" t="s">
        <v>4</v>
      </c>
      <c r="F5" s="78" t="s">
        <v>5</v>
      </c>
      <c r="G5" s="68" t="s">
        <v>6</v>
      </c>
    </row>
    <row r="6" spans="1:8" ht="21.75" customHeight="1">
      <c r="A6" s="76"/>
      <c r="B6" s="79"/>
      <c r="C6" s="79"/>
      <c r="D6" s="79"/>
      <c r="E6" s="79"/>
      <c r="F6" s="79"/>
      <c r="G6" s="69"/>
    </row>
    <row r="7" spans="1:8">
      <c r="A7" s="77"/>
      <c r="B7" s="80"/>
      <c r="C7" s="80"/>
      <c r="D7" s="80"/>
      <c r="E7" s="80"/>
      <c r="F7" s="80"/>
      <c r="G7" s="70"/>
    </row>
    <row r="8" spans="1:8" s="9" customFormat="1">
      <c r="A8" s="12">
        <v>1.1000000000000001</v>
      </c>
      <c r="B8" s="11" t="s">
        <v>17</v>
      </c>
      <c r="C8" s="35" t="s">
        <v>2</v>
      </c>
      <c r="D8" s="35">
        <v>1</v>
      </c>
      <c r="E8" s="1"/>
      <c r="F8" s="29">
        <f>+E8*0.19</f>
        <v>0</v>
      </c>
      <c r="G8" s="38">
        <f>+(E8+F8)*D8</f>
        <v>0</v>
      </c>
      <c r="H8" s="8"/>
    </row>
    <row r="9" spans="1:8">
      <c r="A9" s="12">
        <v>1.2</v>
      </c>
      <c r="B9" s="11" t="s">
        <v>18</v>
      </c>
      <c r="C9" s="35" t="s">
        <v>2</v>
      </c>
      <c r="D9" s="35">
        <v>22</v>
      </c>
      <c r="E9" s="1"/>
      <c r="F9" s="29">
        <f t="shared" ref="F9:F23" si="0">+E9*0.19</f>
        <v>0</v>
      </c>
      <c r="G9" s="38">
        <f t="shared" ref="G9:G23" si="1">+(E9+F9)*D9</f>
        <v>0</v>
      </c>
      <c r="H9" s="8"/>
    </row>
    <row r="10" spans="1:8">
      <c r="A10" s="12">
        <v>1.3</v>
      </c>
      <c r="B10" s="11" t="s">
        <v>19</v>
      </c>
      <c r="C10" s="35" t="s">
        <v>2</v>
      </c>
      <c r="D10" s="35">
        <v>5</v>
      </c>
      <c r="E10" s="1"/>
      <c r="F10" s="29">
        <f t="shared" si="0"/>
        <v>0</v>
      </c>
      <c r="G10" s="38">
        <f t="shared" si="1"/>
        <v>0</v>
      </c>
      <c r="H10" s="8"/>
    </row>
    <row r="11" spans="1:8">
      <c r="A11" s="12">
        <v>1.4</v>
      </c>
      <c r="B11" s="11" t="s">
        <v>20</v>
      </c>
      <c r="C11" s="35" t="s">
        <v>2</v>
      </c>
      <c r="D11" s="35">
        <v>2</v>
      </c>
      <c r="E11" s="1"/>
      <c r="F11" s="29">
        <f t="shared" si="0"/>
        <v>0</v>
      </c>
      <c r="G11" s="38">
        <f t="shared" si="1"/>
        <v>0</v>
      </c>
      <c r="H11" s="8"/>
    </row>
    <row r="12" spans="1:8">
      <c r="A12" s="12">
        <v>1.5</v>
      </c>
      <c r="B12" s="11" t="s">
        <v>21</v>
      </c>
      <c r="C12" s="35" t="s">
        <v>2</v>
      </c>
      <c r="D12" s="35">
        <v>1</v>
      </c>
      <c r="E12" s="1"/>
      <c r="F12" s="29">
        <f t="shared" si="0"/>
        <v>0</v>
      </c>
      <c r="G12" s="38">
        <f t="shared" si="1"/>
        <v>0</v>
      </c>
      <c r="H12" s="8"/>
    </row>
    <row r="13" spans="1:8">
      <c r="A13" s="12">
        <v>1.6</v>
      </c>
      <c r="B13" s="11" t="s">
        <v>22</v>
      </c>
      <c r="C13" s="35" t="s">
        <v>2</v>
      </c>
      <c r="D13" s="35">
        <v>1</v>
      </c>
      <c r="E13" s="1"/>
      <c r="F13" s="29">
        <f t="shared" si="0"/>
        <v>0</v>
      </c>
      <c r="G13" s="38">
        <f t="shared" si="1"/>
        <v>0</v>
      </c>
      <c r="H13" s="8"/>
    </row>
    <row r="14" spans="1:8">
      <c r="A14" s="12">
        <v>1.7</v>
      </c>
      <c r="B14" s="11" t="s">
        <v>23</v>
      </c>
      <c r="C14" s="35" t="s">
        <v>2</v>
      </c>
      <c r="D14" s="35">
        <v>2</v>
      </c>
      <c r="E14" s="1"/>
      <c r="F14" s="29">
        <f t="shared" si="0"/>
        <v>0</v>
      </c>
      <c r="G14" s="38">
        <f t="shared" si="1"/>
        <v>0</v>
      </c>
      <c r="H14" s="8"/>
    </row>
    <row r="15" spans="1:8">
      <c r="A15" s="12">
        <v>1.8</v>
      </c>
      <c r="B15" s="11" t="s">
        <v>24</v>
      </c>
      <c r="C15" s="35" t="s">
        <v>2</v>
      </c>
      <c r="D15" s="35">
        <v>3</v>
      </c>
      <c r="E15" s="1"/>
      <c r="F15" s="29">
        <f t="shared" si="0"/>
        <v>0</v>
      </c>
      <c r="G15" s="38">
        <f t="shared" si="1"/>
        <v>0</v>
      </c>
      <c r="H15" s="8"/>
    </row>
    <row r="16" spans="1:8">
      <c r="A16" s="12">
        <v>1.9</v>
      </c>
      <c r="B16" s="11" t="s">
        <v>25</v>
      </c>
      <c r="C16" s="35" t="s">
        <v>2</v>
      </c>
      <c r="D16" s="35">
        <v>2</v>
      </c>
      <c r="E16" s="1"/>
      <c r="F16" s="29">
        <f t="shared" si="0"/>
        <v>0</v>
      </c>
      <c r="G16" s="38">
        <f t="shared" si="1"/>
        <v>0</v>
      </c>
      <c r="H16" s="8"/>
    </row>
    <row r="17" spans="1:8">
      <c r="A17" s="39">
        <v>1.1000000000000001</v>
      </c>
      <c r="B17" s="11" t="s">
        <v>26</v>
      </c>
      <c r="C17" s="35" t="s">
        <v>2</v>
      </c>
      <c r="D17" s="35">
        <v>2</v>
      </c>
      <c r="E17" s="1"/>
      <c r="F17" s="29">
        <f t="shared" si="0"/>
        <v>0</v>
      </c>
      <c r="G17" s="38">
        <f t="shared" si="1"/>
        <v>0</v>
      </c>
      <c r="H17" s="8"/>
    </row>
    <row r="18" spans="1:8">
      <c r="A18" s="12">
        <v>1.1100000000000001</v>
      </c>
      <c r="B18" s="11" t="s">
        <v>27</v>
      </c>
      <c r="C18" s="35" t="s">
        <v>2</v>
      </c>
      <c r="D18" s="35">
        <v>10</v>
      </c>
      <c r="E18" s="1"/>
      <c r="F18" s="29">
        <f t="shared" si="0"/>
        <v>0</v>
      </c>
      <c r="G18" s="38">
        <f t="shared" si="1"/>
        <v>0</v>
      </c>
      <c r="H18" s="8"/>
    </row>
    <row r="19" spans="1:8">
      <c r="A19" s="12">
        <v>1.1200000000000001</v>
      </c>
      <c r="B19" s="11" t="s">
        <v>28</v>
      </c>
      <c r="C19" s="35" t="s">
        <v>2</v>
      </c>
      <c r="D19" s="35">
        <v>7</v>
      </c>
      <c r="E19" s="1"/>
      <c r="F19" s="29">
        <f t="shared" si="0"/>
        <v>0</v>
      </c>
      <c r="G19" s="38">
        <f t="shared" si="1"/>
        <v>0</v>
      </c>
      <c r="H19" s="8"/>
    </row>
    <row r="20" spans="1:8">
      <c r="A20" s="12">
        <v>1.1299999999999999</v>
      </c>
      <c r="B20" s="11" t="s">
        <v>29</v>
      </c>
      <c r="C20" s="35" t="s">
        <v>2</v>
      </c>
      <c r="D20" s="35">
        <v>5</v>
      </c>
      <c r="E20" s="1"/>
      <c r="F20" s="29">
        <f t="shared" si="0"/>
        <v>0</v>
      </c>
      <c r="G20" s="38">
        <f t="shared" si="1"/>
        <v>0</v>
      </c>
      <c r="H20" s="8"/>
    </row>
    <row r="21" spans="1:8">
      <c r="A21" s="12">
        <v>1.1399999999999999</v>
      </c>
      <c r="B21" s="11" t="s">
        <v>8</v>
      </c>
      <c r="C21" s="35" t="s">
        <v>2</v>
      </c>
      <c r="D21" s="35">
        <v>9</v>
      </c>
      <c r="E21" s="1"/>
      <c r="F21" s="29">
        <f t="shared" si="0"/>
        <v>0</v>
      </c>
      <c r="G21" s="38">
        <f t="shared" si="1"/>
        <v>0</v>
      </c>
      <c r="H21" s="8"/>
    </row>
    <row r="22" spans="1:8">
      <c r="A22" s="12">
        <v>1.1499999999999999</v>
      </c>
      <c r="B22" s="11" t="s">
        <v>30</v>
      </c>
      <c r="C22" s="35" t="s">
        <v>2</v>
      </c>
      <c r="D22" s="35">
        <v>3</v>
      </c>
      <c r="E22" s="1"/>
      <c r="F22" s="29">
        <f t="shared" si="0"/>
        <v>0</v>
      </c>
      <c r="G22" s="38">
        <f t="shared" si="1"/>
        <v>0</v>
      </c>
      <c r="H22" s="8"/>
    </row>
    <row r="23" spans="1:8">
      <c r="A23" s="39">
        <v>1.1599999999999999</v>
      </c>
      <c r="B23" s="11" t="s">
        <v>9</v>
      </c>
      <c r="C23" s="35" t="s">
        <v>10</v>
      </c>
      <c r="D23" s="35">
        <v>1</v>
      </c>
      <c r="E23" s="1"/>
      <c r="F23" s="29">
        <f t="shared" si="0"/>
        <v>0</v>
      </c>
      <c r="G23" s="38">
        <f t="shared" si="1"/>
        <v>0</v>
      </c>
      <c r="H23" s="8"/>
    </row>
    <row r="24" spans="1:8" ht="42" customHeight="1" thickBot="1">
      <c r="A24" s="59" t="s">
        <v>93</v>
      </c>
      <c r="B24" s="60"/>
      <c r="C24" s="60"/>
      <c r="D24" s="60"/>
      <c r="E24" s="60"/>
      <c r="F24" s="61"/>
      <c r="G24" s="27">
        <f>SUM(G8:G23)</f>
        <v>0</v>
      </c>
      <c r="H24" s="16"/>
    </row>
    <row r="25" spans="1:8" ht="42" customHeight="1" thickBot="1">
      <c r="A25" s="62" t="s">
        <v>14</v>
      </c>
      <c r="B25" s="63"/>
      <c r="C25" s="63"/>
      <c r="D25" s="63"/>
      <c r="E25" s="63"/>
      <c r="F25" s="63"/>
      <c r="G25" s="64"/>
    </row>
    <row r="26" spans="1:8" ht="24" customHeight="1">
      <c r="A26" s="75" t="s">
        <v>0</v>
      </c>
      <c r="B26" s="78" t="s">
        <v>1</v>
      </c>
      <c r="C26" s="78" t="s">
        <v>2</v>
      </c>
      <c r="D26" s="78" t="s">
        <v>3</v>
      </c>
      <c r="E26" s="78" t="s">
        <v>4</v>
      </c>
      <c r="F26" s="78" t="s">
        <v>5</v>
      </c>
      <c r="G26" s="68" t="s">
        <v>6</v>
      </c>
    </row>
    <row r="27" spans="1:8" ht="21.75" customHeight="1">
      <c r="A27" s="76"/>
      <c r="B27" s="79"/>
      <c r="C27" s="79"/>
      <c r="D27" s="79"/>
      <c r="E27" s="79"/>
      <c r="F27" s="79"/>
      <c r="G27" s="69"/>
    </row>
    <row r="28" spans="1:8" ht="14.4" thickBot="1">
      <c r="A28" s="81"/>
      <c r="B28" s="82"/>
      <c r="C28" s="82"/>
      <c r="D28" s="82"/>
      <c r="E28" s="82"/>
      <c r="F28" s="82"/>
      <c r="G28" s="71"/>
    </row>
    <row r="29" spans="1:8" s="9" customFormat="1" ht="51" customHeight="1">
      <c r="A29" s="40">
        <v>2.1</v>
      </c>
      <c r="B29" s="32" t="s">
        <v>31</v>
      </c>
      <c r="C29" s="34" t="s">
        <v>7</v>
      </c>
      <c r="D29" s="34">
        <v>25</v>
      </c>
      <c r="E29" s="41"/>
      <c r="F29" s="29">
        <f t="shared" ref="F29:F67" si="2">+E29*0.19</f>
        <v>0</v>
      </c>
      <c r="G29" s="38">
        <f t="shared" ref="G29:G67" si="3">+(E29+F29)*D29</f>
        <v>0</v>
      </c>
      <c r="H29" s="8"/>
    </row>
    <row r="30" spans="1:8" ht="55.5" customHeight="1">
      <c r="A30" s="28">
        <v>2.2000000000000002</v>
      </c>
      <c r="B30" s="11" t="s">
        <v>32</v>
      </c>
      <c r="C30" s="35" t="s">
        <v>7</v>
      </c>
      <c r="D30" s="35">
        <v>1</v>
      </c>
      <c r="E30" s="1"/>
      <c r="F30" s="29">
        <f t="shared" si="2"/>
        <v>0</v>
      </c>
      <c r="G30" s="38">
        <f t="shared" si="3"/>
        <v>0</v>
      </c>
      <c r="H30" s="8"/>
    </row>
    <row r="31" spans="1:8" ht="39" customHeight="1">
      <c r="A31" s="28">
        <v>2.2999999999999998</v>
      </c>
      <c r="B31" s="11" t="s">
        <v>33</v>
      </c>
      <c r="C31" s="35" t="s">
        <v>7</v>
      </c>
      <c r="D31" s="35">
        <v>25</v>
      </c>
      <c r="E31" s="1"/>
      <c r="F31" s="29">
        <f t="shared" si="2"/>
        <v>0</v>
      </c>
      <c r="G31" s="38">
        <f t="shared" si="3"/>
        <v>0</v>
      </c>
      <c r="H31" s="8"/>
    </row>
    <row r="32" spans="1:8" ht="31.5" customHeight="1">
      <c r="A32" s="28">
        <v>2.4</v>
      </c>
      <c r="B32" s="11" t="s">
        <v>34</v>
      </c>
      <c r="C32" s="35" t="s">
        <v>7</v>
      </c>
      <c r="D32" s="35">
        <v>10</v>
      </c>
      <c r="E32" s="1"/>
      <c r="F32" s="29">
        <f t="shared" si="2"/>
        <v>0</v>
      </c>
      <c r="G32" s="38">
        <f t="shared" si="3"/>
        <v>0</v>
      </c>
      <c r="H32" s="8"/>
    </row>
    <row r="33" spans="1:8" ht="21.75" customHeight="1">
      <c r="A33" s="28">
        <v>2.5</v>
      </c>
      <c r="B33" s="11" t="s">
        <v>35</v>
      </c>
      <c r="C33" s="35" t="s">
        <v>7</v>
      </c>
      <c r="D33" s="35">
        <v>8</v>
      </c>
      <c r="E33" s="1"/>
      <c r="F33" s="29">
        <f t="shared" si="2"/>
        <v>0</v>
      </c>
      <c r="G33" s="38">
        <f t="shared" si="3"/>
        <v>0</v>
      </c>
      <c r="H33" s="8"/>
    </row>
    <row r="34" spans="1:8" ht="24" customHeight="1">
      <c r="A34" s="28">
        <v>2.6</v>
      </c>
      <c r="B34" s="11" t="s">
        <v>36</v>
      </c>
      <c r="C34" s="35" t="s">
        <v>7</v>
      </c>
      <c r="D34" s="35">
        <v>5</v>
      </c>
      <c r="E34" s="1"/>
      <c r="F34" s="29">
        <f t="shared" si="2"/>
        <v>0</v>
      </c>
      <c r="G34" s="38">
        <f t="shared" si="3"/>
        <v>0</v>
      </c>
      <c r="H34" s="8"/>
    </row>
    <row r="35" spans="1:8" ht="53.25" customHeight="1">
      <c r="A35" s="28">
        <v>2.7</v>
      </c>
      <c r="B35" s="11" t="s">
        <v>37</v>
      </c>
      <c r="C35" s="35" t="s">
        <v>38</v>
      </c>
      <c r="D35" s="35">
        <v>10</v>
      </c>
      <c r="E35" s="1"/>
      <c r="F35" s="29">
        <f t="shared" si="2"/>
        <v>0</v>
      </c>
      <c r="G35" s="38">
        <f t="shared" si="3"/>
        <v>0</v>
      </c>
      <c r="H35" s="8"/>
    </row>
    <row r="36" spans="1:8" s="9" customFormat="1" ht="69.75" customHeight="1">
      <c r="A36" s="28">
        <v>2.8</v>
      </c>
      <c r="B36" s="11" t="s">
        <v>39</v>
      </c>
      <c r="C36" s="35" t="s">
        <v>38</v>
      </c>
      <c r="D36" s="35">
        <v>20</v>
      </c>
      <c r="E36" s="1"/>
      <c r="F36" s="29">
        <f t="shared" si="2"/>
        <v>0</v>
      </c>
      <c r="G36" s="38">
        <f t="shared" si="3"/>
        <v>0</v>
      </c>
      <c r="H36" s="8"/>
    </row>
    <row r="37" spans="1:8" ht="178.5" customHeight="1">
      <c r="A37" s="28">
        <v>2.9</v>
      </c>
      <c r="B37" s="11" t="s">
        <v>40</v>
      </c>
      <c r="C37" s="35" t="s">
        <v>7</v>
      </c>
      <c r="D37" s="35">
        <v>5</v>
      </c>
      <c r="E37" s="1"/>
      <c r="F37" s="29">
        <f t="shared" si="2"/>
        <v>0</v>
      </c>
      <c r="G37" s="38">
        <f t="shared" si="3"/>
        <v>0</v>
      </c>
      <c r="H37" s="8"/>
    </row>
    <row r="38" spans="1:8" ht="36.75" customHeight="1">
      <c r="A38" s="13">
        <v>2.1</v>
      </c>
      <c r="B38" s="11" t="s">
        <v>41</v>
      </c>
      <c r="C38" s="35" t="s">
        <v>42</v>
      </c>
      <c r="D38" s="35">
        <v>6</v>
      </c>
      <c r="E38" s="1"/>
      <c r="F38" s="29">
        <f t="shared" si="2"/>
        <v>0</v>
      </c>
      <c r="G38" s="38">
        <f t="shared" si="3"/>
        <v>0</v>
      </c>
      <c r="H38" s="8"/>
    </row>
    <row r="39" spans="1:8" ht="75.75" customHeight="1">
      <c r="A39" s="13">
        <v>2.11</v>
      </c>
      <c r="B39" s="11" t="s">
        <v>43</v>
      </c>
      <c r="C39" s="35" t="s">
        <v>38</v>
      </c>
      <c r="D39" s="35">
        <v>10</v>
      </c>
      <c r="E39" s="1"/>
      <c r="F39" s="29">
        <f t="shared" si="2"/>
        <v>0</v>
      </c>
      <c r="G39" s="38">
        <f t="shared" si="3"/>
        <v>0</v>
      </c>
      <c r="H39" s="8"/>
    </row>
    <row r="40" spans="1:8" ht="46.5" customHeight="1">
      <c r="A40" s="13">
        <v>2.12</v>
      </c>
      <c r="B40" s="11" t="s">
        <v>44</v>
      </c>
      <c r="C40" s="35" t="s">
        <v>7</v>
      </c>
      <c r="D40" s="35">
        <v>5</v>
      </c>
      <c r="E40" s="1"/>
      <c r="F40" s="29">
        <f t="shared" si="2"/>
        <v>0</v>
      </c>
      <c r="G40" s="38">
        <f t="shared" si="3"/>
        <v>0</v>
      </c>
      <c r="H40" s="8"/>
    </row>
    <row r="41" spans="1:8" ht="29.25" customHeight="1">
      <c r="A41" s="13">
        <v>2.13</v>
      </c>
      <c r="B41" s="11" t="s">
        <v>45</v>
      </c>
      <c r="C41" s="35" t="s">
        <v>7</v>
      </c>
      <c r="D41" s="35">
        <v>50</v>
      </c>
      <c r="E41" s="1"/>
      <c r="F41" s="29">
        <f t="shared" si="2"/>
        <v>0</v>
      </c>
      <c r="G41" s="38">
        <f t="shared" si="3"/>
        <v>0</v>
      </c>
      <c r="H41" s="8"/>
    </row>
    <row r="42" spans="1:8">
      <c r="A42" s="13">
        <v>2.14</v>
      </c>
      <c r="B42" s="11" t="s">
        <v>46</v>
      </c>
      <c r="C42" s="35" t="s">
        <v>7</v>
      </c>
      <c r="D42" s="35">
        <v>2</v>
      </c>
      <c r="E42" s="1"/>
      <c r="F42" s="29">
        <f t="shared" si="2"/>
        <v>0</v>
      </c>
      <c r="G42" s="38">
        <f t="shared" si="3"/>
        <v>0</v>
      </c>
      <c r="H42" s="8"/>
    </row>
    <row r="43" spans="1:8" ht="43.5" customHeight="1">
      <c r="A43" s="13">
        <v>2.15</v>
      </c>
      <c r="B43" s="11" t="s">
        <v>47</v>
      </c>
      <c r="C43" s="35" t="s">
        <v>7</v>
      </c>
      <c r="D43" s="35">
        <v>2</v>
      </c>
      <c r="E43" s="1"/>
      <c r="F43" s="29">
        <f t="shared" si="2"/>
        <v>0</v>
      </c>
      <c r="G43" s="38">
        <f t="shared" si="3"/>
        <v>0</v>
      </c>
      <c r="H43" s="8"/>
    </row>
    <row r="44" spans="1:8" s="9" customFormat="1">
      <c r="A44" s="13">
        <v>2.16</v>
      </c>
      <c r="B44" s="11" t="s">
        <v>48</v>
      </c>
      <c r="C44" s="35" t="s">
        <v>12</v>
      </c>
      <c r="D44" s="35">
        <v>1</v>
      </c>
      <c r="E44" s="1"/>
      <c r="F44" s="29">
        <f t="shared" si="2"/>
        <v>0</v>
      </c>
      <c r="G44" s="38">
        <f t="shared" si="3"/>
        <v>0</v>
      </c>
      <c r="H44" s="8"/>
    </row>
    <row r="45" spans="1:8">
      <c r="A45" s="13">
        <v>2.17</v>
      </c>
      <c r="B45" s="11" t="s">
        <v>49</v>
      </c>
      <c r="C45" s="35" t="s">
        <v>7</v>
      </c>
      <c r="D45" s="35">
        <v>5</v>
      </c>
      <c r="E45" s="1"/>
      <c r="F45" s="29">
        <f t="shared" si="2"/>
        <v>0</v>
      </c>
      <c r="G45" s="38">
        <f t="shared" si="3"/>
        <v>0</v>
      </c>
      <c r="H45" s="8"/>
    </row>
    <row r="46" spans="1:8">
      <c r="A46" s="13">
        <v>2.1800000000000002</v>
      </c>
      <c r="B46" s="11" t="s">
        <v>50</v>
      </c>
      <c r="C46" s="35" t="s">
        <v>7</v>
      </c>
      <c r="D46" s="35">
        <v>5</v>
      </c>
      <c r="E46" s="1"/>
      <c r="F46" s="29">
        <f t="shared" si="2"/>
        <v>0</v>
      </c>
      <c r="G46" s="38">
        <f t="shared" si="3"/>
        <v>0</v>
      </c>
      <c r="H46" s="8"/>
    </row>
    <row r="47" spans="1:8">
      <c r="A47" s="13">
        <v>2.19</v>
      </c>
      <c r="B47" s="11" t="s">
        <v>51</v>
      </c>
      <c r="C47" s="35" t="s">
        <v>7</v>
      </c>
      <c r="D47" s="35">
        <v>2</v>
      </c>
      <c r="E47" s="1"/>
      <c r="F47" s="29">
        <f t="shared" si="2"/>
        <v>0</v>
      </c>
      <c r="G47" s="38">
        <f t="shared" si="3"/>
        <v>0</v>
      </c>
      <c r="H47" s="8"/>
    </row>
    <row r="48" spans="1:8" ht="26.4">
      <c r="A48" s="13">
        <v>2.2000000000000002</v>
      </c>
      <c r="B48" s="11" t="s">
        <v>52</v>
      </c>
      <c r="C48" s="35" t="s">
        <v>7</v>
      </c>
      <c r="D48" s="35">
        <v>1</v>
      </c>
      <c r="E48" s="1"/>
      <c r="F48" s="29">
        <f t="shared" si="2"/>
        <v>0</v>
      </c>
      <c r="G48" s="38">
        <f t="shared" si="3"/>
        <v>0</v>
      </c>
      <c r="H48" s="8"/>
    </row>
    <row r="49" spans="1:8">
      <c r="A49" s="13">
        <v>2.21</v>
      </c>
      <c r="B49" s="11" t="s">
        <v>53</v>
      </c>
      <c r="C49" s="35" t="s">
        <v>7</v>
      </c>
      <c r="D49" s="35">
        <v>1</v>
      </c>
      <c r="E49" s="1"/>
      <c r="F49" s="29">
        <f t="shared" si="2"/>
        <v>0</v>
      </c>
      <c r="G49" s="38">
        <f t="shared" si="3"/>
        <v>0</v>
      </c>
      <c r="H49" s="8"/>
    </row>
    <row r="50" spans="1:8">
      <c r="A50" s="13">
        <v>2.2200000000000002</v>
      </c>
      <c r="B50" s="11" t="s">
        <v>54</v>
      </c>
      <c r="C50" s="35" t="s">
        <v>11</v>
      </c>
      <c r="D50" s="35">
        <v>10</v>
      </c>
      <c r="E50" s="1"/>
      <c r="F50" s="29">
        <f t="shared" si="2"/>
        <v>0</v>
      </c>
      <c r="G50" s="38">
        <f t="shared" si="3"/>
        <v>0</v>
      </c>
      <c r="H50" s="8"/>
    </row>
    <row r="51" spans="1:8">
      <c r="A51" s="13">
        <v>2.23</v>
      </c>
      <c r="B51" s="11" t="s">
        <v>55</v>
      </c>
      <c r="C51" s="35" t="s">
        <v>2</v>
      </c>
      <c r="D51" s="35">
        <v>20</v>
      </c>
      <c r="E51" s="1"/>
      <c r="F51" s="29">
        <f t="shared" si="2"/>
        <v>0</v>
      </c>
      <c r="G51" s="38">
        <f t="shared" si="3"/>
        <v>0</v>
      </c>
      <c r="H51" s="8"/>
    </row>
    <row r="52" spans="1:8">
      <c r="A52" s="13">
        <v>2.2400000000000002</v>
      </c>
      <c r="B52" s="11" t="s">
        <v>56</v>
      </c>
      <c r="C52" s="35" t="s">
        <v>2</v>
      </c>
      <c r="D52" s="35">
        <v>20</v>
      </c>
      <c r="E52" s="1"/>
      <c r="F52" s="29">
        <f t="shared" si="2"/>
        <v>0</v>
      </c>
      <c r="G52" s="38">
        <f t="shared" si="3"/>
        <v>0</v>
      </c>
      <c r="H52" s="8"/>
    </row>
    <row r="53" spans="1:8">
      <c r="A53" s="13">
        <v>2.25</v>
      </c>
      <c r="B53" s="11" t="s">
        <v>57</v>
      </c>
      <c r="C53" s="35" t="s">
        <v>11</v>
      </c>
      <c r="D53" s="35">
        <v>10</v>
      </c>
      <c r="E53" s="1"/>
      <c r="F53" s="29">
        <f t="shared" si="2"/>
        <v>0</v>
      </c>
      <c r="G53" s="38">
        <f t="shared" si="3"/>
        <v>0</v>
      </c>
      <c r="H53" s="8"/>
    </row>
    <row r="54" spans="1:8" ht="26.4">
      <c r="A54" s="13">
        <v>2.2599999999999998</v>
      </c>
      <c r="B54" s="11" t="s">
        <v>58</v>
      </c>
      <c r="C54" s="35" t="s">
        <v>11</v>
      </c>
      <c r="D54" s="35">
        <v>20</v>
      </c>
      <c r="E54" s="1"/>
      <c r="F54" s="29">
        <f t="shared" si="2"/>
        <v>0</v>
      </c>
      <c r="G54" s="38">
        <f t="shared" si="3"/>
        <v>0</v>
      </c>
      <c r="H54" s="8"/>
    </row>
    <row r="55" spans="1:8">
      <c r="A55" s="13">
        <v>2.27</v>
      </c>
      <c r="B55" s="11" t="s">
        <v>59</v>
      </c>
      <c r="C55" s="35" t="s">
        <v>2</v>
      </c>
      <c r="D55" s="35">
        <v>10</v>
      </c>
      <c r="E55" s="1"/>
      <c r="F55" s="29">
        <f t="shared" si="2"/>
        <v>0</v>
      </c>
      <c r="G55" s="38">
        <f t="shared" si="3"/>
        <v>0</v>
      </c>
      <c r="H55" s="8"/>
    </row>
    <row r="56" spans="1:8">
      <c r="A56" s="13">
        <v>2.2799999999999998</v>
      </c>
      <c r="B56" s="11" t="s">
        <v>60</v>
      </c>
      <c r="C56" s="35" t="s">
        <v>7</v>
      </c>
      <c r="D56" s="35">
        <v>10</v>
      </c>
      <c r="E56" s="1"/>
      <c r="F56" s="29">
        <f t="shared" si="2"/>
        <v>0</v>
      </c>
      <c r="G56" s="38">
        <f t="shared" si="3"/>
        <v>0</v>
      </c>
      <c r="H56" s="8"/>
    </row>
    <row r="57" spans="1:8">
      <c r="A57" s="13">
        <v>2.29</v>
      </c>
      <c r="B57" s="11" t="s">
        <v>61</v>
      </c>
      <c r="C57" s="35" t="s">
        <v>7</v>
      </c>
      <c r="D57" s="35">
        <v>10</v>
      </c>
      <c r="E57" s="1"/>
      <c r="F57" s="29">
        <f t="shared" si="2"/>
        <v>0</v>
      </c>
      <c r="G57" s="38">
        <f t="shared" si="3"/>
        <v>0</v>
      </c>
      <c r="H57" s="8"/>
    </row>
    <row r="58" spans="1:8">
      <c r="A58" s="13">
        <v>2.2999999999999998</v>
      </c>
      <c r="B58" s="11" t="s">
        <v>62</v>
      </c>
      <c r="C58" s="35" t="s">
        <v>7</v>
      </c>
      <c r="D58" s="35">
        <v>10</v>
      </c>
      <c r="E58" s="1"/>
      <c r="F58" s="29">
        <f t="shared" si="2"/>
        <v>0</v>
      </c>
      <c r="G58" s="38">
        <f t="shared" si="3"/>
        <v>0</v>
      </c>
      <c r="H58" s="8"/>
    </row>
    <row r="59" spans="1:8">
      <c r="A59" s="13">
        <v>2.31</v>
      </c>
      <c r="B59" s="11" t="s">
        <v>60</v>
      </c>
      <c r="C59" s="35" t="s">
        <v>7</v>
      </c>
      <c r="D59" s="35">
        <v>10</v>
      </c>
      <c r="E59" s="1"/>
      <c r="F59" s="29">
        <f t="shared" si="2"/>
        <v>0</v>
      </c>
      <c r="G59" s="38">
        <f t="shared" si="3"/>
        <v>0</v>
      </c>
      <c r="H59" s="8"/>
    </row>
    <row r="60" spans="1:8">
      <c r="A60" s="13">
        <v>2.3199999999999998</v>
      </c>
      <c r="B60" s="11" t="s">
        <v>61</v>
      </c>
      <c r="C60" s="35" t="s">
        <v>7</v>
      </c>
      <c r="D60" s="35">
        <v>10</v>
      </c>
      <c r="E60" s="1"/>
      <c r="F60" s="29">
        <f t="shared" si="2"/>
        <v>0</v>
      </c>
      <c r="G60" s="38">
        <f t="shared" si="3"/>
        <v>0</v>
      </c>
      <c r="H60" s="8"/>
    </row>
    <row r="61" spans="1:8">
      <c r="A61" s="13">
        <v>2.33</v>
      </c>
      <c r="B61" s="11" t="s">
        <v>63</v>
      </c>
      <c r="C61" s="35" t="s">
        <v>7</v>
      </c>
      <c r="D61" s="35">
        <v>1</v>
      </c>
      <c r="E61" s="1"/>
      <c r="F61" s="29">
        <f t="shared" si="2"/>
        <v>0</v>
      </c>
      <c r="G61" s="38">
        <f t="shared" si="3"/>
        <v>0</v>
      </c>
      <c r="H61" s="8"/>
    </row>
    <row r="62" spans="1:8">
      <c r="A62" s="13">
        <v>2.34</v>
      </c>
      <c r="B62" s="11" t="s">
        <v>63</v>
      </c>
      <c r="C62" s="35" t="s">
        <v>7</v>
      </c>
      <c r="D62" s="35">
        <v>1</v>
      </c>
      <c r="E62" s="1"/>
      <c r="F62" s="29">
        <f t="shared" si="2"/>
        <v>0</v>
      </c>
      <c r="G62" s="38">
        <f t="shared" si="3"/>
        <v>0</v>
      </c>
      <c r="H62" s="8"/>
    </row>
    <row r="63" spans="1:8">
      <c r="A63" s="13">
        <v>2.35</v>
      </c>
      <c r="B63" s="11" t="s">
        <v>63</v>
      </c>
      <c r="C63" s="35" t="s">
        <v>7</v>
      </c>
      <c r="D63" s="35">
        <v>1</v>
      </c>
      <c r="E63" s="1"/>
      <c r="F63" s="29">
        <f t="shared" si="2"/>
        <v>0</v>
      </c>
      <c r="G63" s="38">
        <f t="shared" si="3"/>
        <v>0</v>
      </c>
      <c r="H63" s="8"/>
    </row>
    <row r="64" spans="1:8">
      <c r="A64" s="13">
        <v>2.36</v>
      </c>
      <c r="B64" s="11" t="s">
        <v>64</v>
      </c>
      <c r="C64" s="35" t="s">
        <v>7</v>
      </c>
      <c r="D64" s="35">
        <v>1</v>
      </c>
      <c r="E64" s="1"/>
      <c r="F64" s="29">
        <f t="shared" si="2"/>
        <v>0</v>
      </c>
      <c r="G64" s="38">
        <f t="shared" si="3"/>
        <v>0</v>
      </c>
      <c r="H64" s="8"/>
    </row>
    <row r="65" spans="1:9">
      <c r="A65" s="13">
        <v>2.37</v>
      </c>
      <c r="B65" s="11" t="s">
        <v>65</v>
      </c>
      <c r="C65" s="35" t="s">
        <v>7</v>
      </c>
      <c r="D65" s="35">
        <v>1</v>
      </c>
      <c r="E65" s="1"/>
      <c r="F65" s="29">
        <f t="shared" si="2"/>
        <v>0</v>
      </c>
      <c r="G65" s="38">
        <f t="shared" si="3"/>
        <v>0</v>
      </c>
      <c r="H65" s="8"/>
    </row>
    <row r="66" spans="1:9" ht="43.5" customHeight="1">
      <c r="A66" s="13">
        <v>2.38</v>
      </c>
      <c r="B66" s="11" t="s">
        <v>66</v>
      </c>
      <c r="C66" s="35" t="s">
        <v>7</v>
      </c>
      <c r="D66" s="35">
        <v>3</v>
      </c>
      <c r="E66" s="1"/>
      <c r="F66" s="29">
        <f t="shared" si="2"/>
        <v>0</v>
      </c>
      <c r="G66" s="38">
        <f t="shared" si="3"/>
        <v>0</v>
      </c>
      <c r="H66" s="8"/>
    </row>
    <row r="67" spans="1:9" ht="51" customHeight="1" thickBot="1">
      <c r="A67" s="13">
        <v>2.39</v>
      </c>
      <c r="B67" s="31" t="s">
        <v>67</v>
      </c>
      <c r="C67" s="36" t="s">
        <v>12</v>
      </c>
      <c r="D67" s="36">
        <v>1</v>
      </c>
      <c r="E67" s="2"/>
      <c r="F67" s="29">
        <f t="shared" si="2"/>
        <v>0</v>
      </c>
      <c r="G67" s="38">
        <f t="shared" si="3"/>
        <v>0</v>
      </c>
      <c r="H67" s="8"/>
    </row>
    <row r="68" spans="1:9" ht="42" customHeight="1" thickBot="1">
      <c r="A68" s="65" t="s">
        <v>94</v>
      </c>
      <c r="B68" s="66"/>
      <c r="C68" s="66"/>
      <c r="D68" s="66"/>
      <c r="E68" s="66"/>
      <c r="F68" s="67"/>
      <c r="G68" s="30">
        <f>SUM(G29:G67)</f>
        <v>0</v>
      </c>
      <c r="H68" s="8"/>
      <c r="I68" s="22"/>
    </row>
    <row r="69" spans="1:9" ht="42" customHeight="1" thickBot="1">
      <c r="A69" s="56" t="s">
        <v>15</v>
      </c>
      <c r="B69" s="57"/>
      <c r="C69" s="57"/>
      <c r="D69" s="57"/>
      <c r="E69" s="57"/>
      <c r="F69" s="57"/>
      <c r="G69" s="58"/>
    </row>
    <row r="70" spans="1:9" ht="24" customHeight="1">
      <c r="A70" s="75" t="s">
        <v>0</v>
      </c>
      <c r="B70" s="78" t="s">
        <v>1</v>
      </c>
      <c r="C70" s="78" t="s">
        <v>2</v>
      </c>
      <c r="D70" s="78" t="s">
        <v>3</v>
      </c>
      <c r="E70" s="78" t="s">
        <v>4</v>
      </c>
      <c r="F70" s="78" t="s">
        <v>5</v>
      </c>
      <c r="G70" s="68" t="s">
        <v>6</v>
      </c>
    </row>
    <row r="71" spans="1:9" ht="21.75" customHeight="1">
      <c r="A71" s="76"/>
      <c r="B71" s="79"/>
      <c r="C71" s="79"/>
      <c r="D71" s="79"/>
      <c r="E71" s="79"/>
      <c r="F71" s="79"/>
      <c r="G71" s="69"/>
    </row>
    <row r="72" spans="1:9" ht="14.4" thickBot="1">
      <c r="A72" s="77"/>
      <c r="B72" s="80"/>
      <c r="C72" s="80"/>
      <c r="D72" s="80"/>
      <c r="E72" s="80"/>
      <c r="F72" s="80"/>
      <c r="G72" s="70"/>
    </row>
    <row r="73" spans="1:9" s="9" customFormat="1">
      <c r="A73" s="5">
        <v>3.1</v>
      </c>
      <c r="B73" s="6" t="s">
        <v>68</v>
      </c>
      <c r="C73" s="33" t="s">
        <v>7</v>
      </c>
      <c r="D73" s="33">
        <v>40</v>
      </c>
      <c r="E73" s="7"/>
      <c r="F73" s="29">
        <f t="shared" ref="F73:F92" si="4">+E73*0.19</f>
        <v>0</v>
      </c>
      <c r="G73" s="38">
        <f t="shared" ref="G73:G92" si="5">+(E73+F73)*D73</f>
        <v>0</v>
      </c>
      <c r="H73" s="8"/>
    </row>
    <row r="74" spans="1:9">
      <c r="A74" s="10">
        <v>3.2</v>
      </c>
      <c r="B74" s="11" t="s">
        <v>69</v>
      </c>
      <c r="C74" s="35" t="s">
        <v>7</v>
      </c>
      <c r="D74" s="35">
        <v>10</v>
      </c>
      <c r="E74" s="1"/>
      <c r="F74" s="29">
        <f t="shared" si="4"/>
        <v>0</v>
      </c>
      <c r="G74" s="38">
        <f t="shared" si="5"/>
        <v>0</v>
      </c>
      <c r="H74" s="8"/>
    </row>
    <row r="75" spans="1:9">
      <c r="A75" s="10">
        <v>3.3</v>
      </c>
      <c r="B75" s="11" t="s">
        <v>70</v>
      </c>
      <c r="C75" s="35" t="s">
        <v>7</v>
      </c>
      <c r="D75" s="35">
        <v>10</v>
      </c>
      <c r="E75" s="1"/>
      <c r="F75" s="29">
        <f t="shared" si="4"/>
        <v>0</v>
      </c>
      <c r="G75" s="38">
        <f t="shared" si="5"/>
        <v>0</v>
      </c>
      <c r="H75" s="8"/>
    </row>
    <row r="76" spans="1:9">
      <c r="A76" s="10">
        <v>3.4</v>
      </c>
      <c r="B76" s="11" t="s">
        <v>71</v>
      </c>
      <c r="C76" s="35" t="s">
        <v>7</v>
      </c>
      <c r="D76" s="35">
        <v>4</v>
      </c>
      <c r="E76" s="1"/>
      <c r="F76" s="29">
        <f t="shared" si="4"/>
        <v>0</v>
      </c>
      <c r="G76" s="38">
        <f t="shared" si="5"/>
        <v>0</v>
      </c>
      <c r="H76" s="8"/>
    </row>
    <row r="77" spans="1:9">
      <c r="A77" s="10">
        <v>3.5</v>
      </c>
      <c r="B77" s="11" t="s">
        <v>72</v>
      </c>
      <c r="C77" s="35" t="s">
        <v>7</v>
      </c>
      <c r="D77" s="35">
        <v>6</v>
      </c>
      <c r="E77" s="1"/>
      <c r="F77" s="29">
        <f t="shared" si="4"/>
        <v>0</v>
      </c>
      <c r="G77" s="38">
        <f t="shared" si="5"/>
        <v>0</v>
      </c>
      <c r="H77" s="8"/>
    </row>
    <row r="78" spans="1:9">
      <c r="A78" s="10">
        <v>3.6</v>
      </c>
      <c r="B78" s="11" t="s">
        <v>73</v>
      </c>
      <c r="C78" s="35" t="s">
        <v>7</v>
      </c>
      <c r="D78" s="35">
        <v>40</v>
      </c>
      <c r="E78" s="1"/>
      <c r="F78" s="29">
        <f t="shared" si="4"/>
        <v>0</v>
      </c>
      <c r="G78" s="38">
        <f t="shared" si="5"/>
        <v>0</v>
      </c>
      <c r="H78" s="8"/>
    </row>
    <row r="79" spans="1:9">
      <c r="A79" s="10">
        <v>3.7</v>
      </c>
      <c r="B79" s="11" t="s">
        <v>74</v>
      </c>
      <c r="C79" s="35" t="s">
        <v>7</v>
      </c>
      <c r="D79" s="35">
        <v>10</v>
      </c>
      <c r="E79" s="1"/>
      <c r="F79" s="29">
        <f t="shared" si="4"/>
        <v>0</v>
      </c>
      <c r="G79" s="38">
        <f t="shared" si="5"/>
        <v>0</v>
      </c>
      <c r="H79" s="8"/>
    </row>
    <row r="80" spans="1:9">
      <c r="A80" s="10">
        <v>3.8</v>
      </c>
      <c r="B80" s="11" t="s">
        <v>75</v>
      </c>
      <c r="C80" s="35" t="s">
        <v>7</v>
      </c>
      <c r="D80" s="35">
        <v>10</v>
      </c>
      <c r="E80" s="1"/>
      <c r="F80" s="29">
        <f t="shared" si="4"/>
        <v>0</v>
      </c>
      <c r="G80" s="38">
        <f t="shared" si="5"/>
        <v>0</v>
      </c>
      <c r="H80" s="8"/>
    </row>
    <row r="81" spans="1:8" s="9" customFormat="1">
      <c r="A81" s="10">
        <v>3.9</v>
      </c>
      <c r="B81" s="11" t="s">
        <v>76</v>
      </c>
      <c r="C81" s="35" t="s">
        <v>7</v>
      </c>
      <c r="D81" s="35">
        <v>10</v>
      </c>
      <c r="E81" s="1"/>
      <c r="F81" s="29">
        <f t="shared" si="4"/>
        <v>0</v>
      </c>
      <c r="G81" s="38">
        <f t="shared" si="5"/>
        <v>0</v>
      </c>
      <c r="H81" s="8"/>
    </row>
    <row r="82" spans="1:8">
      <c r="A82" s="13">
        <v>3.1</v>
      </c>
      <c r="B82" s="11" t="s">
        <v>77</v>
      </c>
      <c r="C82" s="35" t="s">
        <v>7</v>
      </c>
      <c r="D82" s="35">
        <v>40</v>
      </c>
      <c r="E82" s="1"/>
      <c r="F82" s="29">
        <f t="shared" si="4"/>
        <v>0</v>
      </c>
      <c r="G82" s="38">
        <f t="shared" si="5"/>
        <v>0</v>
      </c>
      <c r="H82" s="8"/>
    </row>
    <row r="83" spans="1:8">
      <c r="A83" s="10">
        <v>3.11</v>
      </c>
      <c r="B83" s="11" t="s">
        <v>78</v>
      </c>
      <c r="C83" s="35" t="s">
        <v>7</v>
      </c>
      <c r="D83" s="35">
        <v>50</v>
      </c>
      <c r="E83" s="1"/>
      <c r="F83" s="29">
        <f t="shared" si="4"/>
        <v>0</v>
      </c>
      <c r="G83" s="38">
        <f t="shared" si="5"/>
        <v>0</v>
      </c>
      <c r="H83" s="8"/>
    </row>
    <row r="84" spans="1:8">
      <c r="A84" s="10">
        <v>3.12</v>
      </c>
      <c r="B84" s="11" t="s">
        <v>79</v>
      </c>
      <c r="C84" s="35" t="s">
        <v>7</v>
      </c>
      <c r="D84" s="35">
        <v>30</v>
      </c>
      <c r="E84" s="1"/>
      <c r="F84" s="29">
        <f t="shared" si="4"/>
        <v>0</v>
      </c>
      <c r="G84" s="38">
        <f t="shared" si="5"/>
        <v>0</v>
      </c>
      <c r="H84" s="8"/>
    </row>
    <row r="85" spans="1:8">
      <c r="A85" s="10">
        <v>3.13</v>
      </c>
      <c r="B85" s="11" t="s">
        <v>80</v>
      </c>
      <c r="C85" s="35" t="s">
        <v>7</v>
      </c>
      <c r="D85" s="35">
        <v>10</v>
      </c>
      <c r="E85" s="1"/>
      <c r="F85" s="29">
        <f t="shared" si="4"/>
        <v>0</v>
      </c>
      <c r="G85" s="38">
        <f t="shared" si="5"/>
        <v>0</v>
      </c>
      <c r="H85" s="8"/>
    </row>
    <row r="86" spans="1:8">
      <c r="A86" s="10">
        <v>3.14</v>
      </c>
      <c r="B86" s="11" t="s">
        <v>81</v>
      </c>
      <c r="C86" s="35" t="s">
        <v>7</v>
      </c>
      <c r="D86" s="35">
        <v>10</v>
      </c>
      <c r="E86" s="1"/>
      <c r="F86" s="29">
        <f t="shared" si="4"/>
        <v>0</v>
      </c>
      <c r="G86" s="38">
        <f t="shared" si="5"/>
        <v>0</v>
      </c>
      <c r="H86" s="8"/>
    </row>
    <row r="87" spans="1:8">
      <c r="A87" s="10">
        <v>3.15</v>
      </c>
      <c r="B87" s="11" t="s">
        <v>82</v>
      </c>
      <c r="C87" s="35" t="s">
        <v>7</v>
      </c>
      <c r="D87" s="35">
        <v>10</v>
      </c>
      <c r="E87" s="1"/>
      <c r="F87" s="29">
        <f t="shared" si="4"/>
        <v>0</v>
      </c>
      <c r="G87" s="38">
        <f t="shared" si="5"/>
        <v>0</v>
      </c>
      <c r="H87" s="8"/>
    </row>
    <row r="88" spans="1:8">
      <c r="A88" s="10">
        <v>3.16</v>
      </c>
      <c r="B88" s="11" t="s">
        <v>83</v>
      </c>
      <c r="C88" s="35" t="s">
        <v>7</v>
      </c>
      <c r="D88" s="35">
        <v>10</v>
      </c>
      <c r="E88" s="1"/>
      <c r="F88" s="29">
        <f t="shared" si="4"/>
        <v>0</v>
      </c>
      <c r="G88" s="38">
        <f t="shared" si="5"/>
        <v>0</v>
      </c>
      <c r="H88" s="8"/>
    </row>
    <row r="89" spans="1:8">
      <c r="A89" s="10">
        <v>3.17</v>
      </c>
      <c r="B89" s="11" t="s">
        <v>84</v>
      </c>
      <c r="C89" s="35" t="s">
        <v>7</v>
      </c>
      <c r="D89" s="35">
        <v>10</v>
      </c>
      <c r="E89" s="1"/>
      <c r="F89" s="29">
        <f t="shared" si="4"/>
        <v>0</v>
      </c>
      <c r="G89" s="38">
        <f t="shared" si="5"/>
        <v>0</v>
      </c>
      <c r="H89" s="8"/>
    </row>
    <row r="90" spans="1:8">
      <c r="A90" s="10">
        <v>3.18</v>
      </c>
      <c r="B90" s="11" t="s">
        <v>85</v>
      </c>
      <c r="C90" s="35" t="s">
        <v>7</v>
      </c>
      <c r="D90" s="35">
        <v>10</v>
      </c>
      <c r="E90" s="1"/>
      <c r="F90" s="29">
        <f t="shared" si="4"/>
        <v>0</v>
      </c>
      <c r="G90" s="38">
        <f t="shared" si="5"/>
        <v>0</v>
      </c>
      <c r="H90" s="8"/>
    </row>
    <row r="91" spans="1:8">
      <c r="A91" s="10">
        <v>3.19</v>
      </c>
      <c r="B91" s="11" t="s">
        <v>86</v>
      </c>
      <c r="C91" s="35" t="s">
        <v>7</v>
      </c>
      <c r="D91" s="35">
        <v>10</v>
      </c>
      <c r="E91" s="1"/>
      <c r="F91" s="29">
        <f t="shared" si="4"/>
        <v>0</v>
      </c>
      <c r="G91" s="38">
        <f t="shared" si="5"/>
        <v>0</v>
      </c>
      <c r="H91" s="8"/>
    </row>
    <row r="92" spans="1:8">
      <c r="A92" s="13">
        <v>3.2</v>
      </c>
      <c r="B92" s="11" t="s">
        <v>87</v>
      </c>
      <c r="C92" s="35" t="s">
        <v>7</v>
      </c>
      <c r="D92" s="35">
        <v>10</v>
      </c>
      <c r="E92" s="1"/>
      <c r="F92" s="29">
        <f t="shared" si="4"/>
        <v>0</v>
      </c>
      <c r="G92" s="38">
        <f t="shared" si="5"/>
        <v>0</v>
      </c>
      <c r="H92" s="8"/>
    </row>
    <row r="93" spans="1:8" ht="42" customHeight="1" thickBot="1">
      <c r="A93" s="59" t="s">
        <v>95</v>
      </c>
      <c r="B93" s="60"/>
      <c r="C93" s="60"/>
      <c r="D93" s="60"/>
      <c r="E93" s="60"/>
      <c r="F93" s="61"/>
      <c r="G93" s="27">
        <f>ROUND(SUM(G73:G92),2)</f>
        <v>0</v>
      </c>
      <c r="H93" s="16"/>
    </row>
    <row r="94" spans="1:8" ht="42" customHeight="1" thickBot="1">
      <c r="A94" s="62" t="s">
        <v>16</v>
      </c>
      <c r="B94" s="63"/>
      <c r="C94" s="63"/>
      <c r="D94" s="63"/>
      <c r="E94" s="63"/>
      <c r="F94" s="63"/>
      <c r="G94" s="64"/>
    </row>
    <row r="95" spans="1:8" ht="24" customHeight="1">
      <c r="A95" s="75" t="s">
        <v>0</v>
      </c>
      <c r="B95" s="78" t="s">
        <v>1</v>
      </c>
      <c r="C95" s="78" t="s">
        <v>2</v>
      </c>
      <c r="D95" s="78" t="s">
        <v>3</v>
      </c>
      <c r="E95" s="78" t="s">
        <v>4</v>
      </c>
      <c r="F95" s="78" t="s">
        <v>5</v>
      </c>
      <c r="G95" s="68" t="s">
        <v>6</v>
      </c>
    </row>
    <row r="96" spans="1:8" ht="21.75" customHeight="1">
      <c r="A96" s="76"/>
      <c r="B96" s="79"/>
      <c r="C96" s="79"/>
      <c r="D96" s="79"/>
      <c r="E96" s="79"/>
      <c r="F96" s="79"/>
      <c r="G96" s="69"/>
    </row>
    <row r="97" spans="1:9" ht="14.4" thickBot="1">
      <c r="A97" s="81"/>
      <c r="B97" s="82"/>
      <c r="C97" s="82"/>
      <c r="D97" s="82"/>
      <c r="E97" s="82"/>
      <c r="F97" s="82"/>
      <c r="G97" s="71"/>
    </row>
    <row r="98" spans="1:9" s="9" customFormat="1" ht="171" customHeight="1">
      <c r="A98" s="17">
        <v>4.0999999999999996</v>
      </c>
      <c r="B98" s="6" t="s">
        <v>101</v>
      </c>
      <c r="C98" s="33" t="s">
        <v>12</v>
      </c>
      <c r="D98" s="33">
        <v>1</v>
      </c>
      <c r="E98" s="18"/>
      <c r="F98" s="29">
        <f t="shared" ref="F98:F103" si="6">+E98*0.19</f>
        <v>0</v>
      </c>
      <c r="G98" s="38">
        <f t="shared" ref="G98:G103" si="7">+(E98+F98)*D98</f>
        <v>0</v>
      </c>
      <c r="H98" s="8"/>
    </row>
    <row r="99" spans="1:9" ht="90" customHeight="1">
      <c r="A99" s="19">
        <v>4.2</v>
      </c>
      <c r="B99" s="11" t="s">
        <v>88</v>
      </c>
      <c r="C99" s="35" t="s">
        <v>12</v>
      </c>
      <c r="D99" s="35">
        <v>1</v>
      </c>
      <c r="E99" s="20"/>
      <c r="F99" s="29">
        <f t="shared" si="6"/>
        <v>0</v>
      </c>
      <c r="G99" s="38">
        <f t="shared" si="7"/>
        <v>0</v>
      </c>
      <c r="H99" s="8"/>
    </row>
    <row r="100" spans="1:9" ht="84" customHeight="1">
      <c r="A100" s="19">
        <v>4.3</v>
      </c>
      <c r="B100" s="11" t="s">
        <v>89</v>
      </c>
      <c r="C100" s="35" t="s">
        <v>12</v>
      </c>
      <c r="D100" s="35">
        <v>1</v>
      </c>
      <c r="E100" s="20"/>
      <c r="F100" s="29">
        <f t="shared" si="6"/>
        <v>0</v>
      </c>
      <c r="G100" s="38">
        <f t="shared" si="7"/>
        <v>0</v>
      </c>
      <c r="H100" s="8"/>
    </row>
    <row r="101" spans="1:9" ht="54" customHeight="1">
      <c r="A101" s="19">
        <v>4.4000000000000004</v>
      </c>
      <c r="B101" s="11" t="s">
        <v>90</v>
      </c>
      <c r="C101" s="35" t="s">
        <v>12</v>
      </c>
      <c r="D101" s="35">
        <v>1</v>
      </c>
      <c r="E101" s="20"/>
      <c r="F101" s="29">
        <f t="shared" si="6"/>
        <v>0</v>
      </c>
      <c r="G101" s="38">
        <f t="shared" si="7"/>
        <v>0</v>
      </c>
      <c r="H101" s="8"/>
    </row>
    <row r="102" spans="1:9" ht="219" customHeight="1">
      <c r="A102" s="19">
        <v>4.5</v>
      </c>
      <c r="B102" s="11" t="s">
        <v>98</v>
      </c>
      <c r="C102" s="35" t="s">
        <v>7</v>
      </c>
      <c r="D102" s="35">
        <v>2</v>
      </c>
      <c r="E102" s="42"/>
      <c r="F102" s="29">
        <f t="shared" si="6"/>
        <v>0</v>
      </c>
      <c r="G102" s="38">
        <f t="shared" si="7"/>
        <v>0</v>
      </c>
      <c r="H102" s="8"/>
    </row>
    <row r="103" spans="1:9" ht="44.25" customHeight="1" thickBot="1">
      <c r="A103" s="21">
        <v>4.5999999999999996</v>
      </c>
      <c r="B103" s="14" t="s">
        <v>92</v>
      </c>
      <c r="C103" s="15" t="s">
        <v>91</v>
      </c>
      <c r="D103" s="15">
        <v>1</v>
      </c>
      <c r="E103" s="43"/>
      <c r="F103" s="29">
        <f t="shared" si="6"/>
        <v>0</v>
      </c>
      <c r="G103" s="38">
        <f t="shared" si="7"/>
        <v>0</v>
      </c>
      <c r="H103" s="8"/>
    </row>
    <row r="104" spans="1:9" ht="42" customHeight="1" thickBot="1">
      <c r="A104" s="59" t="s">
        <v>96</v>
      </c>
      <c r="B104" s="60"/>
      <c r="C104" s="60"/>
      <c r="D104" s="60"/>
      <c r="E104" s="60"/>
      <c r="F104" s="61"/>
      <c r="G104" s="27">
        <f>ROUND(SUM(G98:G103),0)</f>
        <v>0</v>
      </c>
      <c r="H104" s="8"/>
      <c r="I104" s="22"/>
    </row>
    <row r="105" spans="1:9" ht="42" customHeight="1" thickBot="1">
      <c r="A105" s="44"/>
      <c r="B105" s="45" t="s">
        <v>97</v>
      </c>
      <c r="C105" s="45"/>
      <c r="D105" s="45"/>
      <c r="E105" s="45"/>
      <c r="F105" s="46"/>
      <c r="G105" s="23">
        <f>+G23+G67+G92+G103</f>
        <v>0</v>
      </c>
      <c r="H105" s="8"/>
      <c r="I105" s="22"/>
    </row>
    <row r="106" spans="1:9" ht="169.8" customHeight="1" thickBot="1">
      <c r="A106" s="72" t="s">
        <v>100</v>
      </c>
      <c r="B106" s="73"/>
      <c r="C106" s="73"/>
      <c r="D106" s="73"/>
      <c r="E106" s="73"/>
      <c r="F106" s="74"/>
      <c r="G106" s="23"/>
      <c r="H106" s="24"/>
      <c r="I106" s="22"/>
    </row>
  </sheetData>
  <mergeCells count="38">
    <mergeCell ref="A104:F104"/>
    <mergeCell ref="A93:F93"/>
    <mergeCell ref="A94:G94"/>
    <mergeCell ref="A95:A97"/>
    <mergeCell ref="B95:B97"/>
    <mergeCell ref="C95:C97"/>
    <mergeCell ref="D95:D97"/>
    <mergeCell ref="E95:E97"/>
    <mergeCell ref="F95:F97"/>
    <mergeCell ref="G95:G97"/>
    <mergeCell ref="C70:C72"/>
    <mergeCell ref="D70:D72"/>
    <mergeCell ref="E70:E72"/>
    <mergeCell ref="F70:F72"/>
    <mergeCell ref="G70:G72"/>
    <mergeCell ref="A106:F106"/>
    <mergeCell ref="A5:A7"/>
    <mergeCell ref="B5:B7"/>
    <mergeCell ref="C5:C7"/>
    <mergeCell ref="D5:D7"/>
    <mergeCell ref="E5:E7"/>
    <mergeCell ref="F5:F7"/>
    <mergeCell ref="A26:A28"/>
    <mergeCell ref="B26:B28"/>
    <mergeCell ref="C26:C28"/>
    <mergeCell ref="D26:D28"/>
    <mergeCell ref="E26:E28"/>
    <mergeCell ref="F26:F28"/>
    <mergeCell ref="A69:G69"/>
    <mergeCell ref="A70:A72"/>
    <mergeCell ref="B70:B72"/>
    <mergeCell ref="A1:G3"/>
    <mergeCell ref="A4:G4"/>
    <mergeCell ref="A24:F24"/>
    <mergeCell ref="A25:G25"/>
    <mergeCell ref="A68:F68"/>
    <mergeCell ref="G5:G7"/>
    <mergeCell ref="G26:G28"/>
  </mergeCells>
  <printOptions horizontalCentered="1" verticalCentered="1"/>
  <pageMargins left="0.62992125984251968" right="0.62992125984251968" top="0.74803149606299213" bottom="0.74803149606299213" header="0.31496062992125984" footer="0.31496062992125984"/>
  <pageSetup paperSize="14" scale="42" fitToHeight="0" orientation="portrait" r:id="rId1"/>
  <headerFooter>
    <oddFooter>&amp;C&amp;"Arial,Normal"&amp;9&amp;F</oddFooter>
  </headerFooter>
  <rowBreaks count="2" manualBreakCount="2">
    <brk id="68" max="6" man="1"/>
    <brk id="94"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vt:lpstr>
      <vt:lpstr>'presupuesto oficial'!Área_de_impresión</vt:lpstr>
      <vt:lpstr>'presupuesto oficial'!Títulos_a_imprimir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 Milena Rodriguez Roberto</dc:creator>
  <cp:lastModifiedBy>Adriana Dominguez Forigua</cp:lastModifiedBy>
  <cp:lastPrinted>2023-03-31T12:41:19Z</cp:lastPrinted>
  <dcterms:created xsi:type="dcterms:W3CDTF">2014-03-17T16:22:23Z</dcterms:created>
  <dcterms:modified xsi:type="dcterms:W3CDTF">2024-08-16T21:59:17Z</dcterms:modified>
</cp:coreProperties>
</file>