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ALINA FDZ/IUB/1 - AGOSTO/2 - MC-IUB-017-2024/4 - INFORME PRELIMINAR/2 - FINANCIERO/"/>
    </mc:Choice>
  </mc:AlternateContent>
  <xr:revisionPtr revIDLastSave="0" documentId="8_{6419D53F-0801-1441-B1A2-F263DB84C917}" xr6:coauthVersionLast="47" xr6:coauthVersionMax="47" xr10:uidLastSave="{00000000-0000-0000-0000-000000000000}"/>
  <bookViews>
    <workbookView xWindow="0" yWindow="500" windowWidth="28800" windowHeight="15800" xr2:uid="{882B5670-71CC-4881-AB19-6D055D9F96E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3" i="1"/>
  <c r="O22" i="1" s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3" i="1"/>
  <c r="M22" i="1" s="1"/>
  <c r="K22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3" i="1"/>
  <c r="F4" i="1"/>
  <c r="F5" i="1"/>
  <c r="F6" i="1"/>
  <c r="F7" i="1"/>
  <c r="F22" i="1" s="1"/>
  <c r="F25" i="1" s="1"/>
  <c r="F8" i="1"/>
  <c r="F9" i="1"/>
  <c r="F10" i="1"/>
  <c r="F11" i="1"/>
  <c r="F13" i="1"/>
  <c r="F14" i="1"/>
  <c r="F15" i="1"/>
  <c r="F16" i="1"/>
  <c r="F17" i="1"/>
  <c r="F18" i="1"/>
  <c r="F20" i="1"/>
  <c r="F21" i="1"/>
  <c r="F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3" i="1"/>
  <c r="Q22" i="1" l="1"/>
  <c r="I22" i="1"/>
</calcChain>
</file>

<file path=xl/sharedStrings.xml><?xml version="1.0" encoding="utf-8"?>
<sst xmlns="http://schemas.openxmlformats.org/spreadsheetml/2006/main" count="57" uniqueCount="39">
  <si>
    <t>CANT</t>
  </si>
  <si>
    <t xml:space="preserve"> DAÑO </t>
  </si>
  <si>
    <t xml:space="preserve">ITEM </t>
  </si>
  <si>
    <t>ROKINON 35MM</t>
  </si>
  <si>
    <t>CANON EOS 80D</t>
  </si>
  <si>
    <t>LENTES</t>
  </si>
  <si>
    <t>LUCES</t>
  </si>
  <si>
    <t>CAMARAS</t>
  </si>
  <si>
    <t>CANON 18-135 ESTANDAR</t>
  </si>
  <si>
    <t>CANON 70-200  LINEA ROJA</t>
  </si>
  <si>
    <t>CANON 100 MM LINEA ROJA</t>
  </si>
  <si>
    <t>CANON 10-18 ESTANDAR</t>
  </si>
  <si>
    <t>CANON 75-300 ESTANDAR</t>
  </si>
  <si>
    <t>ROKINON 14 MM</t>
  </si>
  <si>
    <t>YOUNGNUO 100MM</t>
  </si>
  <si>
    <t>FLASH GODOX SI 600 W</t>
  </si>
  <si>
    <t>FLASH ELINCHROME D LITE RX 4</t>
  </si>
  <si>
    <t>LIMPIEZA POR HONGO Y
MANTENIMIENTO PREVENTIVO</t>
  </si>
  <si>
    <t>LIMPIEZA Y MANTENIMIENTO -
PROBLEMA DE ENFOQUE</t>
  </si>
  <si>
    <t>FALTA BOMBILLO LUZ DE MODELADO</t>
  </si>
  <si>
    <t>MANTENIMIENTO PREVENTIVO</t>
  </si>
  <si>
    <t>MANTENIMIENTO CORRECTIVO - NO CONECTA BLUETOOTH</t>
  </si>
  <si>
    <t>MANTENIMIENTO PREVENTIVO - TAPA BATERIA NO CIERRA - SE DESPEGÓ EL DIAL PRINCIPAL DE UNA</t>
  </si>
  <si>
    <t>MANTENIMIENTO GENERAL, SENSOR, BATERIA, ANILLO LENTE, PORTAMEMORIA NO AJUSTA</t>
  </si>
  <si>
    <t>REFERENCIA
EQUIPO</t>
  </si>
  <si>
    <t>VALOR TOTAL</t>
  </si>
  <si>
    <t>PRECIO UNITARIO 
CON IVA</t>
  </si>
  <si>
    <t>PROMEDIO
PROMEDIO DE LA ENTIDAD</t>
  </si>
  <si>
    <t>YOUNGNUO 35mm ESTANDAR</t>
  </si>
  <si>
    <t>SINCRONIZADORES/DISPARADORES</t>
  </si>
  <si>
    <t>YOUNGNUO</t>
  </si>
  <si>
    <t>GODOX</t>
  </si>
  <si>
    <t>CANON EOS 60D</t>
  </si>
  <si>
    <t>SOLUCIONES SINTRAP DEL CARIBE S.A.S</t>
  </si>
  <si>
    <t>AUSAR S.A.S</t>
  </si>
  <si>
    <t>DICOING M</t>
  </si>
  <si>
    <t xml:space="preserve"> SUMISERVICIOS INTEGRALES SAS</t>
  </si>
  <si>
    <t>GRUSONNI SHAREHOLDERS S.A.S</t>
  </si>
  <si>
    <t>MINIMO MENOR ACEPTABLE 20% 
PARA 5 PROPUESTAS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</si>
</sst>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2" fillId="3" borderId="0" xfId="0" applyFont="1" applyFill="1" applyAlignment="1">
      <alignment horizontal="center"/>
    </xf>
    <xf numFmtId="0" fontId="0" fillId="3" borderId="0" xfId="0" applyFill="1"/>
    <xf numFmtId="164" fontId="0" fillId="3" borderId="0" xfId="1" applyFont="1" applyFill="1"/>
    <xf numFmtId="164" fontId="0" fillId="3" borderId="0" xfId="0" applyNumberFormat="1" applyFill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/>
    </xf>
    <xf numFmtId="164" fontId="4" fillId="3" borderId="1" xfId="1" applyFont="1" applyFill="1" applyBorder="1"/>
    <xf numFmtId="164" fontId="4" fillId="2" borderId="1" xfId="1" applyFont="1" applyFill="1" applyBorder="1"/>
    <xf numFmtId="164" fontId="3" fillId="3" borderId="1" xfId="0" applyNumberFormat="1" applyFont="1" applyFill="1" applyBorder="1"/>
    <xf numFmtId="0" fontId="5" fillId="3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164" fontId="0" fillId="3" borderId="1" xfId="1" applyFont="1" applyFill="1" applyBorder="1"/>
    <xf numFmtId="164" fontId="0" fillId="3" borderId="1" xfId="0" applyNumberFormat="1" applyFill="1" applyBorder="1"/>
    <xf numFmtId="0" fontId="3" fillId="0" borderId="1" xfId="0" applyFont="1" applyBorder="1" applyAlignment="1">
      <alignment vertical="center"/>
    </xf>
    <xf numFmtId="0" fontId="3" fillId="3" borderId="1" xfId="0" applyFont="1" applyFill="1" applyBorder="1"/>
    <xf numFmtId="0" fontId="2" fillId="3" borderId="0" xfId="0" applyFont="1" applyFill="1"/>
    <xf numFmtId="0" fontId="2" fillId="3" borderId="1" xfId="0" applyFont="1" applyFill="1" applyBorder="1"/>
    <xf numFmtId="164" fontId="2" fillId="3" borderId="1" xfId="0" applyNumberFormat="1" applyFont="1" applyFill="1" applyBorder="1"/>
    <xf numFmtId="164" fontId="2" fillId="3" borderId="0" xfId="0" applyNumberFormat="1" applyFont="1" applyFill="1"/>
    <xf numFmtId="0" fontId="0" fillId="3" borderId="0" xfId="0" applyFill="1" applyAlignment="1">
      <alignment wrapText="1"/>
    </xf>
    <xf numFmtId="164" fontId="2" fillId="3" borderId="0" xfId="0" applyNumberFormat="1" applyFont="1" applyFill="1" applyAlignment="1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B55E9-2C3C-44AC-8085-FE8E5312EE50}">
  <dimension ref="A1:Q28"/>
  <sheetViews>
    <sheetView tabSelected="1" topLeftCell="B1" zoomScaleNormal="100" workbookViewId="0">
      <pane xSplit="2" topLeftCell="D1" activePane="topRight" state="frozen"/>
      <selection activeCell="B1" sqref="B1"/>
      <selection pane="topRight" activeCell="I28" sqref="I28"/>
    </sheetView>
  </sheetViews>
  <sheetFormatPr baseColWidth="10" defaultColWidth="11.5" defaultRowHeight="15" x14ac:dyDescent="0.2"/>
  <cols>
    <col min="1" max="1" width="4.5" style="1" bestFit="1" customWidth="1"/>
    <col min="2" max="2" width="24.5" style="2" bestFit="1" customWidth="1"/>
    <col min="3" max="3" width="4.5" style="2" bestFit="1" customWidth="1"/>
    <col min="4" max="4" width="33.1640625" style="2" customWidth="1"/>
    <col min="5" max="5" width="12.5" style="2" customWidth="1"/>
    <col min="6" max="6" width="15.5" style="2" bestFit="1" customWidth="1"/>
    <col min="7" max="7" width="11.5" style="2"/>
    <col min="8" max="8" width="13" style="2" bestFit="1" customWidth="1"/>
    <col min="9" max="9" width="15.5" style="2" bestFit="1" customWidth="1"/>
    <col min="10" max="10" width="15.6640625" style="2" customWidth="1"/>
    <col min="11" max="11" width="15.5" style="2" bestFit="1" customWidth="1"/>
    <col min="12" max="12" width="13" style="2" bestFit="1" customWidth="1"/>
    <col min="13" max="13" width="15.5" style="2" bestFit="1" customWidth="1"/>
    <col min="14" max="14" width="13" style="2" bestFit="1" customWidth="1"/>
    <col min="15" max="15" width="15.5" style="2" bestFit="1" customWidth="1"/>
    <col min="16" max="16" width="14" style="2" customWidth="1"/>
    <col min="17" max="17" width="15.5" style="2" bestFit="1" customWidth="1"/>
    <col min="18" max="18" width="11.83203125" style="2" bestFit="1" customWidth="1"/>
    <col min="19" max="16384" width="11.5" style="2"/>
  </cols>
  <sheetData>
    <row r="1" spans="1:17" customFormat="1" ht="36" x14ac:dyDescent="0.2">
      <c r="A1" s="18" t="s">
        <v>2</v>
      </c>
      <c r="B1" s="19" t="s">
        <v>24</v>
      </c>
      <c r="C1" s="18" t="s">
        <v>0</v>
      </c>
      <c r="D1" s="18" t="s">
        <v>1</v>
      </c>
      <c r="E1" s="23"/>
      <c r="F1" s="20" t="s">
        <v>27</v>
      </c>
      <c r="H1" s="31" t="s">
        <v>33</v>
      </c>
      <c r="I1" s="32"/>
      <c r="J1" s="31" t="s">
        <v>36</v>
      </c>
      <c r="K1" s="32"/>
      <c r="L1" s="32" t="s">
        <v>34</v>
      </c>
      <c r="M1" s="32"/>
      <c r="N1" s="31" t="s">
        <v>35</v>
      </c>
      <c r="O1" s="31"/>
      <c r="P1" s="32" t="s">
        <v>37</v>
      </c>
      <c r="Q1" s="32"/>
    </row>
    <row r="2" spans="1:17" ht="24" x14ac:dyDescent="0.2">
      <c r="A2" s="5"/>
      <c r="B2" s="6" t="s">
        <v>5</v>
      </c>
      <c r="C2" s="7"/>
      <c r="D2" s="8"/>
      <c r="E2" s="10" t="s">
        <v>26</v>
      </c>
      <c r="F2" s="9" t="s">
        <v>25</v>
      </c>
      <c r="H2" s="10" t="s">
        <v>26</v>
      </c>
      <c r="I2" s="9" t="s">
        <v>25</v>
      </c>
      <c r="J2" s="10" t="s">
        <v>26</v>
      </c>
      <c r="K2" s="9" t="s">
        <v>25</v>
      </c>
      <c r="L2" s="10" t="s">
        <v>26</v>
      </c>
      <c r="M2" s="9" t="s">
        <v>25</v>
      </c>
      <c r="N2" s="10" t="s">
        <v>26</v>
      </c>
      <c r="O2" s="9" t="s">
        <v>25</v>
      </c>
      <c r="P2" s="10" t="s">
        <v>26</v>
      </c>
      <c r="Q2" s="9" t="s">
        <v>25</v>
      </c>
    </row>
    <row r="3" spans="1:17" ht="25" x14ac:dyDescent="0.2">
      <c r="A3" s="11">
        <v>1</v>
      </c>
      <c r="B3" s="12" t="s">
        <v>8</v>
      </c>
      <c r="C3" s="13">
        <v>4</v>
      </c>
      <c r="D3" s="12" t="s">
        <v>17</v>
      </c>
      <c r="E3" s="14">
        <v>615023</v>
      </c>
      <c r="F3" s="14">
        <f>+C3*E3</f>
        <v>2460092</v>
      </c>
      <c r="H3" s="21">
        <v>467417</v>
      </c>
      <c r="I3" s="21">
        <f t="shared" ref="I3:I21" si="0">+H3*C3</f>
        <v>1869668</v>
      </c>
      <c r="J3" s="21">
        <v>480000</v>
      </c>
      <c r="K3" s="22">
        <f>+C3*J3</f>
        <v>1920000</v>
      </c>
      <c r="L3" s="22">
        <v>522770</v>
      </c>
      <c r="M3" s="22">
        <f>+L3*C3</f>
        <v>2091080</v>
      </c>
      <c r="N3" s="22">
        <v>522770</v>
      </c>
      <c r="O3" s="22">
        <f>+N3*C3</f>
        <v>2091080</v>
      </c>
      <c r="P3" s="21">
        <v>602723</v>
      </c>
      <c r="Q3" s="21">
        <f>+P3*C3</f>
        <v>2410892</v>
      </c>
    </row>
    <row r="4" spans="1:17" ht="25" x14ac:dyDescent="0.2">
      <c r="A4" s="11">
        <v>2</v>
      </c>
      <c r="B4" s="12" t="s">
        <v>9</v>
      </c>
      <c r="C4" s="13">
        <v>1</v>
      </c>
      <c r="D4" s="12" t="s">
        <v>17</v>
      </c>
      <c r="E4" s="14">
        <v>978990</v>
      </c>
      <c r="F4" s="14">
        <f t="shared" ref="F4:F21" si="1">+C4*E4</f>
        <v>978990</v>
      </c>
      <c r="H4" s="21">
        <v>744032</v>
      </c>
      <c r="I4" s="21">
        <f t="shared" si="0"/>
        <v>744032</v>
      </c>
      <c r="J4" s="21">
        <v>480000</v>
      </c>
      <c r="K4" s="22">
        <f t="shared" ref="K4:K21" si="2">+C4*J4</f>
        <v>480000</v>
      </c>
      <c r="L4" s="22">
        <v>832142</v>
      </c>
      <c r="M4" s="22">
        <f t="shared" ref="M4:M21" si="3">+L4*C4</f>
        <v>832142</v>
      </c>
      <c r="N4" s="22">
        <v>832142</v>
      </c>
      <c r="O4" s="22">
        <f t="shared" ref="O4:O21" si="4">+N4*C4</f>
        <v>832142</v>
      </c>
      <c r="P4" s="21">
        <v>959410</v>
      </c>
      <c r="Q4" s="21">
        <f t="shared" ref="Q4:Q21" si="5">+P4*C4</f>
        <v>959410</v>
      </c>
    </row>
    <row r="5" spans="1:17" ht="25" x14ac:dyDescent="0.2">
      <c r="A5" s="11">
        <v>3</v>
      </c>
      <c r="B5" s="12" t="s">
        <v>10</v>
      </c>
      <c r="C5" s="13">
        <v>1</v>
      </c>
      <c r="D5" s="12" t="s">
        <v>17</v>
      </c>
      <c r="E5" s="14">
        <v>797924</v>
      </c>
      <c r="F5" s="14">
        <f t="shared" si="1"/>
        <v>797924</v>
      </c>
      <c r="H5" s="21">
        <v>606422</v>
      </c>
      <c r="I5" s="21">
        <f t="shared" si="0"/>
        <v>606422</v>
      </c>
      <c r="J5" s="21">
        <v>612000</v>
      </c>
      <c r="K5" s="22">
        <f t="shared" si="2"/>
        <v>612000</v>
      </c>
      <c r="L5" s="22">
        <v>678235</v>
      </c>
      <c r="M5" s="22">
        <f t="shared" si="3"/>
        <v>678235</v>
      </c>
      <c r="N5" s="22">
        <v>678235</v>
      </c>
      <c r="O5" s="22">
        <f t="shared" si="4"/>
        <v>678235</v>
      </c>
      <c r="P5" s="21">
        <v>781966</v>
      </c>
      <c r="Q5" s="21">
        <f t="shared" si="5"/>
        <v>781966</v>
      </c>
    </row>
    <row r="6" spans="1:17" ht="25" x14ac:dyDescent="0.2">
      <c r="A6" s="11">
        <v>4</v>
      </c>
      <c r="B6" s="17" t="s">
        <v>28</v>
      </c>
      <c r="C6" s="13">
        <v>1</v>
      </c>
      <c r="D6" s="12" t="s">
        <v>18</v>
      </c>
      <c r="E6" s="14">
        <v>433693</v>
      </c>
      <c r="F6" s="14">
        <f t="shared" si="1"/>
        <v>433693</v>
      </c>
      <c r="H6" s="21">
        <v>329607</v>
      </c>
      <c r="I6" s="21">
        <f t="shared" si="0"/>
        <v>329607</v>
      </c>
      <c r="J6" s="21">
        <v>270000</v>
      </c>
      <c r="K6" s="22">
        <f t="shared" si="2"/>
        <v>270000</v>
      </c>
      <c r="L6" s="22">
        <v>368639</v>
      </c>
      <c r="M6" s="22">
        <f t="shared" si="3"/>
        <v>368639</v>
      </c>
      <c r="N6" s="22">
        <v>368639</v>
      </c>
      <c r="O6" s="22">
        <f t="shared" si="4"/>
        <v>368639</v>
      </c>
      <c r="P6" s="21">
        <v>425019</v>
      </c>
      <c r="Q6" s="21">
        <f t="shared" si="5"/>
        <v>425019</v>
      </c>
    </row>
    <row r="7" spans="1:17" ht="25" x14ac:dyDescent="0.2">
      <c r="A7" s="11">
        <v>5</v>
      </c>
      <c r="B7" s="12" t="s">
        <v>11</v>
      </c>
      <c r="C7" s="13">
        <v>1</v>
      </c>
      <c r="D7" s="12" t="s">
        <v>17</v>
      </c>
      <c r="E7" s="14">
        <v>624759</v>
      </c>
      <c r="F7" s="14">
        <f t="shared" si="1"/>
        <v>624759</v>
      </c>
      <c r="H7" s="21">
        <v>474817</v>
      </c>
      <c r="I7" s="21">
        <f t="shared" si="0"/>
        <v>474817</v>
      </c>
      <c r="J7" s="21">
        <v>500000</v>
      </c>
      <c r="K7" s="22">
        <f t="shared" si="2"/>
        <v>500000</v>
      </c>
      <c r="L7" s="22">
        <v>531045</v>
      </c>
      <c r="M7" s="22">
        <f t="shared" si="3"/>
        <v>531045</v>
      </c>
      <c r="N7" s="22">
        <v>531045</v>
      </c>
      <c r="O7" s="22">
        <f t="shared" si="4"/>
        <v>531045</v>
      </c>
      <c r="P7" s="21">
        <v>612264</v>
      </c>
      <c r="Q7" s="21">
        <f t="shared" si="5"/>
        <v>612264</v>
      </c>
    </row>
    <row r="8" spans="1:17" ht="25" x14ac:dyDescent="0.2">
      <c r="A8" s="11">
        <v>6</v>
      </c>
      <c r="B8" s="12" t="s">
        <v>12</v>
      </c>
      <c r="C8" s="13">
        <v>1</v>
      </c>
      <c r="D8" s="12" t="s">
        <v>17</v>
      </c>
      <c r="E8" s="14">
        <v>547649</v>
      </c>
      <c r="F8" s="14">
        <f t="shared" si="1"/>
        <v>547649</v>
      </c>
      <c r="H8" s="21">
        <v>416213</v>
      </c>
      <c r="I8" s="21">
        <f t="shared" si="0"/>
        <v>416213</v>
      </c>
      <c r="J8" s="21">
        <v>500000</v>
      </c>
      <c r="K8" s="22">
        <f t="shared" si="2"/>
        <v>500000</v>
      </c>
      <c r="L8" s="22">
        <v>465502</v>
      </c>
      <c r="M8" s="22">
        <f t="shared" si="3"/>
        <v>465502</v>
      </c>
      <c r="N8" s="22">
        <v>465502</v>
      </c>
      <c r="O8" s="22">
        <f t="shared" si="4"/>
        <v>465502</v>
      </c>
      <c r="P8" s="21">
        <v>536696</v>
      </c>
      <c r="Q8" s="21">
        <f t="shared" si="5"/>
        <v>536696</v>
      </c>
    </row>
    <row r="9" spans="1:17" ht="25" x14ac:dyDescent="0.2">
      <c r="A9" s="11">
        <v>7</v>
      </c>
      <c r="B9" s="12" t="s">
        <v>3</v>
      </c>
      <c r="C9" s="13">
        <v>1</v>
      </c>
      <c r="D9" s="12" t="s">
        <v>17</v>
      </c>
      <c r="E9" s="14">
        <v>681078</v>
      </c>
      <c r="F9" s="14">
        <f t="shared" si="1"/>
        <v>681078</v>
      </c>
      <c r="H9" s="21">
        <v>517619</v>
      </c>
      <c r="I9" s="21">
        <f t="shared" si="0"/>
        <v>517619</v>
      </c>
      <c r="J9" s="21">
        <v>580000</v>
      </c>
      <c r="K9" s="22">
        <f t="shared" si="2"/>
        <v>580000</v>
      </c>
      <c r="L9" s="22">
        <v>578916</v>
      </c>
      <c r="M9" s="22">
        <f t="shared" si="3"/>
        <v>578916</v>
      </c>
      <c r="N9" s="22">
        <v>578916</v>
      </c>
      <c r="O9" s="22">
        <f t="shared" si="4"/>
        <v>578916</v>
      </c>
      <c r="P9" s="21">
        <v>667456</v>
      </c>
      <c r="Q9" s="21">
        <f t="shared" si="5"/>
        <v>667456</v>
      </c>
    </row>
    <row r="10" spans="1:17" ht="25" x14ac:dyDescent="0.2">
      <c r="A10" s="11">
        <v>8</v>
      </c>
      <c r="B10" s="12" t="s">
        <v>13</v>
      </c>
      <c r="C10" s="13">
        <v>1</v>
      </c>
      <c r="D10" s="12" t="s">
        <v>17</v>
      </c>
      <c r="E10" s="14">
        <v>650023</v>
      </c>
      <c r="F10" s="14">
        <f t="shared" si="1"/>
        <v>650023</v>
      </c>
      <c r="H10" s="21">
        <v>494017</v>
      </c>
      <c r="I10" s="21">
        <f t="shared" si="0"/>
        <v>494017</v>
      </c>
      <c r="J10" s="21">
        <v>520000</v>
      </c>
      <c r="K10" s="22">
        <f t="shared" si="2"/>
        <v>520000</v>
      </c>
      <c r="L10" s="22">
        <v>552520</v>
      </c>
      <c r="M10" s="22">
        <f t="shared" si="3"/>
        <v>552520</v>
      </c>
      <c r="N10" s="22">
        <v>552520</v>
      </c>
      <c r="O10" s="22">
        <f t="shared" si="4"/>
        <v>552520</v>
      </c>
      <c r="P10" s="21">
        <v>637023</v>
      </c>
      <c r="Q10" s="21">
        <f t="shared" si="5"/>
        <v>637023</v>
      </c>
    </row>
    <row r="11" spans="1:17" ht="25" x14ac:dyDescent="0.2">
      <c r="A11" s="11">
        <v>9</v>
      </c>
      <c r="B11" s="12" t="s">
        <v>14</v>
      </c>
      <c r="C11" s="13">
        <v>1</v>
      </c>
      <c r="D11" s="12" t="s">
        <v>17</v>
      </c>
      <c r="E11" s="14">
        <v>485806</v>
      </c>
      <c r="F11" s="14">
        <f t="shared" si="1"/>
        <v>485806</v>
      </c>
      <c r="H11" s="21">
        <v>369210</v>
      </c>
      <c r="I11" s="21">
        <f t="shared" si="0"/>
        <v>369210</v>
      </c>
      <c r="J11" s="21">
        <v>450000</v>
      </c>
      <c r="K11" s="22">
        <f t="shared" si="2"/>
        <v>450000</v>
      </c>
      <c r="L11" s="22">
        <v>412933</v>
      </c>
      <c r="M11" s="22">
        <f t="shared" si="3"/>
        <v>412933</v>
      </c>
      <c r="N11" s="22">
        <v>412933</v>
      </c>
      <c r="O11" s="22">
        <f t="shared" si="4"/>
        <v>412933</v>
      </c>
      <c r="P11" s="21">
        <v>476087</v>
      </c>
      <c r="Q11" s="21">
        <f t="shared" si="5"/>
        <v>476087</v>
      </c>
    </row>
    <row r="12" spans="1:17" x14ac:dyDescent="0.2">
      <c r="A12" s="5"/>
      <c r="B12" s="6" t="s">
        <v>6</v>
      </c>
      <c r="C12" s="7"/>
      <c r="D12" s="8"/>
      <c r="E12" s="15"/>
      <c r="F12" s="15"/>
      <c r="H12" s="21"/>
      <c r="I12" s="21">
        <f t="shared" si="0"/>
        <v>0</v>
      </c>
      <c r="J12" s="21"/>
      <c r="K12" s="22">
        <f t="shared" si="2"/>
        <v>0</v>
      </c>
      <c r="L12" s="22"/>
      <c r="M12" s="22">
        <f t="shared" si="3"/>
        <v>0</v>
      </c>
      <c r="N12" s="22"/>
      <c r="O12" s="22">
        <f t="shared" si="4"/>
        <v>0</v>
      </c>
      <c r="P12" s="21"/>
      <c r="Q12" s="21">
        <f t="shared" si="5"/>
        <v>0</v>
      </c>
    </row>
    <row r="13" spans="1:17" x14ac:dyDescent="0.2">
      <c r="A13" s="11">
        <v>10</v>
      </c>
      <c r="B13" s="12" t="s">
        <v>15</v>
      </c>
      <c r="C13" s="13">
        <v>2</v>
      </c>
      <c r="D13" s="12" t="s">
        <v>19</v>
      </c>
      <c r="E13" s="14">
        <v>928578</v>
      </c>
      <c r="F13" s="14">
        <f t="shared" si="1"/>
        <v>1857156</v>
      </c>
      <c r="H13" s="21">
        <v>705719</v>
      </c>
      <c r="I13" s="21">
        <f t="shared" si="0"/>
        <v>1411438</v>
      </c>
      <c r="J13" s="21">
        <v>850000</v>
      </c>
      <c r="K13" s="22">
        <f t="shared" si="2"/>
        <v>1700000</v>
      </c>
      <c r="L13" s="22">
        <v>789291</v>
      </c>
      <c r="M13" s="22">
        <f t="shared" si="3"/>
        <v>1578582</v>
      </c>
      <c r="N13" s="22">
        <v>789291</v>
      </c>
      <c r="O13" s="22">
        <f t="shared" si="4"/>
        <v>1578582</v>
      </c>
      <c r="P13" s="21">
        <v>910006</v>
      </c>
      <c r="Q13" s="21">
        <f t="shared" si="5"/>
        <v>1820012</v>
      </c>
    </row>
    <row r="14" spans="1:17" x14ac:dyDescent="0.2">
      <c r="A14" s="11">
        <v>11</v>
      </c>
      <c r="B14" s="12" t="s">
        <v>16</v>
      </c>
      <c r="C14" s="13">
        <v>2</v>
      </c>
      <c r="D14" s="12" t="s">
        <v>20</v>
      </c>
      <c r="E14" s="14">
        <v>664220</v>
      </c>
      <c r="F14" s="14">
        <f t="shared" si="1"/>
        <v>1328440</v>
      </c>
      <c r="H14" s="21">
        <v>504807</v>
      </c>
      <c r="I14" s="21">
        <f t="shared" si="0"/>
        <v>1009614</v>
      </c>
      <c r="J14" s="21">
        <v>400000</v>
      </c>
      <c r="K14" s="22">
        <f t="shared" si="2"/>
        <v>800000</v>
      </c>
      <c r="L14" s="22">
        <v>564587</v>
      </c>
      <c r="M14" s="22">
        <f t="shared" si="3"/>
        <v>1129174</v>
      </c>
      <c r="N14" s="22">
        <v>564587</v>
      </c>
      <c r="O14" s="22">
        <f t="shared" si="4"/>
        <v>1129174</v>
      </c>
      <c r="P14" s="21">
        <v>650936</v>
      </c>
      <c r="Q14" s="21">
        <f t="shared" si="5"/>
        <v>1301872</v>
      </c>
    </row>
    <row r="15" spans="1:17" hidden="1" x14ac:dyDescent="0.2">
      <c r="A15" s="5"/>
      <c r="B15" s="6" t="s">
        <v>29</v>
      </c>
      <c r="C15" s="7"/>
      <c r="D15" s="8"/>
      <c r="E15" s="15"/>
      <c r="F15" s="14">
        <f t="shared" si="1"/>
        <v>0</v>
      </c>
      <c r="H15" s="21"/>
      <c r="I15" s="21">
        <f t="shared" si="0"/>
        <v>0</v>
      </c>
      <c r="J15" s="21"/>
      <c r="K15" s="22">
        <f t="shared" si="2"/>
        <v>0</v>
      </c>
      <c r="L15" s="22"/>
      <c r="M15" s="22">
        <f t="shared" si="3"/>
        <v>0</v>
      </c>
      <c r="N15" s="22"/>
      <c r="O15" s="22">
        <f t="shared" si="4"/>
        <v>0</v>
      </c>
      <c r="P15" s="21"/>
      <c r="Q15" s="21">
        <f t="shared" si="5"/>
        <v>0</v>
      </c>
    </row>
    <row r="16" spans="1:17" ht="25" hidden="1" x14ac:dyDescent="0.2">
      <c r="A16" s="11">
        <v>12</v>
      </c>
      <c r="B16" s="12" t="s">
        <v>30</v>
      </c>
      <c r="C16" s="13">
        <v>2</v>
      </c>
      <c r="D16" s="12" t="s">
        <v>23</v>
      </c>
      <c r="E16" s="14"/>
      <c r="F16" s="14">
        <f t="shared" si="1"/>
        <v>0</v>
      </c>
      <c r="H16" s="21"/>
      <c r="I16" s="21">
        <f t="shared" si="0"/>
        <v>0</v>
      </c>
      <c r="J16" s="21"/>
      <c r="K16" s="22">
        <f t="shared" si="2"/>
        <v>0</v>
      </c>
      <c r="L16" s="22"/>
      <c r="M16" s="22">
        <f t="shared" si="3"/>
        <v>0</v>
      </c>
      <c r="N16" s="22"/>
      <c r="O16" s="22">
        <f t="shared" si="4"/>
        <v>0</v>
      </c>
      <c r="P16" s="21"/>
      <c r="Q16" s="21">
        <f t="shared" si="5"/>
        <v>0</v>
      </c>
    </row>
    <row r="17" spans="1:17" hidden="1" x14ac:dyDescent="0.2">
      <c r="A17" s="11">
        <v>13</v>
      </c>
      <c r="B17" s="12" t="s">
        <v>31</v>
      </c>
      <c r="C17" s="13"/>
      <c r="D17" s="12"/>
      <c r="E17" s="14"/>
      <c r="F17" s="14">
        <f t="shared" si="1"/>
        <v>0</v>
      </c>
      <c r="H17" s="21"/>
      <c r="I17" s="21">
        <f t="shared" si="0"/>
        <v>0</v>
      </c>
      <c r="J17" s="21"/>
      <c r="K17" s="22">
        <f t="shared" si="2"/>
        <v>0</v>
      </c>
      <c r="L17" s="22"/>
      <c r="M17" s="22">
        <f t="shared" si="3"/>
        <v>0</v>
      </c>
      <c r="N17" s="22"/>
      <c r="O17" s="22">
        <f t="shared" si="4"/>
        <v>0</v>
      </c>
      <c r="P17" s="21"/>
      <c r="Q17" s="21">
        <f t="shared" si="5"/>
        <v>0</v>
      </c>
    </row>
    <row r="18" spans="1:17" ht="25" hidden="1" x14ac:dyDescent="0.2">
      <c r="A18" s="11">
        <v>14</v>
      </c>
      <c r="B18" s="12" t="s">
        <v>31</v>
      </c>
      <c r="C18" s="13">
        <v>2</v>
      </c>
      <c r="D18" s="12" t="s">
        <v>22</v>
      </c>
      <c r="E18" s="14"/>
      <c r="F18" s="14">
        <f t="shared" si="1"/>
        <v>0</v>
      </c>
      <c r="H18" s="21"/>
      <c r="I18" s="21">
        <f t="shared" si="0"/>
        <v>0</v>
      </c>
      <c r="J18" s="21"/>
      <c r="K18" s="22">
        <f t="shared" si="2"/>
        <v>0</v>
      </c>
      <c r="L18" s="22"/>
      <c r="M18" s="22">
        <f t="shared" si="3"/>
        <v>0</v>
      </c>
      <c r="N18" s="22"/>
      <c r="O18" s="22">
        <f t="shared" si="4"/>
        <v>0</v>
      </c>
      <c r="P18" s="21"/>
      <c r="Q18" s="21">
        <f t="shared" si="5"/>
        <v>0</v>
      </c>
    </row>
    <row r="19" spans="1:17" x14ac:dyDescent="0.2">
      <c r="A19" s="5"/>
      <c r="B19" s="6" t="s">
        <v>7</v>
      </c>
      <c r="C19" s="7"/>
      <c r="D19" s="8"/>
      <c r="E19" s="15"/>
      <c r="F19" s="15"/>
      <c r="H19" s="21"/>
      <c r="I19" s="21">
        <f t="shared" si="0"/>
        <v>0</v>
      </c>
      <c r="J19" s="21"/>
      <c r="K19" s="22">
        <f t="shared" si="2"/>
        <v>0</v>
      </c>
      <c r="L19" s="22"/>
      <c r="M19" s="22">
        <f t="shared" si="3"/>
        <v>0</v>
      </c>
      <c r="N19" s="22"/>
      <c r="O19" s="22">
        <f t="shared" si="4"/>
        <v>0</v>
      </c>
      <c r="P19" s="21"/>
      <c r="Q19" s="21">
        <f t="shared" si="5"/>
        <v>0</v>
      </c>
    </row>
    <row r="20" spans="1:17" ht="25" x14ac:dyDescent="0.2">
      <c r="A20" s="11">
        <v>15</v>
      </c>
      <c r="B20" s="12" t="s">
        <v>32</v>
      </c>
      <c r="C20" s="13">
        <v>2</v>
      </c>
      <c r="D20" s="12" t="s">
        <v>21</v>
      </c>
      <c r="E20" s="14">
        <v>931078</v>
      </c>
      <c r="F20" s="14">
        <f t="shared" si="1"/>
        <v>1862156</v>
      </c>
      <c r="H20" s="21">
        <v>707619</v>
      </c>
      <c r="I20" s="21">
        <f t="shared" si="0"/>
        <v>1415238</v>
      </c>
      <c r="J20" s="21">
        <v>870000</v>
      </c>
      <c r="K20" s="22">
        <f t="shared" si="2"/>
        <v>1740000</v>
      </c>
      <c r="L20" s="22">
        <v>791416</v>
      </c>
      <c r="M20" s="22">
        <f t="shared" si="3"/>
        <v>1582832</v>
      </c>
      <c r="N20" s="22">
        <v>791416</v>
      </c>
      <c r="O20" s="22">
        <f t="shared" si="4"/>
        <v>1582832</v>
      </c>
      <c r="P20" s="21">
        <v>912456</v>
      </c>
      <c r="Q20" s="21">
        <f t="shared" si="5"/>
        <v>1824912</v>
      </c>
    </row>
    <row r="21" spans="1:17" x14ac:dyDescent="0.2">
      <c r="A21" s="11">
        <v>16</v>
      </c>
      <c r="B21" s="12" t="s">
        <v>4</v>
      </c>
      <c r="C21" s="13">
        <v>2</v>
      </c>
      <c r="D21" s="12"/>
      <c r="E21" s="14">
        <v>892660</v>
      </c>
      <c r="F21" s="14">
        <f t="shared" si="1"/>
        <v>1785320</v>
      </c>
      <c r="H21" s="21">
        <v>678422</v>
      </c>
      <c r="I21" s="21">
        <f t="shared" si="0"/>
        <v>1356844</v>
      </c>
      <c r="J21" s="21">
        <v>770000</v>
      </c>
      <c r="K21" s="22">
        <f t="shared" si="2"/>
        <v>1540000</v>
      </c>
      <c r="L21" s="22">
        <v>758761</v>
      </c>
      <c r="M21" s="22">
        <f t="shared" si="3"/>
        <v>1517522</v>
      </c>
      <c r="N21" s="22">
        <v>758761</v>
      </c>
      <c r="O21" s="22">
        <f t="shared" si="4"/>
        <v>1517522</v>
      </c>
      <c r="P21" s="21">
        <v>874807</v>
      </c>
      <c r="Q21" s="21">
        <f t="shared" si="5"/>
        <v>1749614</v>
      </c>
    </row>
    <row r="22" spans="1:17" s="25" customFormat="1" x14ac:dyDescent="0.2">
      <c r="A22" s="11"/>
      <c r="B22" s="24"/>
      <c r="C22" s="11"/>
      <c r="D22" s="24"/>
      <c r="E22" s="24"/>
      <c r="F22" s="16">
        <f>SUM(F3:F21)</f>
        <v>14493086</v>
      </c>
      <c r="H22" s="26"/>
      <c r="I22" s="27">
        <f>SUM(I3:I21)</f>
        <v>11014739</v>
      </c>
      <c r="J22" s="27"/>
      <c r="K22" s="27">
        <f t="shared" ref="K22" si="6">SUM(K3:K21)</f>
        <v>11612000</v>
      </c>
      <c r="L22" s="27"/>
      <c r="M22" s="27">
        <f t="shared" ref="M22" si="7">SUM(M3:M21)</f>
        <v>12319122</v>
      </c>
      <c r="N22" s="27"/>
      <c r="O22" s="27">
        <f t="shared" ref="O22" si="8">SUM(O3:O21)</f>
        <v>12319122</v>
      </c>
      <c r="P22" s="27"/>
      <c r="Q22" s="27">
        <f t="shared" ref="Q22" si="9">SUM(Q3:Q21)</f>
        <v>14203223</v>
      </c>
    </row>
    <row r="25" spans="1:17" ht="32" x14ac:dyDescent="0.2">
      <c r="D25" s="29" t="s">
        <v>38</v>
      </c>
      <c r="F25" s="30">
        <f>+F22-(F22*0.2)</f>
        <v>11594468.800000001</v>
      </c>
    </row>
    <row r="26" spans="1:17" x14ac:dyDescent="0.2">
      <c r="F26" s="28"/>
    </row>
    <row r="27" spans="1:17" x14ac:dyDescent="0.2">
      <c r="F27" s="4"/>
    </row>
    <row r="28" spans="1:17" x14ac:dyDescent="0.2">
      <c r="F28" s="3"/>
    </row>
  </sheetData>
  <mergeCells count="5">
    <mergeCell ref="N1:O1"/>
    <mergeCell ref="P1:Q1"/>
    <mergeCell ref="H1:I1"/>
    <mergeCell ref="J1:K1"/>
    <mergeCell ref="L1:M1"/>
  </mergeCells>
  <conditionalFormatting sqref="I22 K22 M22 O22 Q22">
    <cfRule type="cellIs" dxfId="0" priority="1" operator="lessThan">
      <formula>$F$25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Martinez</dc:creator>
  <cp:lastModifiedBy>Microsoft Office User</cp:lastModifiedBy>
  <dcterms:created xsi:type="dcterms:W3CDTF">2024-06-24T02:58:38Z</dcterms:created>
  <dcterms:modified xsi:type="dcterms:W3CDTF">2024-08-13T14:10:15Z</dcterms:modified>
</cp:coreProperties>
</file>