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autoCompressPictures="0"/>
  <mc:AlternateContent xmlns:mc="http://schemas.openxmlformats.org/markup-compatibility/2006">
    <mc:Choice Requires="x15">
      <x15ac:absPath xmlns:x15ac="http://schemas.microsoft.com/office/spreadsheetml/2010/11/ac" url="/Users/mac/Documents/BK_Johann_080524/AracneTextil/Trabajos Desarrollados/Cogua/2024/Dotaciones/050824/"/>
    </mc:Choice>
  </mc:AlternateContent>
  <xr:revisionPtr revIDLastSave="0" documentId="13_ncr:1_{2D8F5A45-34F4-DB4C-B6E8-C67AB0F949DE}" xr6:coauthVersionLast="47" xr6:coauthVersionMax="47" xr10:uidLastSave="{00000000-0000-0000-0000-000000000000}"/>
  <bookViews>
    <workbookView xWindow="0" yWindow="740" windowWidth="29400" windowHeight="16680" tabRatio="500" xr2:uid="{00000000-000D-0000-FFFF-FFFF00000000}"/>
  </bookViews>
  <sheets>
    <sheet name="Cotización" sheetId="1" r:id="rId1"/>
  </sheets>
  <externalReferences>
    <externalReference r:id="rId2"/>
  </externalReferences>
  <definedNames>
    <definedName name="ListaOriginal">[1]!Tabla1[[#All],[TEXTO]]</definedName>
    <definedName name="Material">ListaOriginal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1" i="1" l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0" i="1"/>
  <c r="F29" i="1"/>
  <c r="F28" i="1"/>
  <c r="F27" i="1"/>
  <c r="F26" i="1"/>
  <c r="F25" i="1"/>
  <c r="F24" i="1"/>
  <c r="F23" i="1"/>
  <c r="F22" i="1"/>
  <c r="F21" i="1"/>
  <c r="F20" i="1"/>
  <c r="F17" i="1"/>
  <c r="F16" i="1"/>
  <c r="F19" i="1"/>
  <c r="F18" i="1"/>
  <c r="F15" i="1" l="1"/>
  <c r="F54" i="1" s="1"/>
  <c r="F55" i="1" s="1"/>
  <c r="F56" i="1" l="1"/>
</calcChain>
</file>

<file path=xl/sharedStrings.xml><?xml version="1.0" encoding="utf-8"?>
<sst xmlns="http://schemas.openxmlformats.org/spreadsheetml/2006/main" count="60" uniqueCount="60">
  <si>
    <t>Cotización No.</t>
  </si>
  <si>
    <t>Fecha Cotización</t>
  </si>
  <si>
    <t>Validez de la Oferta</t>
  </si>
  <si>
    <t>8 días hábiles</t>
  </si>
  <si>
    <t>Empresa</t>
  </si>
  <si>
    <t>Contacto</t>
  </si>
  <si>
    <t>Observaciones: Tiempo de Ejecucución: A partir del momento de aprobación de esta cotización, el tiempo de ejecución del proyecto será el acordado en el documento de contratación. Forma de Pago: A Convenir. Cualquier cambio en el presente documento será causante de una nueva cotización.</t>
  </si>
  <si>
    <t>TOTAL BRUTO</t>
  </si>
  <si>
    <t>I.V.A</t>
  </si>
  <si>
    <t>TOTAL</t>
  </si>
  <si>
    <t>La presente Cotización no es válida como Factura</t>
  </si>
  <si>
    <t>#</t>
  </si>
  <si>
    <t>Valor Total</t>
  </si>
  <si>
    <t>Cant.</t>
  </si>
  <si>
    <t>www.aracnetextil.com</t>
  </si>
  <si>
    <t>Calle 13 6B 42 / Zipaquirá</t>
  </si>
  <si>
    <t>ARACNE TEXTIL</t>
  </si>
  <si>
    <t>gerencia@aracnetextil.com</t>
  </si>
  <si>
    <t>Vr. Unitario</t>
  </si>
  <si>
    <t>Descripción</t>
  </si>
  <si>
    <t xml:space="preserve"> 312 578 5297</t>
  </si>
  <si>
    <t xml:space="preserve">SUBGERENCIA DE DEPORTES DE COGUA </t>
  </si>
  <si>
    <t>AV24010028</t>
  </si>
  <si>
    <t>CIENTO QUINCE MILLONES CUATROCIENTOS OCHENTA Y TRES MIL QUINIENTOS CINCUENTA</t>
  </si>
  <si>
    <t>TRAJE FORMAL MUJER  COMPUESTO DE CHAQUETA TIPO BLAZER  DE CUELLO Y SOLAPA CON MANGA LARGA Y HOMBRERAS. DOS (2) BOLSILLOS DELANTEROS CON SOLAPA. FORRO INTERIOR PANTALON MUJER: PANTALÓN CLÁSICO CON PRENSES. MODELO DE TIRO ALTO CON CIERRE DE CREMALLERA,</t>
  </si>
  <si>
    <t>BLUSA DAMA, FORMAL CUELLO CAMISERO, CIERRE EN BOTONES COLOR A ELEGIR.</t>
  </si>
  <si>
    <t>ZAPATOS FORMALES PARA DAMA, 100% CUERO, TACON BAJO MEDIO.</t>
  </si>
  <si>
    <t>CONJUNTO FORMAL HOMBRE  COMPUESTO DE CHAQUETA TIPO BLAZER DOS BOTONES, DOS APERTURAS EN LA ESPALDA, PINZAS EN LA ESPALDA , BOLSILLO RIBETE CON TAPA, BOLSILLO INTERNO. PANTALON SASTRE HOMBRE:  CON PRETINA INDUSTRIAL, CREMALLERA CON PESPUNTE DE J 3 CMS, BOTA CON FILETE.  COMPOSICIÓN: 100% FILAMENTO DE
POLIESTER. INCLUYE CORBATA</t>
  </si>
  <si>
    <t>CAMISA FORMAL CABALLERO, CUELLO CAMISERO PARA COBATA, PUÑOS CIERRE EN BOTON.</t>
  </si>
  <si>
    <t>ZAPATOS FORMAL CABALLERO, CUERO LISO, DE AMARRAR O MOCASIN.</t>
  </si>
  <si>
    <t>CHAQUETA DEPORTIVA, MATERIAL IMPERMEABLE, FORRADA EN FLEACE, CON CIERRE FRONTAL EN CREMALLERA, PUÑOS Y PRETINA RESORTADOS. CON
BOLSILLOS EXTERNOS FUNCIONALES, BOLSILLO INTERNO. COLOR  A ELECCION.</t>
  </si>
  <si>
    <t>CAMISA TIPO OXFORD, MANGA LARGA, MODELO CON BOTON EN EL CUELLO. BORDADO FRONTAL INSTITUCIONAL</t>
  </si>
  <si>
    <t>PANTALON EN DRIL RIGIDO PARA CABALLERO, 5 BOLSILLOS, BOTA RECTA</t>
  </si>
  <si>
    <t xml:space="preserve">ZAPATOS FORMALES TIPO MOCASINES, ALTA CALIDAD Y DURABILIDAD </t>
  </si>
  <si>
    <t>JEAN CLASICO, 14ONZ, 5 BOLSILLOS, COLOR AZUL OSCURO, CIERRE EN CREMALLERA, CINTA REFLECTIVA</t>
  </si>
  <si>
    <t>CAMISETA TIPO POLO MANGA LARGA CON LOGO BORDADO INSTITUCIONAL</t>
  </si>
  <si>
    <t>BOTAS DE SEGURIDAD, DIELECTRICA PUNTERA, RESISTENCIA AL IMPACTO Y COMPOSICION, LIVIANAS, RESISTENCIA QUIMICA EN PRESENCIA DE ACIDOS.</t>
  </si>
  <si>
    <t>BOTAS DE CAUCHO DE SEGURIDAD, PUNTERA EN ACERO CON REFUERZO EN CAUCHO.</t>
  </si>
  <si>
    <t>SERVICIOS GENERALES
TRAJE ANTIFLUIDO DE DOS PIEZAS CON CREMALLERA, LOGO INSITUCIONAL</t>
  </si>
  <si>
    <t>ZAPATOS ANTIDESLIZANTES</t>
  </si>
  <si>
    <t>OVEROL DOS PIEZAS EN DRIL,CON CINTA REFLECTIVA. CON LOGO BORDADO EN LA PARTE FRONTAL</t>
  </si>
  <si>
    <t>OVEROL ENTERIZO EN DRIL. TIPO PILOTO. LOGO INSTITUCIONAL BORDADO.</t>
  </si>
  <si>
    <t>OVEROL DOS PIEZAS EN POLIÉSTER,CON CINTA REFLECTIVA. CON LOGO BORDADO EN LA PARTE FRONTAL</t>
  </si>
  <si>
    <t>PROTECTOR AUDITIVO TIPO COPA, CABEZA ACOLCHADA, METALICO DIADEMA AJUSTABLE.</t>
  </si>
  <si>
    <t>TAPAODIOS DE INSERCION, EN CAJA, MATERIAL MONOPRENO SUAVE Y DE GRAN COMODIDAD AL CONTACTO CON EL CANAL AUDITIVO LIVIANO Y SIN MANTENIMIENTO.</t>
  </si>
  <si>
    <t>BLUSA PARA ARCHIVO, MATERIAL ANTIFLUIDO, CIERRE EN BOTONES, MANGA LARGA, BOLSILLOS FRONTALES
FUNCIONALES.</t>
  </si>
  <si>
    <t>OVEROL EN DOS PIEZAS CON CAPUCHA, IMPERMEABLE EN PVC,</t>
  </si>
  <si>
    <t>OVEROLES FONTANEROS. PVC CON BOTAS PUNTERA, TELA VINILICA, COMPACTA CON SOPORTE TEXTIL EN
POLIESTER.</t>
  </si>
  <si>
    <t>GUANTES DE NITRILO VERDE INDUSTRIAL DE 18" CALIBRE 22  PARA MANIPULACIÓN DE PRODUCTOS QUÍMICOS, LARGOS</t>
  </si>
  <si>
    <t>GUANTES DE CAUCHO INDUSTRIAL, CALIBRE 35</t>
  </si>
  <si>
    <t>GUANTES PVC NITRILO ANTICORTE TEJIDO DE PUNTO DE NYLON DE ALTO RENDIMIENTO.</t>
  </si>
  <si>
    <t>GUANTES DE VAQUETA REFORZADO TIPO INGENIERO (PAR) CON REFUERZO EN CUERO EN LA PALMA</t>
  </si>
  <si>
    <t>PETO O DELANTAL DE CARNAZA DE 80 CM X 120 CM BORDADO CON BOLSILLO</t>
  </si>
  <si>
    <t>TAPABOCAS INDUSTRIAL N95 SIN VALVULA, DISEÑO, PLEGABLE Y ULTRALIVIANO, COMODO Y ERGONOMICO.</t>
  </si>
  <si>
    <t>VISOR DE REPUESTO PARA CARETA DE GUADAÑAR :
Fabricado en polímero de alta densidad resistente a químicos, el calor, humedad, impacto y penetración de objetos, liviano e indeformable. Cabezal fabricado en polímero de alta densidad, sistema de cremallera para darle ajuste al contorno de la cabeza.</t>
  </si>
  <si>
    <t>CHALECOS REFLECTIVOS, MATERIAL POLIESTER TIPO MALLA</t>
  </si>
  <si>
    <t>CAPA PARA LLUVIA IMPERMEABLE, EN PVC</t>
  </si>
  <si>
    <t>BAYETILLAS:  bayetilla  roja, medidas 70 x 70 fileteadas, 100 % algodón, </t>
  </si>
  <si>
    <t>5 CAJA DE GUANTES DE CIRGÌA X100 TALLA M</t>
  </si>
  <si>
    <t>CASCO DE SEGURIDAD CON BARBUQUEJO DE 4 APOYOS, ESPECIAL DE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</si>
</sst>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dd/mm/yy"/>
  </numFmts>
  <fonts count="27" x14ac:knownFonts="1">
    <font>
      <sz val="11"/>
      <color rgb="FF000000"/>
      <name val="Calibri"/>
    </font>
    <font>
      <sz val="10"/>
      <color rgb="FF000000"/>
      <name val="Arial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11"/>
      <name val="Calibri"/>
      <family val="2"/>
    </font>
    <font>
      <sz val="9"/>
      <color rgb="FF000000"/>
      <name val="Calibri"/>
      <family val="2"/>
    </font>
    <font>
      <sz val="7"/>
      <color rgb="FF000000"/>
      <name val="Arial"/>
      <family val="2"/>
    </font>
    <font>
      <sz val="11"/>
      <color rgb="FF000000"/>
      <name val="Arial"/>
      <family val="2"/>
    </font>
    <font>
      <sz val="7"/>
      <color rgb="FF000000"/>
      <name val="Calibri"/>
      <family val="2"/>
    </font>
    <font>
      <sz val="11"/>
      <name val="Calibri"/>
      <family val="2"/>
    </font>
    <font>
      <b/>
      <sz val="8"/>
      <color rgb="FF000000"/>
      <name val="Arial"/>
      <family val="2"/>
    </font>
    <font>
      <b/>
      <sz val="9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8"/>
      <name val="Calibri"/>
      <family val="2"/>
    </font>
    <font>
      <b/>
      <sz val="10"/>
      <color rgb="FFFF0000"/>
      <name val="Calibri"/>
      <family val="2"/>
    </font>
    <font>
      <sz val="10"/>
      <name val="Calibri"/>
      <family val="2"/>
    </font>
    <font>
      <b/>
      <sz val="11"/>
      <color rgb="FF000000"/>
      <name val="Calibri"/>
      <family val="2"/>
    </font>
    <font>
      <b/>
      <sz val="7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7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61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3" fillId="0" borderId="10" xfId="0" applyNumberFormat="1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/>
    </xf>
    <xf numFmtId="1" fontId="2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23" fillId="0" borderId="3" xfId="0" applyNumberFormat="1" applyFont="1" applyBorder="1" applyAlignment="1">
      <alignment horizontal="right" vertical="center"/>
    </xf>
    <xf numFmtId="164" fontId="23" fillId="0" borderId="14" xfId="0" applyNumberFormat="1" applyFont="1" applyBorder="1" applyAlignment="1">
      <alignment horizontal="right" vertical="center"/>
    </xf>
    <xf numFmtId="164" fontId="25" fillId="0" borderId="3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top" wrapText="1"/>
    </xf>
    <xf numFmtId="1" fontId="2" fillId="0" borderId="0" xfId="0" applyNumberFormat="1" applyFont="1" applyAlignment="1">
      <alignment horizontal="center" vertical="top" wrapText="1"/>
    </xf>
    <xf numFmtId="164" fontId="23" fillId="0" borderId="7" xfId="0" applyNumberFormat="1" applyFont="1" applyBorder="1" applyAlignment="1">
      <alignment horizontal="right" vertical="top" wrapText="1"/>
    </xf>
    <xf numFmtId="0" fontId="26" fillId="0" borderId="0" xfId="0" applyFont="1"/>
    <xf numFmtId="0" fontId="26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2" xfId="0" applyFont="1" applyBorder="1" applyAlignment="1">
      <alignment horizontal="left" vertical="top" wrapText="1"/>
    </xf>
    <xf numFmtId="164" fontId="23" fillId="0" borderId="0" xfId="0" applyNumberFormat="1" applyFont="1" applyAlignment="1">
      <alignment horizontal="center" vertical="top" wrapText="1"/>
    </xf>
    <xf numFmtId="0" fontId="10" fillId="0" borderId="4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6" fillId="0" borderId="2" xfId="0" applyFont="1" applyBorder="1"/>
    <xf numFmtId="165" fontId="5" fillId="0" borderId="1" xfId="0" applyNumberFormat="1" applyFont="1" applyBorder="1" applyAlignment="1">
      <alignment horizontal="center" vertical="center"/>
    </xf>
    <xf numFmtId="0" fontId="4" fillId="0" borderId="2" xfId="0" applyFont="1" applyBorder="1"/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0" fillId="0" borderId="17" xfId="0" applyFont="1" applyBorder="1"/>
    <xf numFmtId="0" fontId="22" fillId="2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4" fillId="0" borderId="6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3" fillId="0" borderId="12" xfId="0" applyFont="1" applyBorder="1" applyAlignment="1">
      <alignment vertical="top" wrapText="1"/>
    </xf>
    <xf numFmtId="0" fontId="17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261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" xfId="161" builtinId="8" hidden="1"/>
    <cellStyle name="Hipervínculo" xfId="163" builtinId="8" hidden="1"/>
    <cellStyle name="Hipervínculo" xfId="165" builtinId="8" hidden="1"/>
    <cellStyle name="Hipervínculo" xfId="167" builtinId="8" hidden="1"/>
    <cellStyle name="Hipervínculo" xfId="169" builtinId="8" hidden="1"/>
    <cellStyle name="Hipervínculo" xfId="171" builtinId="8" hidden="1"/>
    <cellStyle name="Hipervínculo" xfId="173" builtinId="8" hidden="1"/>
    <cellStyle name="Hipervínculo" xfId="175" builtinId="8" hidden="1"/>
    <cellStyle name="Hipervínculo" xfId="177" builtinId="8" hidden="1"/>
    <cellStyle name="Hipervínculo" xfId="179" builtinId="8" hidden="1"/>
    <cellStyle name="Hipervínculo" xfId="181" builtinId="8" hidden="1"/>
    <cellStyle name="Hipervínculo" xfId="183" builtinId="8" hidden="1"/>
    <cellStyle name="Hipervínculo" xfId="185" builtinId="8" hidden="1"/>
    <cellStyle name="Hipervínculo" xfId="187" builtinId="8" hidden="1"/>
    <cellStyle name="Hipervínculo" xfId="189" builtinId="8" hidden="1"/>
    <cellStyle name="Hipervínculo" xfId="191" builtinId="8" hidden="1"/>
    <cellStyle name="Hipervínculo" xfId="193" builtinId="8" hidden="1"/>
    <cellStyle name="Hipervínculo" xfId="195" builtinId="8" hidden="1"/>
    <cellStyle name="Hipervínculo" xfId="197" builtinId="8" hidden="1"/>
    <cellStyle name="Hipervínculo" xfId="199" builtinId="8" hidden="1"/>
    <cellStyle name="Hipervínculo" xfId="201" builtinId="8" hidden="1"/>
    <cellStyle name="Hipervínculo" xfId="203" builtinId="8" hidden="1"/>
    <cellStyle name="Hipervínculo" xfId="205" builtinId="8" hidden="1"/>
    <cellStyle name="Hipervínculo" xfId="207" builtinId="8" hidden="1"/>
    <cellStyle name="Hipervínculo" xfId="209" builtinId="8" hidden="1"/>
    <cellStyle name="Hipervínculo" xfId="211" builtinId="8" hidden="1"/>
    <cellStyle name="Hipervínculo" xfId="213" builtinId="8" hidden="1"/>
    <cellStyle name="Hipervínculo" xfId="215" builtinId="8" hidden="1"/>
    <cellStyle name="Hipervínculo" xfId="217" builtinId="8" hidden="1"/>
    <cellStyle name="Hipervínculo" xfId="219" builtinId="8" hidden="1"/>
    <cellStyle name="Hipervínculo" xfId="221" builtinId="8" hidden="1"/>
    <cellStyle name="Hipervínculo" xfId="223" builtinId="8" hidden="1"/>
    <cellStyle name="Hipervínculo" xfId="225" builtinId="8" hidden="1"/>
    <cellStyle name="Hipervínculo" xfId="227" builtinId="8" hidden="1"/>
    <cellStyle name="Hipervínculo" xfId="229" builtinId="8" hidden="1"/>
    <cellStyle name="Hipervínculo" xfId="231" builtinId="8" hidden="1"/>
    <cellStyle name="Hipervínculo" xfId="233" builtinId="8" hidden="1"/>
    <cellStyle name="Hipervínculo" xfId="235" builtinId="8" hidden="1"/>
    <cellStyle name="Hipervínculo" xfId="237" builtinId="8" hidden="1"/>
    <cellStyle name="Hipervínculo" xfId="239" builtinId="8" hidden="1"/>
    <cellStyle name="Hipervínculo" xfId="241" builtinId="8" hidden="1"/>
    <cellStyle name="Hipervínculo" xfId="243" builtinId="8" hidden="1"/>
    <cellStyle name="Hipervínculo" xfId="245" builtinId="8" hidden="1"/>
    <cellStyle name="Hipervínculo" xfId="247" builtinId="8" hidden="1"/>
    <cellStyle name="Hipervínculo" xfId="249" builtinId="8" hidden="1"/>
    <cellStyle name="Hipervínculo" xfId="251" builtinId="8" hidden="1"/>
    <cellStyle name="Hipervínculo" xfId="253" builtinId="8" hidden="1"/>
    <cellStyle name="Hipervínculo" xfId="255" builtinId="8" hidden="1"/>
    <cellStyle name="Hipervínculo" xfId="257" builtinId="8" hidden="1"/>
    <cellStyle name="Hipervínculo" xfId="259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6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4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2" builtinId="9" hidden="1"/>
    <cellStyle name="Hipervínculo visitado" xfId="184" builtinId="9" hidden="1"/>
    <cellStyle name="Hipervínculo visitado" xfId="186" builtinId="9" hidden="1"/>
    <cellStyle name="Hipervínculo visitado" xfId="188" builtinId="9" hidden="1"/>
    <cellStyle name="Hipervínculo visitado" xfId="190" builtinId="9" hidden="1"/>
    <cellStyle name="Hipervínculo visitado" xfId="192" builtinId="9" hidden="1"/>
    <cellStyle name="Hipervínculo visitado" xfId="194" builtinId="9" hidden="1"/>
    <cellStyle name="Hipervínculo visitado" xfId="196" builtinId="9" hidden="1"/>
    <cellStyle name="Hipervínculo visitado" xfId="198" builtinId="9" hidden="1"/>
    <cellStyle name="Hipervínculo visitado" xfId="200" builtinId="9" hidden="1"/>
    <cellStyle name="Hipervínculo visitado" xfId="202" builtinId="9" hidden="1"/>
    <cellStyle name="Hipervínculo visitado" xfId="204" builtinId="9" hidden="1"/>
    <cellStyle name="Hipervínculo visitado" xfId="206" builtinId="9" hidden="1"/>
    <cellStyle name="Hipervínculo visitado" xfId="208" builtinId="9" hidden="1"/>
    <cellStyle name="Hipervínculo visitado" xfId="210" builtinId="9" hidden="1"/>
    <cellStyle name="Hipervínculo visitado" xfId="212" builtinId="9" hidden="1"/>
    <cellStyle name="Hipervínculo visitado" xfId="214" builtinId="9" hidden="1"/>
    <cellStyle name="Hipervínculo visitado" xfId="216" builtinId="9" hidden="1"/>
    <cellStyle name="Hipervínculo visitado" xfId="218" builtinId="9" hidden="1"/>
    <cellStyle name="Hipervínculo visitado" xfId="220" builtinId="9" hidden="1"/>
    <cellStyle name="Hipervínculo visitado" xfId="222" builtinId="9" hidden="1"/>
    <cellStyle name="Hipervínculo visitado" xfId="224" builtinId="9" hidden="1"/>
    <cellStyle name="Hipervínculo visitado" xfId="226" builtinId="9" hidden="1"/>
    <cellStyle name="Hipervínculo visitado" xfId="228" builtinId="9" hidden="1"/>
    <cellStyle name="Hipervínculo visitado" xfId="230" builtinId="9" hidden="1"/>
    <cellStyle name="Hipervínculo visitado" xfId="232" builtinId="9" hidden="1"/>
    <cellStyle name="Hipervínculo visitado" xfId="234" builtinId="9" hidden="1"/>
    <cellStyle name="Hipervínculo visitado" xfId="236" builtinId="9" hidden="1"/>
    <cellStyle name="Hipervínculo visitado" xfId="238" builtinId="9" hidden="1"/>
    <cellStyle name="Hipervínculo visitado" xfId="240" builtinId="9" hidden="1"/>
    <cellStyle name="Hipervínculo visitado" xfId="242" builtinId="9" hidden="1"/>
    <cellStyle name="Hipervínculo visitado" xfId="244" builtinId="9" hidden="1"/>
    <cellStyle name="Hipervínculo visitado" xfId="246" builtinId="9" hidden="1"/>
    <cellStyle name="Hipervínculo visitado" xfId="248" builtinId="9" hidden="1"/>
    <cellStyle name="Hipervínculo visitado" xfId="250" builtinId="9" hidden="1"/>
    <cellStyle name="Hipervínculo visitado" xfId="252" builtinId="9" hidden="1"/>
    <cellStyle name="Hipervínculo visitado" xfId="254" builtinId="9" hidden="1"/>
    <cellStyle name="Hipervínculo visitado" xfId="256" builtinId="9" hidden="1"/>
    <cellStyle name="Hipervínculo visitado" xfId="258" builtinId="9" hidden="1"/>
    <cellStyle name="Hipervínculo visitado" xfId="26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18143</xdr:colOff>
      <xdr:row>0</xdr:row>
      <xdr:rowOff>90715</xdr:rowOff>
    </xdr:from>
    <xdr:to>
      <xdr:col>2</xdr:col>
      <xdr:colOff>1542143</xdr:colOff>
      <xdr:row>3</xdr:row>
      <xdr:rowOff>108667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429743-C11F-B140-9677-E5DFB3638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429" y="90715"/>
          <a:ext cx="1832428" cy="5894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ohan/Documents/AracneTextil/001_Costeo/Inventario_provee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ario_proveedor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57"/>
  <sheetViews>
    <sheetView tabSelected="1" showWhiteSpace="0" view="pageLayout" topLeftCell="A45" zoomScale="120" zoomScaleNormal="90" zoomScalePageLayoutView="120" workbookViewId="0">
      <selection activeCell="F30" sqref="F30:F50"/>
    </sheetView>
  </sheetViews>
  <sheetFormatPr baseColWidth="10" defaultColWidth="14.5" defaultRowHeight="15" customHeight="1" x14ac:dyDescent="0.2"/>
  <cols>
    <col min="1" max="1" width="2.1640625" customWidth="1"/>
    <col min="2" max="2" width="4" customWidth="1"/>
    <col min="3" max="3" width="44.6640625" customWidth="1"/>
    <col min="4" max="4" width="1.83203125" customWidth="1"/>
    <col min="5" max="5" width="14.1640625" customWidth="1"/>
    <col min="6" max="6" width="13.5" customWidth="1"/>
  </cols>
  <sheetData>
    <row r="1" spans="1:11" ht="15" customHeight="1" x14ac:dyDescent="0.2">
      <c r="A1" s="1"/>
      <c r="C1" s="65" t="s">
        <v>16</v>
      </c>
      <c r="D1" s="65"/>
      <c r="E1" s="44" t="s">
        <v>0</v>
      </c>
      <c r="F1" s="40" t="s">
        <v>22</v>
      </c>
    </row>
    <row r="2" spans="1:11" x14ac:dyDescent="0.2">
      <c r="C2" s="66" t="s">
        <v>17</v>
      </c>
      <c r="D2" s="66"/>
      <c r="E2" s="45"/>
      <c r="F2" s="41"/>
    </row>
    <row r="3" spans="1:11" x14ac:dyDescent="0.2">
      <c r="C3" s="66" t="s">
        <v>14</v>
      </c>
      <c r="D3" s="66"/>
      <c r="E3" s="44" t="s">
        <v>1</v>
      </c>
      <c r="F3" s="42">
        <v>45422</v>
      </c>
    </row>
    <row r="4" spans="1:11" x14ac:dyDescent="0.2">
      <c r="C4" s="66" t="s">
        <v>20</v>
      </c>
      <c r="D4" s="66"/>
      <c r="E4" s="45"/>
      <c r="F4" s="43"/>
    </row>
    <row r="5" spans="1:11" x14ac:dyDescent="0.2">
      <c r="C5" s="66" t="s">
        <v>15</v>
      </c>
      <c r="D5" s="66"/>
      <c r="E5" s="46" t="s">
        <v>2</v>
      </c>
      <c r="F5" s="48" t="s">
        <v>3</v>
      </c>
    </row>
    <row r="6" spans="1:11" x14ac:dyDescent="0.2">
      <c r="A6" s="39"/>
      <c r="B6" s="39"/>
      <c r="C6" s="39"/>
      <c r="D6" s="2"/>
      <c r="E6" s="47"/>
      <c r="F6" s="43"/>
    </row>
    <row r="7" spans="1:11" ht="5" customHeight="1" x14ac:dyDescent="0.2"/>
    <row r="8" spans="1:11" x14ac:dyDescent="0.2">
      <c r="A8" s="53" t="s">
        <v>4</v>
      </c>
      <c r="B8" s="53"/>
      <c r="C8" s="37" t="s">
        <v>21</v>
      </c>
      <c r="D8" s="37"/>
      <c r="E8" s="54"/>
      <c r="F8" s="54"/>
    </row>
    <row r="9" spans="1:11" ht="4" customHeight="1" x14ac:dyDescent="0.2">
      <c r="A9" s="12"/>
      <c r="B9" s="13"/>
      <c r="C9" s="13"/>
      <c r="D9" s="13"/>
      <c r="E9" s="12"/>
      <c r="F9" s="14"/>
    </row>
    <row r="10" spans="1:11" x14ac:dyDescent="0.2">
      <c r="A10" s="53" t="s">
        <v>5</v>
      </c>
      <c r="B10" s="53"/>
      <c r="C10" s="38"/>
      <c r="D10" s="38"/>
      <c r="E10" s="36"/>
      <c r="F10" s="36"/>
    </row>
    <row r="11" spans="1:11" ht="6" customHeight="1" x14ac:dyDescent="0.2">
      <c r="A11" s="4"/>
      <c r="B11" s="4"/>
      <c r="C11" s="4"/>
      <c r="D11" s="4"/>
      <c r="E11" s="5"/>
    </row>
    <row r="12" spans="1:11" ht="18" customHeight="1" x14ac:dyDescent="0.2">
      <c r="A12" s="49" t="s">
        <v>11</v>
      </c>
      <c r="B12" s="51" t="s">
        <v>13</v>
      </c>
      <c r="C12" s="49" t="s">
        <v>19</v>
      </c>
      <c r="D12" s="34"/>
      <c r="E12" s="55" t="s">
        <v>18</v>
      </c>
      <c r="F12" s="49" t="s">
        <v>12</v>
      </c>
    </row>
    <row r="13" spans="1:11" s="3" customFormat="1" ht="3" customHeight="1" x14ac:dyDescent="0.2">
      <c r="A13" s="50"/>
      <c r="B13" s="52"/>
      <c r="C13" s="50"/>
      <c r="D13" s="35"/>
      <c r="E13" s="52"/>
      <c r="F13" s="50"/>
    </row>
    <row r="14" spans="1:11" ht="3" customHeight="1" x14ac:dyDescent="0.2">
      <c r="A14" s="6"/>
      <c r="B14" s="7"/>
      <c r="C14" s="30"/>
      <c r="D14" s="30"/>
      <c r="E14" s="33"/>
      <c r="F14" s="8"/>
    </row>
    <row r="15" spans="1:11" ht="77" customHeight="1" x14ac:dyDescent="0.2">
      <c r="A15" s="18">
        <v>1</v>
      </c>
      <c r="B15" s="19">
        <v>47</v>
      </c>
      <c r="C15" s="64" t="s">
        <v>24</v>
      </c>
      <c r="D15" s="64"/>
      <c r="E15" s="25">
        <v>484000</v>
      </c>
      <c r="F15" s="20">
        <f>+E15*B15</f>
        <v>22748000</v>
      </c>
      <c r="H15" s="21"/>
      <c r="I15" s="22"/>
      <c r="K15" s="21"/>
    </row>
    <row r="16" spans="1:11" ht="40" customHeight="1" x14ac:dyDescent="0.2">
      <c r="A16" s="18">
        <v>2</v>
      </c>
      <c r="B16" s="19">
        <v>47</v>
      </c>
      <c r="C16" s="24" t="s">
        <v>25</v>
      </c>
      <c r="D16" s="24"/>
      <c r="E16" s="25">
        <v>134000</v>
      </c>
      <c r="F16" s="20">
        <f>+E16*B16</f>
        <v>6298000</v>
      </c>
      <c r="H16" s="21"/>
      <c r="I16" s="22"/>
      <c r="K16" s="21"/>
    </row>
    <row r="17" spans="1:11" ht="40" customHeight="1" x14ac:dyDescent="0.2">
      <c r="A17" s="18">
        <v>3</v>
      </c>
      <c r="B17" s="19">
        <v>47</v>
      </c>
      <c r="C17" s="24" t="s">
        <v>26</v>
      </c>
      <c r="D17" s="24"/>
      <c r="E17" s="25">
        <v>160000</v>
      </c>
      <c r="F17" s="20">
        <f>+E17*B17</f>
        <v>7520000</v>
      </c>
      <c r="H17" s="21"/>
      <c r="I17" s="23"/>
      <c r="K17" s="21"/>
    </row>
    <row r="18" spans="1:11" ht="92" customHeight="1" x14ac:dyDescent="0.2">
      <c r="A18" s="18">
        <v>4</v>
      </c>
      <c r="B18" s="19">
        <v>4</v>
      </c>
      <c r="C18" s="24" t="s">
        <v>27</v>
      </c>
      <c r="D18" s="24"/>
      <c r="E18" s="25">
        <v>491000</v>
      </c>
      <c r="F18" s="20">
        <f>+E18*B18</f>
        <v>1964000</v>
      </c>
    </row>
    <row r="19" spans="1:11" ht="38" customHeight="1" x14ac:dyDescent="0.2">
      <c r="A19" s="18">
        <v>5</v>
      </c>
      <c r="B19" s="19">
        <v>4</v>
      </c>
      <c r="C19" s="24" t="s">
        <v>28</v>
      </c>
      <c r="D19" s="24"/>
      <c r="E19" s="25">
        <v>146000</v>
      </c>
      <c r="F19" s="20">
        <f>+E19*B19</f>
        <v>584000</v>
      </c>
    </row>
    <row r="20" spans="1:11" ht="38" customHeight="1" x14ac:dyDescent="0.2">
      <c r="A20" s="18">
        <v>6</v>
      </c>
      <c r="B20" s="19">
        <v>4</v>
      </c>
      <c r="C20" s="24" t="s">
        <v>29</v>
      </c>
      <c r="D20" s="24"/>
      <c r="E20" s="25">
        <v>195000</v>
      </c>
      <c r="F20" s="20">
        <f>+E20*B20</f>
        <v>780000</v>
      </c>
    </row>
    <row r="21" spans="1:11" ht="70" customHeight="1" x14ac:dyDescent="0.2">
      <c r="A21" s="18">
        <v>7</v>
      </c>
      <c r="B21" s="19">
        <v>8</v>
      </c>
      <c r="C21" s="24" t="s">
        <v>30</v>
      </c>
      <c r="D21" s="24"/>
      <c r="E21" s="25">
        <v>196000</v>
      </c>
      <c r="F21" s="20">
        <f>+E21*B21</f>
        <v>1568000</v>
      </c>
    </row>
    <row r="22" spans="1:11" ht="38" customHeight="1" x14ac:dyDescent="0.2">
      <c r="A22" s="18">
        <v>8</v>
      </c>
      <c r="B22" s="19">
        <v>8</v>
      </c>
      <c r="C22" s="24" t="s">
        <v>31</v>
      </c>
      <c r="D22" s="24"/>
      <c r="E22" s="25">
        <v>115000</v>
      </c>
      <c r="F22" s="20">
        <f>+E22*B22</f>
        <v>920000</v>
      </c>
    </row>
    <row r="23" spans="1:11" ht="38" customHeight="1" x14ac:dyDescent="0.2">
      <c r="A23" s="18">
        <v>9</v>
      </c>
      <c r="B23" s="19">
        <v>11</v>
      </c>
      <c r="C23" s="24" t="s">
        <v>32</v>
      </c>
      <c r="D23" s="24"/>
      <c r="E23" s="25">
        <v>134000</v>
      </c>
      <c r="F23" s="20">
        <f>+E23*B23</f>
        <v>1474000</v>
      </c>
    </row>
    <row r="24" spans="1:11" ht="38" customHeight="1" x14ac:dyDescent="0.2">
      <c r="A24" s="18">
        <v>10</v>
      </c>
      <c r="B24" s="19">
        <v>10</v>
      </c>
      <c r="C24" s="24" t="s">
        <v>33</v>
      </c>
      <c r="D24" s="24"/>
      <c r="E24" s="25">
        <v>186000</v>
      </c>
      <c r="F24" s="20">
        <f>+E24*B24</f>
        <v>1860000</v>
      </c>
    </row>
    <row r="25" spans="1:11" ht="38" customHeight="1" x14ac:dyDescent="0.2">
      <c r="A25" s="18">
        <v>11</v>
      </c>
      <c r="B25" s="19">
        <v>37</v>
      </c>
      <c r="C25" s="24" t="s">
        <v>34</v>
      </c>
      <c r="D25" s="24"/>
      <c r="E25" s="25">
        <v>170000</v>
      </c>
      <c r="F25" s="20">
        <f>+E25*B25</f>
        <v>6290000</v>
      </c>
    </row>
    <row r="26" spans="1:11" ht="38" customHeight="1" x14ac:dyDescent="0.2">
      <c r="A26" s="18">
        <v>12</v>
      </c>
      <c r="B26" s="19">
        <v>40</v>
      </c>
      <c r="C26" s="24" t="s">
        <v>35</v>
      </c>
      <c r="D26" s="24"/>
      <c r="E26" s="25">
        <v>70000</v>
      </c>
      <c r="F26" s="20">
        <f>+E26*B26</f>
        <v>2800000</v>
      </c>
    </row>
    <row r="27" spans="1:11" ht="38" customHeight="1" x14ac:dyDescent="0.2">
      <c r="A27" s="18">
        <v>13</v>
      </c>
      <c r="B27" s="19">
        <v>22</v>
      </c>
      <c r="C27" s="24" t="s">
        <v>37</v>
      </c>
      <c r="D27" s="24"/>
      <c r="E27" s="25">
        <v>200000</v>
      </c>
      <c r="F27" s="20">
        <f>+E27*B27</f>
        <v>4400000</v>
      </c>
    </row>
    <row r="28" spans="1:11" ht="51" customHeight="1" x14ac:dyDescent="0.2">
      <c r="A28" s="18">
        <v>14</v>
      </c>
      <c r="B28" s="19">
        <v>42</v>
      </c>
      <c r="C28" s="24" t="s">
        <v>36</v>
      </c>
      <c r="D28" s="24"/>
      <c r="E28" s="25">
        <v>182000</v>
      </c>
      <c r="F28" s="20">
        <f>+E28*B28</f>
        <v>7644000</v>
      </c>
    </row>
    <row r="29" spans="1:11" ht="49" customHeight="1" x14ac:dyDescent="0.2">
      <c r="A29" s="18">
        <v>15</v>
      </c>
      <c r="B29" s="19">
        <v>9</v>
      </c>
      <c r="C29" s="24" t="s">
        <v>38</v>
      </c>
      <c r="D29" s="24"/>
      <c r="E29" s="25">
        <v>143400</v>
      </c>
      <c r="F29" s="20">
        <f>+E29*B29</f>
        <v>1290600</v>
      </c>
    </row>
    <row r="30" spans="1:11" ht="38" customHeight="1" x14ac:dyDescent="0.2">
      <c r="A30" s="18">
        <v>16</v>
      </c>
      <c r="B30" s="19">
        <v>9</v>
      </c>
      <c r="C30" s="24" t="s">
        <v>39</v>
      </c>
      <c r="D30" s="24"/>
      <c r="E30" s="25">
        <v>106000</v>
      </c>
      <c r="F30" s="20">
        <f>+E30*B30</f>
        <v>954000</v>
      </c>
    </row>
    <row r="31" spans="1:11" ht="38" customHeight="1" x14ac:dyDescent="0.2">
      <c r="A31" s="18">
        <v>17</v>
      </c>
      <c r="B31" s="19">
        <v>19</v>
      </c>
      <c r="C31" s="24" t="s">
        <v>40</v>
      </c>
      <c r="D31" s="24"/>
      <c r="E31" s="25">
        <v>170000</v>
      </c>
      <c r="F31" s="20">
        <f t="shared" ref="F31:F50" si="0">+E31*B31</f>
        <v>3230000</v>
      </c>
    </row>
    <row r="32" spans="1:11" ht="38" customHeight="1" x14ac:dyDescent="0.2">
      <c r="A32" s="18">
        <v>18</v>
      </c>
      <c r="B32" s="19">
        <v>1</v>
      </c>
      <c r="C32" s="24" t="s">
        <v>41</v>
      </c>
      <c r="D32" s="24"/>
      <c r="E32" s="25">
        <v>162000</v>
      </c>
      <c r="F32" s="20">
        <f t="shared" si="0"/>
        <v>162000</v>
      </c>
    </row>
    <row r="33" spans="1:6" ht="38" customHeight="1" x14ac:dyDescent="0.2">
      <c r="A33" s="18">
        <v>19</v>
      </c>
      <c r="B33" s="19">
        <v>6</v>
      </c>
      <c r="C33" s="24" t="s">
        <v>42</v>
      </c>
      <c r="D33" s="24"/>
      <c r="E33" s="25">
        <v>180000</v>
      </c>
      <c r="F33" s="20">
        <f t="shared" si="0"/>
        <v>1080000</v>
      </c>
    </row>
    <row r="34" spans="1:6" ht="38" customHeight="1" x14ac:dyDescent="0.2">
      <c r="A34" s="18">
        <v>20</v>
      </c>
      <c r="B34" s="19">
        <v>4</v>
      </c>
      <c r="C34" s="24" t="s">
        <v>43</v>
      </c>
      <c r="D34" s="24"/>
      <c r="E34" s="25">
        <v>68000</v>
      </c>
      <c r="F34" s="20">
        <f t="shared" si="0"/>
        <v>272000</v>
      </c>
    </row>
    <row r="35" spans="1:6" ht="49" customHeight="1" x14ac:dyDescent="0.2">
      <c r="A35" s="18">
        <v>21</v>
      </c>
      <c r="B35" s="19">
        <v>30</v>
      </c>
      <c r="C35" s="24" t="s">
        <v>44</v>
      </c>
      <c r="D35" s="24"/>
      <c r="E35" s="25">
        <v>19400</v>
      </c>
      <c r="F35" s="20">
        <f t="shared" si="0"/>
        <v>582000</v>
      </c>
    </row>
    <row r="36" spans="1:6" ht="46" customHeight="1" x14ac:dyDescent="0.2">
      <c r="A36" s="18">
        <v>22</v>
      </c>
      <c r="B36" s="19">
        <v>3</v>
      </c>
      <c r="C36" s="24" t="s">
        <v>45</v>
      </c>
      <c r="D36" s="24"/>
      <c r="E36" s="25">
        <v>80000</v>
      </c>
      <c r="F36" s="20">
        <f t="shared" si="0"/>
        <v>240000</v>
      </c>
    </row>
    <row r="37" spans="1:6" ht="38" customHeight="1" x14ac:dyDescent="0.2">
      <c r="A37" s="18">
        <v>23</v>
      </c>
      <c r="B37" s="19">
        <v>10</v>
      </c>
      <c r="C37" s="24" t="s">
        <v>46</v>
      </c>
      <c r="D37" s="24"/>
      <c r="E37" s="25">
        <v>120000</v>
      </c>
      <c r="F37" s="20">
        <f t="shared" si="0"/>
        <v>1200000</v>
      </c>
    </row>
    <row r="38" spans="1:6" ht="48" customHeight="1" x14ac:dyDescent="0.2">
      <c r="A38" s="18">
        <v>24</v>
      </c>
      <c r="B38" s="19">
        <v>10</v>
      </c>
      <c r="C38" s="24" t="s">
        <v>47</v>
      </c>
      <c r="D38" s="24"/>
      <c r="E38" s="25">
        <v>382000</v>
      </c>
      <c r="F38" s="20">
        <f t="shared" si="0"/>
        <v>3820000</v>
      </c>
    </row>
    <row r="39" spans="1:6" ht="38" customHeight="1" x14ac:dyDescent="0.2">
      <c r="A39" s="18">
        <v>25</v>
      </c>
      <c r="B39" s="19">
        <v>10</v>
      </c>
      <c r="C39" s="24" t="s">
        <v>48</v>
      </c>
      <c r="D39" s="24"/>
      <c r="E39" s="25">
        <v>60000</v>
      </c>
      <c r="F39" s="20">
        <f t="shared" si="0"/>
        <v>600000</v>
      </c>
    </row>
    <row r="40" spans="1:6" ht="38" customHeight="1" x14ac:dyDescent="0.2">
      <c r="A40" s="18">
        <v>26</v>
      </c>
      <c r="B40" s="19">
        <v>48</v>
      </c>
      <c r="C40" s="24" t="s">
        <v>49</v>
      </c>
      <c r="D40" s="24"/>
      <c r="E40" s="25">
        <v>24500</v>
      </c>
      <c r="F40" s="20">
        <f t="shared" si="0"/>
        <v>1176000</v>
      </c>
    </row>
    <row r="41" spans="1:6" ht="38" customHeight="1" x14ac:dyDescent="0.2">
      <c r="A41" s="18">
        <v>27</v>
      </c>
      <c r="B41" s="19">
        <v>120</v>
      </c>
      <c r="C41" s="24" t="s">
        <v>50</v>
      </c>
      <c r="D41" s="24"/>
      <c r="E41" s="25">
        <v>59500</v>
      </c>
      <c r="F41" s="20">
        <f t="shared" si="0"/>
        <v>7140000</v>
      </c>
    </row>
    <row r="42" spans="1:6" ht="38" customHeight="1" x14ac:dyDescent="0.2">
      <c r="A42" s="18">
        <v>28</v>
      </c>
      <c r="B42" s="19">
        <v>20</v>
      </c>
      <c r="C42" s="24" t="s">
        <v>51</v>
      </c>
      <c r="D42" s="24"/>
      <c r="E42" s="25">
        <v>27300</v>
      </c>
      <c r="F42" s="20">
        <f t="shared" si="0"/>
        <v>546000</v>
      </c>
    </row>
    <row r="43" spans="1:6" ht="38" customHeight="1" x14ac:dyDescent="0.2">
      <c r="A43" s="18">
        <v>29</v>
      </c>
      <c r="B43" s="19">
        <v>3</v>
      </c>
      <c r="C43" s="24" t="s">
        <v>52</v>
      </c>
      <c r="D43" s="24"/>
      <c r="E43" s="25">
        <v>60000</v>
      </c>
      <c r="F43" s="20">
        <f t="shared" si="0"/>
        <v>180000</v>
      </c>
    </row>
    <row r="44" spans="1:6" ht="38" customHeight="1" x14ac:dyDescent="0.2">
      <c r="A44" s="18">
        <v>30</v>
      </c>
      <c r="B44" s="19">
        <v>200</v>
      </c>
      <c r="C44" s="24" t="s">
        <v>53</v>
      </c>
      <c r="D44" s="24"/>
      <c r="E44" s="25">
        <v>8000</v>
      </c>
      <c r="F44" s="20">
        <f t="shared" si="0"/>
        <v>1600000</v>
      </c>
    </row>
    <row r="45" spans="1:6" ht="69" customHeight="1" x14ac:dyDescent="0.2">
      <c r="A45" s="18">
        <v>31</v>
      </c>
      <c r="B45" s="19">
        <v>15</v>
      </c>
      <c r="C45" s="24" t="s">
        <v>54</v>
      </c>
      <c r="D45" s="24"/>
      <c r="E45" s="25">
        <v>63000</v>
      </c>
      <c r="F45" s="20">
        <f t="shared" si="0"/>
        <v>945000</v>
      </c>
    </row>
    <row r="46" spans="1:6" ht="33" customHeight="1" x14ac:dyDescent="0.2">
      <c r="A46" s="18">
        <v>32</v>
      </c>
      <c r="B46" s="19">
        <v>20</v>
      </c>
      <c r="C46" s="24" t="s">
        <v>55</v>
      </c>
      <c r="D46" s="24"/>
      <c r="E46" s="25">
        <v>52000</v>
      </c>
      <c r="F46" s="20">
        <f t="shared" si="0"/>
        <v>1040000</v>
      </c>
    </row>
    <row r="47" spans="1:6" ht="33" customHeight="1" x14ac:dyDescent="0.2">
      <c r="A47" s="18">
        <v>33</v>
      </c>
      <c r="B47" s="19">
        <v>25</v>
      </c>
      <c r="C47" s="24" t="s">
        <v>56</v>
      </c>
      <c r="D47" s="24"/>
      <c r="E47" s="25">
        <v>51000</v>
      </c>
      <c r="F47" s="20">
        <f t="shared" si="0"/>
        <v>1275000</v>
      </c>
    </row>
    <row r="48" spans="1:6" ht="38" customHeight="1" x14ac:dyDescent="0.2">
      <c r="A48" s="18">
        <v>34</v>
      </c>
      <c r="B48" s="19">
        <v>7</v>
      </c>
      <c r="C48" s="24" t="s">
        <v>59</v>
      </c>
      <c r="D48" s="24"/>
      <c r="E48" s="25">
        <v>56680</v>
      </c>
      <c r="F48" s="20">
        <f t="shared" si="0"/>
        <v>396760</v>
      </c>
    </row>
    <row r="49" spans="1:6" ht="38" customHeight="1" x14ac:dyDescent="0.2">
      <c r="A49" s="18">
        <v>35</v>
      </c>
      <c r="B49" s="19">
        <v>20</v>
      </c>
      <c r="C49" s="24" t="s">
        <v>57</v>
      </c>
      <c r="D49" s="24"/>
      <c r="E49" s="25">
        <v>16300</v>
      </c>
      <c r="F49" s="20">
        <f t="shared" si="0"/>
        <v>326000</v>
      </c>
    </row>
    <row r="50" spans="1:6" ht="38" customHeight="1" x14ac:dyDescent="0.2">
      <c r="A50" s="18">
        <v>36</v>
      </c>
      <c r="B50" s="19">
        <v>5</v>
      </c>
      <c r="C50" s="24" t="s">
        <v>58</v>
      </c>
      <c r="D50" s="24"/>
      <c r="E50" s="25">
        <v>21280</v>
      </c>
      <c r="F50" s="20">
        <f t="shared" si="0"/>
        <v>106400</v>
      </c>
    </row>
    <row r="51" spans="1:6" ht="38" customHeight="1" x14ac:dyDescent="0.2">
      <c r="A51" s="18"/>
      <c r="B51" s="19"/>
      <c r="C51" s="24"/>
      <c r="D51" s="24"/>
      <c r="E51" s="25"/>
      <c r="F51" s="20"/>
    </row>
    <row r="52" spans="1:6" ht="38" customHeight="1" x14ac:dyDescent="0.2">
      <c r="A52" s="18"/>
      <c r="B52" s="19"/>
      <c r="C52" s="24"/>
      <c r="D52" s="24"/>
      <c r="E52" s="25"/>
      <c r="F52" s="20"/>
    </row>
    <row r="53" spans="1:6" ht="6" customHeight="1" x14ac:dyDescent="0.2">
      <c r="A53" s="6"/>
      <c r="B53" s="11"/>
      <c r="C53" s="32"/>
      <c r="D53" s="32"/>
      <c r="E53" s="28"/>
      <c r="F53" s="9"/>
    </row>
    <row r="54" spans="1:6" ht="23" customHeight="1" x14ac:dyDescent="0.2">
      <c r="A54" s="59" t="s">
        <v>6</v>
      </c>
      <c r="B54" s="60"/>
      <c r="C54" s="60"/>
      <c r="D54" s="29"/>
      <c r="E54" s="26" t="s">
        <v>7</v>
      </c>
      <c r="F54" s="15">
        <f>SUM(F14:F53)</f>
        <v>95011760</v>
      </c>
    </row>
    <row r="55" spans="1:6" ht="23" customHeight="1" x14ac:dyDescent="0.2">
      <c r="A55" s="61"/>
      <c r="B55" s="56"/>
      <c r="C55" s="56"/>
      <c r="D55" s="30"/>
      <c r="E55" s="10" t="s">
        <v>8</v>
      </c>
      <c r="F55" s="16">
        <f>+F54*0.19</f>
        <v>18052234.399999999</v>
      </c>
    </row>
    <row r="56" spans="1:6" ht="27" customHeight="1" x14ac:dyDescent="0.2">
      <c r="A56" s="62" t="s">
        <v>23</v>
      </c>
      <c r="B56" s="63"/>
      <c r="C56" s="63"/>
      <c r="D56" s="31"/>
      <c r="E56" s="27" t="s">
        <v>9</v>
      </c>
      <c r="F56" s="17">
        <f>+F54+F55</f>
        <v>113063994.40000001</v>
      </c>
    </row>
    <row r="57" spans="1:6" x14ac:dyDescent="0.2">
      <c r="A57" s="57" t="s">
        <v>10</v>
      </c>
      <c r="B57" s="58"/>
      <c r="C57" s="58"/>
      <c r="D57" s="58"/>
      <c r="E57" s="58"/>
      <c r="F57" s="58"/>
    </row>
  </sheetData>
  <mergeCells count="18">
    <mergeCell ref="A57:F57"/>
    <mergeCell ref="A54:C55"/>
    <mergeCell ref="A56:C56"/>
    <mergeCell ref="A12:A13"/>
    <mergeCell ref="F12:F13"/>
    <mergeCell ref="B12:B13"/>
    <mergeCell ref="A10:B10"/>
    <mergeCell ref="A8:B8"/>
    <mergeCell ref="E8:F8"/>
    <mergeCell ref="C12:C13"/>
    <mergeCell ref="E12:E13"/>
    <mergeCell ref="A6:C6"/>
    <mergeCell ref="F1:F2"/>
    <mergeCell ref="F3:F4"/>
    <mergeCell ref="E3:E4"/>
    <mergeCell ref="E5:E6"/>
    <mergeCell ref="F5:F6"/>
    <mergeCell ref="E1:E2"/>
  </mergeCells>
  <phoneticPr fontId="14" type="noConversion"/>
  <dataValidations count="2">
    <dataValidation type="list" allowBlank="1" showInputMessage="1" showErrorMessage="1" sqref="C14:D14" xr:uid="{00000000-0002-0000-0000-000000000000}">
      <formula1>#REF!</formula1>
    </dataValidation>
    <dataValidation type="whole" operator="greaterThan" allowBlank="1" showInputMessage="1" showErrorMessage="1" sqref="A15:B53" xr:uid="{00000000-0002-0000-0000-000001000000}">
      <formula1>0</formula1>
    </dataValidation>
  </dataValidations>
  <pageMargins left="0.74803149606299213" right="0.74803149606299213" top="0.78740157480314965" bottom="0.98425196850393704" header="0.51181102362204722" footer="0.51181102362204722"/>
  <pageSetup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</dc:creator>
  <cp:lastModifiedBy>Microsoft Office User</cp:lastModifiedBy>
  <cp:lastPrinted>2024-02-19T16:14:08Z</cp:lastPrinted>
  <dcterms:modified xsi:type="dcterms:W3CDTF">2024-08-06T23:15:54Z</dcterms:modified>
</cp:coreProperties>
</file>