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/>
  <mc:AlternateContent xmlns:mc="http://schemas.openxmlformats.org/markup-compatibility/2006">
    <mc:Choice Requires="x15">
      <x15ac:absPath xmlns:x15ac="http://schemas.microsoft.com/office/spreadsheetml/2010/11/ac" url="https://d.docs.live.net/c9d928c98af1c47a/Documentos/IDIGER/2024/CONCURSO DE MERITOS/INTERVENTORIA CODITO/VERSION FINAL/"/>
    </mc:Choice>
  </mc:AlternateContent>
  <xr:revisionPtr revIDLastSave="0" documentId="8_{2328A67E-C5BE-437C-9ACC-F07BCA15D2F2}" xr6:coauthVersionLast="47" xr6:coauthVersionMax="47" xr10:uidLastSave="{00000000-0000-0000-0000-000000000000}"/>
  <bookViews>
    <workbookView xWindow="-120" yWindow="-120" windowWidth="20730" windowHeight="11160" tabRatio="601" xr2:uid="{00000000-000D-0000-FFFF-FFFF00000000}"/>
  </bookViews>
  <sheets>
    <sheet name="PRESUPUESTO" sheetId="1" r:id="rId1"/>
    <sheet name="IMPUESTOS Y POLIZAS" sheetId="2" r:id="rId2"/>
    <sheet name="FACTOR MULTIPLICADOR" sheetId="3" r:id="rId3"/>
    <sheet name="PRECIOS DE REF IDU" sheetId="4" r:id="rId4"/>
  </sheets>
  <definedNames>
    <definedName name="_______________EST1" localSheetId="0">#REF!</definedName>
    <definedName name="_______________EST1">#REF!</definedName>
    <definedName name="_______________EST10" localSheetId="0">#REF!</definedName>
    <definedName name="_______________EST10">#REF!</definedName>
    <definedName name="_______________EST11" localSheetId="0">#REF!</definedName>
    <definedName name="_______________EST11">#REF!</definedName>
    <definedName name="_______________EST12" localSheetId="0">#REF!</definedName>
    <definedName name="_______________EST12">#REF!</definedName>
    <definedName name="_______________EST13" localSheetId="0">#REF!</definedName>
    <definedName name="_______________EST13">#REF!</definedName>
    <definedName name="_______________EST14" localSheetId="0">#REF!</definedName>
    <definedName name="_______________EST14">#REF!</definedName>
    <definedName name="_______________EST15" localSheetId="0">#REF!</definedName>
    <definedName name="_______________EST15">#REF!</definedName>
    <definedName name="_______________EST16" localSheetId="0">#REF!</definedName>
    <definedName name="_______________EST16">#REF!</definedName>
    <definedName name="_______________EST17" localSheetId="0">#REF!</definedName>
    <definedName name="_______________EST17">#REF!</definedName>
    <definedName name="_______________EST18" localSheetId="0">#REF!</definedName>
    <definedName name="_______________EST18">#REF!</definedName>
    <definedName name="_______________EST19" localSheetId="0">#REF!</definedName>
    <definedName name="_______________EST19">#REF!</definedName>
    <definedName name="_______________EST2" localSheetId="0">#REF!</definedName>
    <definedName name="_______________EST2">#REF!</definedName>
    <definedName name="_______________EST3" localSheetId="0">#REF!</definedName>
    <definedName name="_______________EST3">#REF!</definedName>
    <definedName name="_______________EST4" localSheetId="0">#REF!</definedName>
    <definedName name="_______________EST4">#REF!</definedName>
    <definedName name="_______________EST5" localSheetId="0">#REF!</definedName>
    <definedName name="_______________EST5">#REF!</definedName>
    <definedName name="_______________EST6" localSheetId="0">#REF!</definedName>
    <definedName name="_______________EST6">#REF!</definedName>
    <definedName name="_______________EST7" localSheetId="0">#REF!</definedName>
    <definedName name="_______________EST7">#REF!</definedName>
    <definedName name="_______________EST8" localSheetId="0">#REF!</definedName>
    <definedName name="_______________EST8">#REF!</definedName>
    <definedName name="_______________EST9" localSheetId="0">#REF!</definedName>
    <definedName name="_______________EST9">#REF!</definedName>
    <definedName name="_______________EXC1" localSheetId="0">#REF!</definedName>
    <definedName name="_______________EXC1">#REF!</definedName>
    <definedName name="_______________EXC10" localSheetId="0">#REF!</definedName>
    <definedName name="_______________EXC10">#REF!</definedName>
    <definedName name="_______________EXC11" localSheetId="0">#REF!</definedName>
    <definedName name="_______________EXC11">#REF!</definedName>
    <definedName name="_______________EXC12" localSheetId="0">#REF!</definedName>
    <definedName name="_______________EXC12">#REF!</definedName>
    <definedName name="_______________EXC2" localSheetId="0">#REF!</definedName>
    <definedName name="_______________EXC2">#REF!</definedName>
    <definedName name="_______________EXC3" localSheetId="0">#REF!</definedName>
    <definedName name="_______________EXC3">#REF!</definedName>
    <definedName name="_______________EXC4" localSheetId="0">#REF!</definedName>
    <definedName name="_______________EXC4">#REF!</definedName>
    <definedName name="_______________EXC5" localSheetId="0">#REF!</definedName>
    <definedName name="_______________EXC5">#REF!</definedName>
    <definedName name="_______________EXC6" localSheetId="0">#REF!</definedName>
    <definedName name="_______________EXC6">#REF!</definedName>
    <definedName name="_______________EXC7" localSheetId="0">#REF!</definedName>
    <definedName name="_______________EXC7">#REF!</definedName>
    <definedName name="_______________EXC8" localSheetId="0">#REF!</definedName>
    <definedName name="_______________EXC8">#REF!</definedName>
    <definedName name="_______________EXC9" localSheetId="0">#REF!</definedName>
    <definedName name="_______________EXC9">#REF!</definedName>
    <definedName name="_____________EST1" localSheetId="0">#REF!</definedName>
    <definedName name="_____________EST1">#REF!</definedName>
    <definedName name="_____________EST10" localSheetId="0">#REF!</definedName>
    <definedName name="_____________EST10">#REF!</definedName>
    <definedName name="_____________EST11" localSheetId="0">#REF!</definedName>
    <definedName name="_____________EST11">#REF!</definedName>
    <definedName name="_____________EST12" localSheetId="0">#REF!</definedName>
    <definedName name="_____________EST12">#REF!</definedName>
    <definedName name="_____________EST13" localSheetId="0">#REF!</definedName>
    <definedName name="_____________EST13">#REF!</definedName>
    <definedName name="_____________EST14" localSheetId="0">#REF!</definedName>
    <definedName name="_____________EST14">#REF!</definedName>
    <definedName name="_____________EST15" localSheetId="0">#REF!</definedName>
    <definedName name="_____________EST15">#REF!</definedName>
    <definedName name="_____________EST16" localSheetId="0">#REF!</definedName>
    <definedName name="_____________EST16">#REF!</definedName>
    <definedName name="_____________EST17" localSheetId="0">#REF!</definedName>
    <definedName name="_____________EST17">#REF!</definedName>
    <definedName name="_____________EST18" localSheetId="0">#REF!</definedName>
    <definedName name="_____________EST18">#REF!</definedName>
    <definedName name="_____________EST19" localSheetId="0">#REF!</definedName>
    <definedName name="_____________EST19">#REF!</definedName>
    <definedName name="_____________EST2" localSheetId="0">#REF!</definedName>
    <definedName name="_____________EST2">#REF!</definedName>
    <definedName name="_____________EST3" localSheetId="0">#REF!</definedName>
    <definedName name="_____________EST3">#REF!</definedName>
    <definedName name="_____________EST4" localSheetId="0">#REF!</definedName>
    <definedName name="_____________EST4">#REF!</definedName>
    <definedName name="_____________EST5" localSheetId="0">#REF!</definedName>
    <definedName name="_____________EST5">#REF!</definedName>
    <definedName name="_____________EST6" localSheetId="0">#REF!</definedName>
    <definedName name="_____________EST6">#REF!</definedName>
    <definedName name="_____________EST7" localSheetId="0">#REF!</definedName>
    <definedName name="_____________EST7">#REF!</definedName>
    <definedName name="_____________EST8" localSheetId="0">#REF!</definedName>
    <definedName name="_____________EST8">#REF!</definedName>
    <definedName name="_____________EST9" localSheetId="0">#REF!</definedName>
    <definedName name="_____________EST9">#REF!</definedName>
    <definedName name="_____________EXC1" localSheetId="0">#REF!</definedName>
    <definedName name="_____________EXC1">#REF!</definedName>
    <definedName name="_____________EXC10" localSheetId="0">#REF!</definedName>
    <definedName name="_____________EXC10">#REF!</definedName>
    <definedName name="_____________EXC11" localSheetId="0">#REF!</definedName>
    <definedName name="_____________EXC11">#REF!</definedName>
    <definedName name="_____________EXC12" localSheetId="0">#REF!</definedName>
    <definedName name="_____________EXC12">#REF!</definedName>
    <definedName name="_____________EXC2" localSheetId="0">#REF!</definedName>
    <definedName name="_____________EXC2">#REF!</definedName>
    <definedName name="_____________EXC3" localSheetId="0">#REF!</definedName>
    <definedName name="_____________EXC3">#REF!</definedName>
    <definedName name="_____________EXC4" localSheetId="0">#REF!</definedName>
    <definedName name="_____________EXC4">#REF!</definedName>
    <definedName name="_____________EXC5" localSheetId="0">#REF!</definedName>
    <definedName name="_____________EXC5">#REF!</definedName>
    <definedName name="_____________EXC6" localSheetId="0">#REF!</definedName>
    <definedName name="_____________EXC6">#REF!</definedName>
    <definedName name="_____________EXC7" localSheetId="0">#REF!</definedName>
    <definedName name="_____________EXC7">#REF!</definedName>
    <definedName name="_____________EXC8" localSheetId="0">#REF!</definedName>
    <definedName name="_____________EXC8">#REF!</definedName>
    <definedName name="_____________EXC9" localSheetId="0">#REF!</definedName>
    <definedName name="_____________EXC9">#REF!</definedName>
    <definedName name="_____________ORO10" localSheetId="0">#REF!</definedName>
    <definedName name="_____________ORO10">#REF!</definedName>
    <definedName name="_____________ORO11" localSheetId="0">#REF!</definedName>
    <definedName name="_____________ORO11">#REF!</definedName>
    <definedName name="_____________ORO12" localSheetId="0">#REF!</definedName>
    <definedName name="_____________ORO12">#REF!</definedName>
    <definedName name="_____________ORO13" localSheetId="0">#REF!</definedName>
    <definedName name="_____________ORO13">#REF!</definedName>
    <definedName name="_____________ORO14" localSheetId="0">#REF!</definedName>
    <definedName name="_____________ORO14">#REF!</definedName>
    <definedName name="_____________ORO15" localSheetId="0">#REF!</definedName>
    <definedName name="_____________ORO15">#REF!</definedName>
    <definedName name="_____________ORO16" localSheetId="0">#REF!</definedName>
    <definedName name="_____________ORO16">#REF!</definedName>
    <definedName name="_____________ORO17" localSheetId="0">#REF!</definedName>
    <definedName name="_____________ORO17">#REF!</definedName>
    <definedName name="_____________ORO18" localSheetId="0">#REF!</definedName>
    <definedName name="_____________ORO18">#REF!</definedName>
    <definedName name="_____________ORO19" localSheetId="0">#REF!</definedName>
    <definedName name="_____________ORO19">#REF!</definedName>
    <definedName name="____________EST1" localSheetId="0">#REF!</definedName>
    <definedName name="____________EST1">#REF!</definedName>
    <definedName name="____________EST10" localSheetId="0">#REF!</definedName>
    <definedName name="____________EST10">#REF!</definedName>
    <definedName name="____________EST11" localSheetId="0">#REF!</definedName>
    <definedName name="____________EST11">#REF!</definedName>
    <definedName name="____________EST12" localSheetId="0">#REF!</definedName>
    <definedName name="____________EST12">#REF!</definedName>
    <definedName name="____________EST13" localSheetId="0">#REF!</definedName>
    <definedName name="____________EST13">#REF!</definedName>
    <definedName name="____________EST14" localSheetId="0">#REF!</definedName>
    <definedName name="____________EST14">#REF!</definedName>
    <definedName name="____________EST15" localSheetId="0">#REF!</definedName>
    <definedName name="____________EST15">#REF!</definedName>
    <definedName name="____________EST16" localSheetId="0">#REF!</definedName>
    <definedName name="____________EST16">#REF!</definedName>
    <definedName name="____________EST17" localSheetId="0">#REF!</definedName>
    <definedName name="____________EST17">#REF!</definedName>
    <definedName name="____________EST18" localSheetId="0">#REF!</definedName>
    <definedName name="____________EST18">#REF!</definedName>
    <definedName name="____________EST19" localSheetId="0">#REF!</definedName>
    <definedName name="____________EST19">#REF!</definedName>
    <definedName name="____________EST2" localSheetId="0">#REF!</definedName>
    <definedName name="____________EST2">#REF!</definedName>
    <definedName name="____________EST3" localSheetId="0">#REF!</definedName>
    <definedName name="____________EST3">#REF!</definedName>
    <definedName name="____________EST4" localSheetId="0">#REF!</definedName>
    <definedName name="____________EST4">#REF!</definedName>
    <definedName name="____________EST5" localSheetId="0">#REF!</definedName>
    <definedName name="____________EST5">#REF!</definedName>
    <definedName name="____________EST6" localSheetId="0">#REF!</definedName>
    <definedName name="____________EST6">#REF!</definedName>
    <definedName name="____________EST7" localSheetId="0">#REF!</definedName>
    <definedName name="____________EST7">#REF!</definedName>
    <definedName name="____________EST8" localSheetId="0">#REF!</definedName>
    <definedName name="____________EST8">#REF!</definedName>
    <definedName name="____________EST9" localSheetId="0">#REF!</definedName>
    <definedName name="____________EST9">#REF!</definedName>
    <definedName name="____________EXC1" localSheetId="0">#REF!</definedName>
    <definedName name="____________EXC1">#REF!</definedName>
    <definedName name="____________EXC10" localSheetId="0">#REF!</definedName>
    <definedName name="____________EXC10">#REF!</definedName>
    <definedName name="____________EXC11" localSheetId="0">#REF!</definedName>
    <definedName name="____________EXC11">#REF!</definedName>
    <definedName name="____________EXC12" localSheetId="0">#REF!</definedName>
    <definedName name="____________EXC12">#REF!</definedName>
    <definedName name="____________EXC2" localSheetId="0">#REF!</definedName>
    <definedName name="____________EXC2">#REF!</definedName>
    <definedName name="____________EXC3" localSheetId="0">#REF!</definedName>
    <definedName name="____________EXC3">#REF!</definedName>
    <definedName name="____________EXC4" localSheetId="0">#REF!</definedName>
    <definedName name="____________EXC4">#REF!</definedName>
    <definedName name="____________EXC5" localSheetId="0">#REF!</definedName>
    <definedName name="____________EXC5">#REF!</definedName>
    <definedName name="____________EXC6" localSheetId="0">#REF!</definedName>
    <definedName name="____________EXC6">#REF!</definedName>
    <definedName name="____________EXC7" localSheetId="0">#REF!</definedName>
    <definedName name="____________EXC7">#REF!</definedName>
    <definedName name="____________EXC8" localSheetId="0">#REF!</definedName>
    <definedName name="____________EXC8">#REF!</definedName>
    <definedName name="____________EXC9" localSheetId="0">#REF!</definedName>
    <definedName name="____________EXC9">#REF!</definedName>
    <definedName name="____________tab1" localSheetId="0">#REF!</definedName>
    <definedName name="____________tab1">#REF!</definedName>
    <definedName name="____________tab2" localSheetId="0">#REF!</definedName>
    <definedName name="____________tab2">#REF!</definedName>
    <definedName name="____________tab3" localSheetId="0">#REF!</definedName>
    <definedName name="____________tab3">#REF!</definedName>
    <definedName name="____________TAB4" localSheetId="0">#REF!</definedName>
    <definedName name="____________TAB4">#REF!</definedName>
    <definedName name="___________EST1" localSheetId="0">#REF!</definedName>
    <definedName name="___________EST1">#REF!</definedName>
    <definedName name="___________EST10" localSheetId="0">#REF!</definedName>
    <definedName name="___________EST10">#REF!</definedName>
    <definedName name="___________EST11" localSheetId="0">#REF!</definedName>
    <definedName name="___________EST11">#REF!</definedName>
    <definedName name="___________EST12" localSheetId="0">#REF!</definedName>
    <definedName name="___________EST12">#REF!</definedName>
    <definedName name="___________EST13" localSheetId="0">#REF!</definedName>
    <definedName name="___________EST13">#REF!</definedName>
    <definedName name="___________EST14" localSheetId="0">#REF!</definedName>
    <definedName name="___________EST14">#REF!</definedName>
    <definedName name="___________EST15" localSheetId="0">#REF!</definedName>
    <definedName name="___________EST15">#REF!</definedName>
    <definedName name="___________EST16" localSheetId="0">#REF!</definedName>
    <definedName name="___________EST16">#REF!</definedName>
    <definedName name="___________EST17" localSheetId="0">#REF!</definedName>
    <definedName name="___________EST17">#REF!</definedName>
    <definedName name="___________EST18" localSheetId="0">#REF!</definedName>
    <definedName name="___________EST18">#REF!</definedName>
    <definedName name="___________EST19" localSheetId="0">#REF!</definedName>
    <definedName name="___________EST19">#REF!</definedName>
    <definedName name="___________EST2" localSheetId="0">#REF!</definedName>
    <definedName name="___________EST2">#REF!</definedName>
    <definedName name="___________EST3" localSheetId="0">#REF!</definedName>
    <definedName name="___________EST3">#REF!</definedName>
    <definedName name="___________EST4" localSheetId="0">#REF!</definedName>
    <definedName name="___________EST4">#REF!</definedName>
    <definedName name="___________EST5" localSheetId="0">#REF!</definedName>
    <definedName name="___________EST5">#REF!</definedName>
    <definedName name="___________EST6" localSheetId="0">#REF!</definedName>
    <definedName name="___________EST6">#REF!</definedName>
    <definedName name="___________EST7" localSheetId="0">#REF!</definedName>
    <definedName name="___________EST7">#REF!</definedName>
    <definedName name="___________EST8" localSheetId="0">#REF!</definedName>
    <definedName name="___________EST8">#REF!</definedName>
    <definedName name="___________EST9" localSheetId="0">#REF!</definedName>
    <definedName name="___________EST9">#REF!</definedName>
    <definedName name="___________EXC1" localSheetId="0">#REF!</definedName>
    <definedName name="___________EXC1">#REF!</definedName>
    <definedName name="___________EXC10" localSheetId="0">#REF!</definedName>
    <definedName name="___________EXC10">#REF!</definedName>
    <definedName name="___________EXC11" localSheetId="0">#REF!</definedName>
    <definedName name="___________EXC11">#REF!</definedName>
    <definedName name="___________EXC12" localSheetId="0">#REF!</definedName>
    <definedName name="___________EXC12">#REF!</definedName>
    <definedName name="___________EXC2" localSheetId="0">#REF!</definedName>
    <definedName name="___________EXC2">#REF!</definedName>
    <definedName name="___________EXC3" localSheetId="0">#REF!</definedName>
    <definedName name="___________EXC3">#REF!</definedName>
    <definedName name="___________EXC4" localSheetId="0">#REF!</definedName>
    <definedName name="___________EXC4">#REF!</definedName>
    <definedName name="___________EXC5" localSheetId="0">#REF!</definedName>
    <definedName name="___________EXC5">#REF!</definedName>
    <definedName name="___________EXC6" localSheetId="0">#REF!</definedName>
    <definedName name="___________EXC6">#REF!</definedName>
    <definedName name="___________EXC7" localSheetId="0">#REF!</definedName>
    <definedName name="___________EXC7">#REF!</definedName>
    <definedName name="___________EXC8" localSheetId="0">#REF!</definedName>
    <definedName name="___________EXC8">#REF!</definedName>
    <definedName name="___________EXC9" localSheetId="0">#REF!</definedName>
    <definedName name="___________EXC9">#REF!</definedName>
    <definedName name="___________ORO10" localSheetId="0">#REF!</definedName>
    <definedName name="___________ORO10">#REF!</definedName>
    <definedName name="___________ORO11" localSheetId="0">#REF!</definedName>
    <definedName name="___________ORO11">#REF!</definedName>
    <definedName name="___________ORO12" localSheetId="0">#REF!</definedName>
    <definedName name="___________ORO12">#REF!</definedName>
    <definedName name="___________ORO13" localSheetId="0">#REF!</definedName>
    <definedName name="___________ORO13">#REF!</definedName>
    <definedName name="___________ORO14" localSheetId="0">#REF!</definedName>
    <definedName name="___________ORO14">#REF!</definedName>
    <definedName name="___________ORO15" localSheetId="0">#REF!</definedName>
    <definedName name="___________ORO15">#REF!</definedName>
    <definedName name="___________ORO16" localSheetId="0">#REF!</definedName>
    <definedName name="___________ORO16">#REF!</definedName>
    <definedName name="___________ORO17" localSheetId="0">#REF!</definedName>
    <definedName name="___________ORO17">#REF!</definedName>
    <definedName name="___________ORO18" localSheetId="0">#REF!</definedName>
    <definedName name="___________ORO18">#REF!</definedName>
    <definedName name="___________ORO19" localSheetId="0">#REF!</definedName>
    <definedName name="___________ORO19">#REF!</definedName>
    <definedName name="___________tab1" localSheetId="0">#REF!</definedName>
    <definedName name="___________tab1">#REF!</definedName>
    <definedName name="___________tab2" localSheetId="0">#REF!</definedName>
    <definedName name="___________tab2">#REF!</definedName>
    <definedName name="___________tab3" localSheetId="0">#REF!</definedName>
    <definedName name="___________tab3">#REF!</definedName>
    <definedName name="___________TAB4" localSheetId="0">#REF!</definedName>
    <definedName name="___________TAB4">#REF!</definedName>
    <definedName name="__________EST1" localSheetId="0">#REF!</definedName>
    <definedName name="__________EST1">#REF!</definedName>
    <definedName name="__________EST10" localSheetId="0">#REF!</definedName>
    <definedName name="__________EST10">#REF!</definedName>
    <definedName name="__________EST11" localSheetId="0">#REF!</definedName>
    <definedName name="__________EST11">#REF!</definedName>
    <definedName name="__________EST12" localSheetId="0">#REF!</definedName>
    <definedName name="__________EST12">#REF!</definedName>
    <definedName name="__________EST13" localSheetId="0">#REF!</definedName>
    <definedName name="__________EST13">#REF!</definedName>
    <definedName name="__________EST14" localSheetId="0">#REF!</definedName>
    <definedName name="__________EST14">#REF!</definedName>
    <definedName name="__________EST15" localSheetId="0">#REF!</definedName>
    <definedName name="__________EST15">#REF!</definedName>
    <definedName name="__________EST16" localSheetId="0">#REF!</definedName>
    <definedName name="__________EST16">#REF!</definedName>
    <definedName name="__________EST17" localSheetId="0">#REF!</definedName>
    <definedName name="__________EST17">#REF!</definedName>
    <definedName name="__________EST18" localSheetId="0">#REF!</definedName>
    <definedName name="__________EST18">#REF!</definedName>
    <definedName name="__________EST19" localSheetId="0">#REF!</definedName>
    <definedName name="__________EST19">#REF!</definedName>
    <definedName name="__________EST2" localSheetId="0">#REF!</definedName>
    <definedName name="__________EST2">#REF!</definedName>
    <definedName name="__________EST3" localSheetId="0">#REF!</definedName>
    <definedName name="__________EST3">#REF!</definedName>
    <definedName name="__________EST4" localSheetId="0">#REF!</definedName>
    <definedName name="__________EST4">#REF!</definedName>
    <definedName name="__________EST5" localSheetId="0">#REF!</definedName>
    <definedName name="__________EST5">#REF!</definedName>
    <definedName name="__________EST6" localSheetId="0">#REF!</definedName>
    <definedName name="__________EST6">#REF!</definedName>
    <definedName name="__________EST7" localSheetId="0">#REF!</definedName>
    <definedName name="__________EST7">#REF!</definedName>
    <definedName name="__________EST8" localSheetId="0">#REF!</definedName>
    <definedName name="__________EST8">#REF!</definedName>
    <definedName name="__________EST9" localSheetId="0">#REF!</definedName>
    <definedName name="__________EST9">#REF!</definedName>
    <definedName name="__________EXC1" localSheetId="0">#REF!</definedName>
    <definedName name="__________EXC1">#REF!</definedName>
    <definedName name="__________EXC10" localSheetId="0">#REF!</definedName>
    <definedName name="__________EXC10">#REF!</definedName>
    <definedName name="__________EXC11" localSheetId="0">#REF!</definedName>
    <definedName name="__________EXC11">#REF!</definedName>
    <definedName name="__________EXC12" localSheetId="0">#REF!</definedName>
    <definedName name="__________EXC12">#REF!</definedName>
    <definedName name="__________EXC2" localSheetId="0">#REF!</definedName>
    <definedName name="__________EXC2">#REF!</definedName>
    <definedName name="__________EXC3" localSheetId="0">#REF!</definedName>
    <definedName name="__________EXC3">#REF!</definedName>
    <definedName name="__________EXC4" localSheetId="0">#REF!</definedName>
    <definedName name="__________EXC4">#REF!</definedName>
    <definedName name="__________EXC5" localSheetId="0">#REF!</definedName>
    <definedName name="__________EXC5">#REF!</definedName>
    <definedName name="__________EXC6" localSheetId="0">#REF!</definedName>
    <definedName name="__________EXC6">#REF!</definedName>
    <definedName name="__________EXC7" localSheetId="0">#REF!</definedName>
    <definedName name="__________EXC7">#REF!</definedName>
    <definedName name="__________EXC8" localSheetId="0">#REF!</definedName>
    <definedName name="__________EXC8">#REF!</definedName>
    <definedName name="__________EXC9" localSheetId="0">#REF!</definedName>
    <definedName name="__________EXC9">#REF!</definedName>
    <definedName name="__________ORO10" localSheetId="0">#REF!</definedName>
    <definedName name="__________ORO10">#REF!</definedName>
    <definedName name="__________ORO11" localSheetId="0">#REF!</definedName>
    <definedName name="__________ORO11">#REF!</definedName>
    <definedName name="__________ORO12" localSheetId="0">#REF!</definedName>
    <definedName name="__________ORO12">#REF!</definedName>
    <definedName name="__________ORO13" localSheetId="0">#REF!</definedName>
    <definedName name="__________ORO13">#REF!</definedName>
    <definedName name="__________ORO14" localSheetId="0">#REF!</definedName>
    <definedName name="__________ORO14">#REF!</definedName>
    <definedName name="__________ORO15" localSheetId="0">#REF!</definedName>
    <definedName name="__________ORO15">#REF!</definedName>
    <definedName name="__________ORO16" localSheetId="0">#REF!</definedName>
    <definedName name="__________ORO16">#REF!</definedName>
    <definedName name="__________ORO17" localSheetId="0">#REF!</definedName>
    <definedName name="__________ORO17">#REF!</definedName>
    <definedName name="__________ORO18" localSheetId="0">#REF!</definedName>
    <definedName name="__________ORO18">#REF!</definedName>
    <definedName name="__________ORO19" localSheetId="0">#REF!</definedName>
    <definedName name="__________ORO19">#REF!</definedName>
    <definedName name="__________PMT5671" localSheetId="0">#REF!</definedName>
    <definedName name="__________PMT5671">#REF!</definedName>
    <definedName name="__________PMT5805" localSheetId="0">#REF!</definedName>
    <definedName name="__________PMT5805">#REF!</definedName>
    <definedName name="__________PMT5806" localSheetId="0">#REF!</definedName>
    <definedName name="__________PMT5806">#REF!</definedName>
    <definedName name="__________PMT5815" localSheetId="0">#REF!</definedName>
    <definedName name="__________PMT5815">#REF!</definedName>
    <definedName name="__________PMT5820" localSheetId="0">#REF!</definedName>
    <definedName name="__________PMT5820">#REF!</definedName>
    <definedName name="__________tab1" localSheetId="0">#REF!</definedName>
    <definedName name="__________tab1">#REF!</definedName>
    <definedName name="__________tab2" localSheetId="0">#REF!</definedName>
    <definedName name="__________tab2">#REF!</definedName>
    <definedName name="__________tab3" localSheetId="0">#REF!</definedName>
    <definedName name="__________tab3">#REF!</definedName>
    <definedName name="__________TAB4" localSheetId="0">#REF!</definedName>
    <definedName name="__________TAB4">#REF!</definedName>
    <definedName name="_________aiu2">#REF!</definedName>
    <definedName name="_________EST1" localSheetId="0">#REF!</definedName>
    <definedName name="_________EST1">#REF!</definedName>
    <definedName name="_________EST10" localSheetId="0">#REF!</definedName>
    <definedName name="_________EST10">#REF!</definedName>
    <definedName name="_________EST11" localSheetId="0">#REF!</definedName>
    <definedName name="_________EST11">#REF!</definedName>
    <definedName name="_________EST12" localSheetId="0">#REF!</definedName>
    <definedName name="_________EST12">#REF!</definedName>
    <definedName name="_________EST13" localSheetId="0">#REF!</definedName>
    <definedName name="_________EST13">#REF!</definedName>
    <definedName name="_________EST14" localSheetId="0">#REF!</definedName>
    <definedName name="_________EST14">#REF!</definedName>
    <definedName name="_________EST15" localSheetId="0">#REF!</definedName>
    <definedName name="_________EST15">#REF!</definedName>
    <definedName name="_________EST16" localSheetId="0">#REF!</definedName>
    <definedName name="_________EST16">#REF!</definedName>
    <definedName name="_________EST17" localSheetId="0">#REF!</definedName>
    <definedName name="_________EST17">#REF!</definedName>
    <definedName name="_________EST18" localSheetId="0">#REF!</definedName>
    <definedName name="_________EST18">#REF!</definedName>
    <definedName name="_________EST19" localSheetId="0">#REF!</definedName>
    <definedName name="_________EST19">#REF!</definedName>
    <definedName name="_________EST2" localSheetId="0">#REF!</definedName>
    <definedName name="_________EST2">#REF!</definedName>
    <definedName name="_________EST3" localSheetId="0">#REF!</definedName>
    <definedName name="_________EST3">#REF!</definedName>
    <definedName name="_________EST4" localSheetId="0">#REF!</definedName>
    <definedName name="_________EST4">#REF!</definedName>
    <definedName name="_________EST5" localSheetId="0">#REF!</definedName>
    <definedName name="_________EST5">#REF!</definedName>
    <definedName name="_________EST6" localSheetId="0">#REF!</definedName>
    <definedName name="_________EST6">#REF!</definedName>
    <definedName name="_________EST7" localSheetId="0">#REF!</definedName>
    <definedName name="_________EST7">#REF!</definedName>
    <definedName name="_________EST8" localSheetId="0">#REF!</definedName>
    <definedName name="_________EST8">#REF!</definedName>
    <definedName name="_________EST9" localSheetId="0">#REF!</definedName>
    <definedName name="_________EST9">#REF!</definedName>
    <definedName name="_________EXC1" localSheetId="0">#REF!</definedName>
    <definedName name="_________EXC1">#REF!</definedName>
    <definedName name="_________EXC10" localSheetId="0">#REF!</definedName>
    <definedName name="_________EXC10">#REF!</definedName>
    <definedName name="_________EXC11" localSheetId="0">#REF!</definedName>
    <definedName name="_________EXC11">#REF!</definedName>
    <definedName name="_________EXC12" localSheetId="0">#REF!</definedName>
    <definedName name="_________EXC12">#REF!</definedName>
    <definedName name="_________EXC2" localSheetId="0">#REF!</definedName>
    <definedName name="_________EXC2">#REF!</definedName>
    <definedName name="_________EXC3" localSheetId="0">#REF!</definedName>
    <definedName name="_________EXC3">#REF!</definedName>
    <definedName name="_________EXC4" localSheetId="0">#REF!</definedName>
    <definedName name="_________EXC4">#REF!</definedName>
    <definedName name="_________EXC5" localSheetId="0">#REF!</definedName>
    <definedName name="_________EXC5">#REF!</definedName>
    <definedName name="_________EXC6" localSheetId="0">#REF!</definedName>
    <definedName name="_________EXC6">#REF!</definedName>
    <definedName name="_________EXC7" localSheetId="0">#REF!</definedName>
    <definedName name="_________EXC7">#REF!</definedName>
    <definedName name="_________EXC8" localSheetId="0">#REF!</definedName>
    <definedName name="_________EXC8">#REF!</definedName>
    <definedName name="_________EXC9" localSheetId="0">#REF!</definedName>
    <definedName name="_________EXC9">#REF!</definedName>
    <definedName name="_________ORO10" localSheetId="0">#REF!</definedName>
    <definedName name="_________ORO10">#REF!</definedName>
    <definedName name="_________ORO11" localSheetId="0">#REF!</definedName>
    <definedName name="_________ORO11">#REF!</definedName>
    <definedName name="_________ORO12" localSheetId="0">#REF!</definedName>
    <definedName name="_________ORO12">#REF!</definedName>
    <definedName name="_________ORO13" localSheetId="0">#REF!</definedName>
    <definedName name="_________ORO13">#REF!</definedName>
    <definedName name="_________ORO14" localSheetId="0">#REF!</definedName>
    <definedName name="_________ORO14">#REF!</definedName>
    <definedName name="_________ORO15" localSheetId="0">#REF!</definedName>
    <definedName name="_________ORO15">#REF!</definedName>
    <definedName name="_________ORO16" localSheetId="0">#REF!</definedName>
    <definedName name="_________ORO16">#REF!</definedName>
    <definedName name="_________ORO17" localSheetId="0">#REF!</definedName>
    <definedName name="_________ORO17">#REF!</definedName>
    <definedName name="_________ORO18" localSheetId="0">#REF!</definedName>
    <definedName name="_________ORO18">#REF!</definedName>
    <definedName name="_________ORO19" localSheetId="0">#REF!</definedName>
    <definedName name="_________ORO19">#REF!</definedName>
    <definedName name="_________PMT5671" localSheetId="0">#REF!</definedName>
    <definedName name="_________PMT5671">#REF!</definedName>
    <definedName name="_________PMT5805" localSheetId="0">#REF!</definedName>
    <definedName name="_________PMT5805">#REF!</definedName>
    <definedName name="_________PMT5806" localSheetId="0">#REF!</definedName>
    <definedName name="_________PMT5806">#REF!</definedName>
    <definedName name="_________PMT5815" localSheetId="0">#REF!</definedName>
    <definedName name="_________PMT5815">#REF!</definedName>
    <definedName name="_________PMT5820" localSheetId="0">#REF!</definedName>
    <definedName name="_________PMT5820">#REF!</definedName>
    <definedName name="_________r" localSheetId="0">#REF!</definedName>
    <definedName name="_________r">#REF!</definedName>
    <definedName name="_________tab1" localSheetId="0">#REF!</definedName>
    <definedName name="_________tab1">#REF!</definedName>
    <definedName name="_________tab2" localSheetId="0">#REF!</definedName>
    <definedName name="_________tab2">#REF!</definedName>
    <definedName name="_________tab3" localSheetId="0">#REF!</definedName>
    <definedName name="_________tab3">#REF!</definedName>
    <definedName name="_________TAB4" localSheetId="0">#REF!</definedName>
    <definedName name="_________TAB4">#REF!</definedName>
    <definedName name="________aiu2">#REF!</definedName>
    <definedName name="________EST1" localSheetId="0">#REF!</definedName>
    <definedName name="________EST1">#REF!</definedName>
    <definedName name="________EST10" localSheetId="0">#REF!</definedName>
    <definedName name="________EST10">#REF!</definedName>
    <definedName name="________EST11" localSheetId="0">#REF!</definedName>
    <definedName name="________EST11">#REF!</definedName>
    <definedName name="________EST12" localSheetId="0">#REF!</definedName>
    <definedName name="________EST12">#REF!</definedName>
    <definedName name="________EST13" localSheetId="0">#REF!</definedName>
    <definedName name="________EST13">#REF!</definedName>
    <definedName name="________EST14" localSheetId="0">#REF!</definedName>
    <definedName name="________EST14">#REF!</definedName>
    <definedName name="________EST15" localSheetId="0">#REF!</definedName>
    <definedName name="________EST15">#REF!</definedName>
    <definedName name="________EST16" localSheetId="0">#REF!</definedName>
    <definedName name="________EST16">#REF!</definedName>
    <definedName name="________EST17" localSheetId="0">#REF!</definedName>
    <definedName name="________EST17">#REF!</definedName>
    <definedName name="________EST18" localSheetId="0">#REF!</definedName>
    <definedName name="________EST18">#REF!</definedName>
    <definedName name="________EST19" localSheetId="0">#REF!</definedName>
    <definedName name="________EST19">#REF!</definedName>
    <definedName name="________EST2" localSheetId="0">#REF!</definedName>
    <definedName name="________EST2">#REF!</definedName>
    <definedName name="________EST3" localSheetId="0">#REF!</definedName>
    <definedName name="________EST3">#REF!</definedName>
    <definedName name="________EST4" localSheetId="0">#REF!</definedName>
    <definedName name="________EST4">#REF!</definedName>
    <definedName name="________EST5" localSheetId="0">#REF!</definedName>
    <definedName name="________EST5">#REF!</definedName>
    <definedName name="________EST6" localSheetId="0">#REF!</definedName>
    <definedName name="________EST6">#REF!</definedName>
    <definedName name="________EST7" localSheetId="0">#REF!</definedName>
    <definedName name="________EST7">#REF!</definedName>
    <definedName name="________EST8" localSheetId="0">#REF!</definedName>
    <definedName name="________EST8">#REF!</definedName>
    <definedName name="________EST9" localSheetId="0">#REF!</definedName>
    <definedName name="________EST9">#REF!</definedName>
    <definedName name="________EXC1" localSheetId="0">#REF!</definedName>
    <definedName name="________EXC1">#REF!</definedName>
    <definedName name="________EXC10" localSheetId="0">#REF!</definedName>
    <definedName name="________EXC10">#REF!</definedName>
    <definedName name="________EXC11" localSheetId="0">#REF!</definedName>
    <definedName name="________EXC11">#REF!</definedName>
    <definedName name="________EXC12" localSheetId="0">#REF!</definedName>
    <definedName name="________EXC12">#REF!</definedName>
    <definedName name="________EXC2" localSheetId="0">#REF!</definedName>
    <definedName name="________EXC2">#REF!</definedName>
    <definedName name="________EXC3" localSheetId="0">#REF!</definedName>
    <definedName name="________EXC3">#REF!</definedName>
    <definedName name="________EXC4" localSheetId="0">#REF!</definedName>
    <definedName name="________EXC4">#REF!</definedName>
    <definedName name="________EXC5" localSheetId="0">#REF!</definedName>
    <definedName name="________EXC5">#REF!</definedName>
    <definedName name="________EXC6" localSheetId="0">#REF!</definedName>
    <definedName name="________EXC6">#REF!</definedName>
    <definedName name="________EXC7" localSheetId="0">#REF!</definedName>
    <definedName name="________EXC7">#REF!</definedName>
    <definedName name="________EXC8" localSheetId="0">#REF!</definedName>
    <definedName name="________EXC8">#REF!</definedName>
    <definedName name="________EXC9" localSheetId="0">#REF!</definedName>
    <definedName name="________EXC9">#REF!</definedName>
    <definedName name="________ORO10" localSheetId="0">#REF!</definedName>
    <definedName name="________ORO10">#REF!</definedName>
    <definedName name="________ORO11" localSheetId="0">#REF!</definedName>
    <definedName name="________ORO11">#REF!</definedName>
    <definedName name="________ORO12" localSheetId="0">#REF!</definedName>
    <definedName name="________ORO12">#REF!</definedName>
    <definedName name="________ORO13" localSheetId="0">#REF!</definedName>
    <definedName name="________ORO13">#REF!</definedName>
    <definedName name="________ORO14" localSheetId="0">#REF!</definedName>
    <definedName name="________ORO14">#REF!</definedName>
    <definedName name="________ORO15" localSheetId="0">#REF!</definedName>
    <definedName name="________ORO15">#REF!</definedName>
    <definedName name="________ORO16" localSheetId="0">#REF!</definedName>
    <definedName name="________ORO16">#REF!</definedName>
    <definedName name="________ORO17" localSheetId="0">#REF!</definedName>
    <definedName name="________ORO17">#REF!</definedName>
    <definedName name="________ORO18" localSheetId="0">#REF!</definedName>
    <definedName name="________ORO18">#REF!</definedName>
    <definedName name="________ORO19" localSheetId="0">#REF!</definedName>
    <definedName name="________ORO19">#REF!</definedName>
    <definedName name="________PMT5671" localSheetId="0">#REF!</definedName>
    <definedName name="________PMT5671">#REF!</definedName>
    <definedName name="________PMT5805" localSheetId="0">#REF!</definedName>
    <definedName name="________PMT5805">#REF!</definedName>
    <definedName name="________PMT5806" localSheetId="0">#REF!</definedName>
    <definedName name="________PMT5806">#REF!</definedName>
    <definedName name="________PMT5815" localSheetId="0">#REF!</definedName>
    <definedName name="________PMT5815">#REF!</definedName>
    <definedName name="________PMT5820" localSheetId="0">#REF!</definedName>
    <definedName name="________PMT5820">#REF!</definedName>
    <definedName name="________r" localSheetId="0">#REF!</definedName>
    <definedName name="________r">#REF!</definedName>
    <definedName name="________tab1" localSheetId="0">#REF!</definedName>
    <definedName name="________tab1">#REF!</definedName>
    <definedName name="________tab2" localSheetId="0">#REF!</definedName>
    <definedName name="________tab2">#REF!</definedName>
    <definedName name="________tab3" localSheetId="0">#REF!</definedName>
    <definedName name="________tab3">#REF!</definedName>
    <definedName name="________TAB4" localSheetId="0">#REF!</definedName>
    <definedName name="________TAB4">#REF!</definedName>
    <definedName name="_______aiu2">#REF!</definedName>
    <definedName name="_______EST1" localSheetId="0">#REF!</definedName>
    <definedName name="_______EST1">#REF!</definedName>
    <definedName name="_______EST10" localSheetId="0">#REF!</definedName>
    <definedName name="_______EST10">#REF!</definedName>
    <definedName name="_______EST11" localSheetId="0">#REF!</definedName>
    <definedName name="_______EST11">#REF!</definedName>
    <definedName name="_______EST12" localSheetId="0">#REF!</definedName>
    <definedName name="_______EST12">#REF!</definedName>
    <definedName name="_______EST13" localSheetId="0">#REF!</definedName>
    <definedName name="_______EST13">#REF!</definedName>
    <definedName name="_______EST14" localSheetId="0">#REF!</definedName>
    <definedName name="_______EST14">#REF!</definedName>
    <definedName name="_______EST15" localSheetId="0">#REF!</definedName>
    <definedName name="_______EST15">#REF!</definedName>
    <definedName name="_______EST16" localSheetId="0">#REF!</definedName>
    <definedName name="_______EST16">#REF!</definedName>
    <definedName name="_______EST17" localSheetId="0">#REF!</definedName>
    <definedName name="_______EST17">#REF!</definedName>
    <definedName name="_______EST18" localSheetId="0">#REF!</definedName>
    <definedName name="_______EST18">#REF!</definedName>
    <definedName name="_______EST19" localSheetId="0">#REF!</definedName>
    <definedName name="_______EST19">#REF!</definedName>
    <definedName name="_______EST2" localSheetId="0">#REF!</definedName>
    <definedName name="_______EST2">#REF!</definedName>
    <definedName name="_______EST3" localSheetId="0">#REF!</definedName>
    <definedName name="_______EST3">#REF!</definedName>
    <definedName name="_______EST4" localSheetId="0">#REF!</definedName>
    <definedName name="_______EST4">#REF!</definedName>
    <definedName name="_______EST5" localSheetId="0">#REF!</definedName>
    <definedName name="_______EST5">#REF!</definedName>
    <definedName name="_______EST6" localSheetId="0">#REF!</definedName>
    <definedName name="_______EST6">#REF!</definedName>
    <definedName name="_______EST7" localSheetId="0">#REF!</definedName>
    <definedName name="_______EST7">#REF!</definedName>
    <definedName name="_______EST8" localSheetId="0">#REF!</definedName>
    <definedName name="_______EST8">#REF!</definedName>
    <definedName name="_______EST9" localSheetId="0">#REF!</definedName>
    <definedName name="_______EST9">#REF!</definedName>
    <definedName name="_______EXC1" localSheetId="0">#REF!</definedName>
    <definedName name="_______EXC1">#REF!</definedName>
    <definedName name="_______EXC10" localSheetId="0">#REF!</definedName>
    <definedName name="_______EXC10">#REF!</definedName>
    <definedName name="_______EXC11" localSheetId="0">#REF!</definedName>
    <definedName name="_______EXC11">#REF!</definedName>
    <definedName name="_______EXC12" localSheetId="0">#REF!</definedName>
    <definedName name="_______EXC12">#REF!</definedName>
    <definedName name="_______EXC2" localSheetId="0">#REF!</definedName>
    <definedName name="_______EXC2">#REF!</definedName>
    <definedName name="_______EXC3" localSheetId="0">#REF!</definedName>
    <definedName name="_______EXC3">#REF!</definedName>
    <definedName name="_______EXC4" localSheetId="0">#REF!</definedName>
    <definedName name="_______EXC4">#REF!</definedName>
    <definedName name="_______EXC5" localSheetId="0">#REF!</definedName>
    <definedName name="_______EXC5">#REF!</definedName>
    <definedName name="_______EXC6" localSheetId="0">#REF!</definedName>
    <definedName name="_______EXC6">#REF!</definedName>
    <definedName name="_______EXC7" localSheetId="0">#REF!</definedName>
    <definedName name="_______EXC7">#REF!</definedName>
    <definedName name="_______EXC8" localSheetId="0">#REF!</definedName>
    <definedName name="_______EXC8">#REF!</definedName>
    <definedName name="_______EXC9" localSheetId="0">#REF!</definedName>
    <definedName name="_______EXC9">#REF!</definedName>
    <definedName name="_______ORO10" localSheetId="0">#REF!</definedName>
    <definedName name="_______ORO10">#REF!</definedName>
    <definedName name="_______ORO11" localSheetId="0">#REF!</definedName>
    <definedName name="_______ORO11">#REF!</definedName>
    <definedName name="_______ORO12" localSheetId="0">#REF!</definedName>
    <definedName name="_______ORO12">#REF!</definedName>
    <definedName name="_______ORO13" localSheetId="0">#REF!</definedName>
    <definedName name="_______ORO13">#REF!</definedName>
    <definedName name="_______ORO14" localSheetId="0">#REF!</definedName>
    <definedName name="_______ORO14">#REF!</definedName>
    <definedName name="_______ORO15" localSheetId="0">#REF!</definedName>
    <definedName name="_______ORO15">#REF!</definedName>
    <definedName name="_______ORO16" localSheetId="0">#REF!</definedName>
    <definedName name="_______ORO16">#REF!</definedName>
    <definedName name="_______ORO17" localSheetId="0">#REF!</definedName>
    <definedName name="_______ORO17">#REF!</definedName>
    <definedName name="_______ORO18" localSheetId="0">#REF!</definedName>
    <definedName name="_______ORO18">#REF!</definedName>
    <definedName name="_______ORO19" localSheetId="0">#REF!</definedName>
    <definedName name="_______ORO19">#REF!</definedName>
    <definedName name="_______PMT5671" localSheetId="0">#REF!</definedName>
    <definedName name="_______PMT5671">#REF!</definedName>
    <definedName name="_______PMT5805" localSheetId="0">#REF!</definedName>
    <definedName name="_______PMT5805">#REF!</definedName>
    <definedName name="_______PMT5806" localSheetId="0">#REF!</definedName>
    <definedName name="_______PMT5806">#REF!</definedName>
    <definedName name="_______PMT5815" localSheetId="0">#REF!</definedName>
    <definedName name="_______PMT5815">#REF!</definedName>
    <definedName name="_______PMT5820" localSheetId="0">#REF!</definedName>
    <definedName name="_______PMT5820">#REF!</definedName>
    <definedName name="_______r" localSheetId="0">#REF!</definedName>
    <definedName name="_______r">#REF!</definedName>
    <definedName name="_______tab1" localSheetId="0">#REF!</definedName>
    <definedName name="_______tab1">#REF!</definedName>
    <definedName name="_______tab2" localSheetId="0">#REF!</definedName>
    <definedName name="_______tab2">#REF!</definedName>
    <definedName name="_______tab3" localSheetId="0">#REF!</definedName>
    <definedName name="_______tab3">#REF!</definedName>
    <definedName name="_______TAB4" localSheetId="0">#REF!</definedName>
    <definedName name="_______TAB4">#REF!</definedName>
    <definedName name="______aiu2">#REF!</definedName>
    <definedName name="______EST1" localSheetId="0">#REF!</definedName>
    <definedName name="______EST1">#REF!</definedName>
    <definedName name="______EST10" localSheetId="0">#REF!</definedName>
    <definedName name="______EST10">#REF!</definedName>
    <definedName name="______EST11" localSheetId="0">#REF!</definedName>
    <definedName name="______EST11">#REF!</definedName>
    <definedName name="______EST12" localSheetId="0">#REF!</definedName>
    <definedName name="______EST12">#REF!</definedName>
    <definedName name="______EST13" localSheetId="0">#REF!</definedName>
    <definedName name="______EST13">#REF!</definedName>
    <definedName name="______EST14" localSheetId="0">#REF!</definedName>
    <definedName name="______EST14">#REF!</definedName>
    <definedName name="______EST15" localSheetId="0">#REF!</definedName>
    <definedName name="______EST15">#REF!</definedName>
    <definedName name="______EST16" localSheetId="0">#REF!</definedName>
    <definedName name="______EST16">#REF!</definedName>
    <definedName name="______EST17" localSheetId="0">#REF!</definedName>
    <definedName name="______EST17">#REF!</definedName>
    <definedName name="______EST18" localSheetId="0">#REF!</definedName>
    <definedName name="______EST18">#REF!</definedName>
    <definedName name="______EST19" localSheetId="0">#REF!</definedName>
    <definedName name="______EST19">#REF!</definedName>
    <definedName name="______EST2" localSheetId="0">#REF!</definedName>
    <definedName name="______EST2">#REF!</definedName>
    <definedName name="______EST3" localSheetId="0">#REF!</definedName>
    <definedName name="______EST3">#REF!</definedName>
    <definedName name="______EST4" localSheetId="0">#REF!</definedName>
    <definedName name="______EST4">#REF!</definedName>
    <definedName name="______EST5" localSheetId="0">#REF!</definedName>
    <definedName name="______EST5">#REF!</definedName>
    <definedName name="______EST6" localSheetId="0">#REF!</definedName>
    <definedName name="______EST6">#REF!</definedName>
    <definedName name="______EST7" localSheetId="0">#REF!</definedName>
    <definedName name="______EST7">#REF!</definedName>
    <definedName name="______EST8" localSheetId="0">#REF!</definedName>
    <definedName name="______EST8">#REF!</definedName>
    <definedName name="______EST9" localSheetId="0">#REF!</definedName>
    <definedName name="______EST9">#REF!</definedName>
    <definedName name="______EXC1" localSheetId="0">#REF!</definedName>
    <definedName name="______EXC1">#REF!</definedName>
    <definedName name="______EXC10" localSheetId="0">#REF!</definedName>
    <definedName name="______EXC10">#REF!</definedName>
    <definedName name="______EXC11" localSheetId="0">#REF!</definedName>
    <definedName name="______EXC11">#REF!</definedName>
    <definedName name="______EXC12" localSheetId="0">#REF!</definedName>
    <definedName name="______EXC12">#REF!</definedName>
    <definedName name="______EXC2" localSheetId="0">#REF!</definedName>
    <definedName name="______EXC2">#REF!</definedName>
    <definedName name="______EXC3" localSheetId="0">#REF!</definedName>
    <definedName name="______EXC3">#REF!</definedName>
    <definedName name="______EXC4" localSheetId="0">#REF!</definedName>
    <definedName name="______EXC4">#REF!</definedName>
    <definedName name="______EXC5" localSheetId="0">#REF!</definedName>
    <definedName name="______EXC5">#REF!</definedName>
    <definedName name="______EXC6" localSheetId="0">#REF!</definedName>
    <definedName name="______EXC6">#REF!</definedName>
    <definedName name="______EXC7" localSheetId="0">#REF!</definedName>
    <definedName name="______EXC7">#REF!</definedName>
    <definedName name="______EXC8" localSheetId="0">#REF!</definedName>
    <definedName name="______EXC8">#REF!</definedName>
    <definedName name="______EXC9" localSheetId="0">#REF!</definedName>
    <definedName name="______EXC9">#REF!</definedName>
    <definedName name="______ORO10" localSheetId="0">#REF!</definedName>
    <definedName name="______ORO10">#REF!</definedName>
    <definedName name="______ORO11" localSheetId="0">#REF!</definedName>
    <definedName name="______ORO11">#REF!</definedName>
    <definedName name="______ORO12" localSheetId="0">#REF!</definedName>
    <definedName name="______ORO12">#REF!</definedName>
    <definedName name="______ORO13" localSheetId="0">#REF!</definedName>
    <definedName name="______ORO13">#REF!</definedName>
    <definedName name="______ORO14" localSheetId="0">#REF!</definedName>
    <definedName name="______ORO14">#REF!</definedName>
    <definedName name="______ORO15" localSheetId="0">#REF!</definedName>
    <definedName name="______ORO15">#REF!</definedName>
    <definedName name="______ORO16" localSheetId="0">#REF!</definedName>
    <definedName name="______ORO16">#REF!</definedName>
    <definedName name="______ORO17" localSheetId="0">#REF!</definedName>
    <definedName name="______ORO17">#REF!</definedName>
    <definedName name="______ORO18" localSheetId="0">#REF!</definedName>
    <definedName name="______ORO18">#REF!</definedName>
    <definedName name="______ORO19" localSheetId="0">#REF!</definedName>
    <definedName name="______ORO19">#REF!</definedName>
    <definedName name="______PMT5671" localSheetId="0">#REF!</definedName>
    <definedName name="______PMT5671">#REF!</definedName>
    <definedName name="______PMT5805" localSheetId="0">#REF!</definedName>
    <definedName name="______PMT5805">#REF!</definedName>
    <definedName name="______PMT5806" localSheetId="0">#REF!</definedName>
    <definedName name="______PMT5806">#REF!</definedName>
    <definedName name="______PMT5815" localSheetId="0">#REF!</definedName>
    <definedName name="______PMT5815">#REF!</definedName>
    <definedName name="______PMT5820" localSheetId="0">#REF!</definedName>
    <definedName name="______PMT5820">#REF!</definedName>
    <definedName name="______r" localSheetId="0">#REF!</definedName>
    <definedName name="______r">#REF!</definedName>
    <definedName name="______SAL1" localSheetId="0">#REF!</definedName>
    <definedName name="______SAL1">#REF!</definedName>
    <definedName name="______tab1" localSheetId="0">#REF!</definedName>
    <definedName name="______tab1">#REF!</definedName>
    <definedName name="______tab2" localSheetId="0">#REF!</definedName>
    <definedName name="______tab2">#REF!</definedName>
    <definedName name="______tab3" localSheetId="0">#REF!</definedName>
    <definedName name="______tab3">#REF!</definedName>
    <definedName name="______TAB4" localSheetId="0">#REF!</definedName>
    <definedName name="______TAB4">#REF!</definedName>
    <definedName name="_____aiu2">#REF!</definedName>
    <definedName name="_____COD906">#REF!</definedName>
    <definedName name="_____EST1" localSheetId="0">#REF!</definedName>
    <definedName name="_____EST1">#REF!</definedName>
    <definedName name="_____EST10" localSheetId="0">#REF!</definedName>
    <definedName name="_____EST10">#REF!</definedName>
    <definedName name="_____EST11" localSheetId="0">#REF!</definedName>
    <definedName name="_____EST11">#REF!</definedName>
    <definedName name="_____EST12" localSheetId="0">#REF!</definedName>
    <definedName name="_____EST12">#REF!</definedName>
    <definedName name="_____EST13" localSheetId="0">#REF!</definedName>
    <definedName name="_____EST13">#REF!</definedName>
    <definedName name="_____EST14" localSheetId="0">#REF!</definedName>
    <definedName name="_____EST14">#REF!</definedName>
    <definedName name="_____EST15" localSheetId="0">#REF!</definedName>
    <definedName name="_____EST15">#REF!</definedName>
    <definedName name="_____EST16" localSheetId="0">#REF!</definedName>
    <definedName name="_____EST16">#REF!</definedName>
    <definedName name="_____EST17" localSheetId="0">#REF!</definedName>
    <definedName name="_____EST17">#REF!</definedName>
    <definedName name="_____EST18" localSheetId="0">#REF!</definedName>
    <definedName name="_____EST18">#REF!</definedName>
    <definedName name="_____EST19" localSheetId="0">#REF!</definedName>
    <definedName name="_____EST19">#REF!</definedName>
    <definedName name="_____EST2" localSheetId="0">#REF!</definedName>
    <definedName name="_____EST2">#REF!</definedName>
    <definedName name="_____EST3" localSheetId="0">#REF!</definedName>
    <definedName name="_____EST3">#REF!</definedName>
    <definedName name="_____EST4" localSheetId="0">#REF!</definedName>
    <definedName name="_____EST4">#REF!</definedName>
    <definedName name="_____EST5" localSheetId="0">#REF!</definedName>
    <definedName name="_____EST5">#REF!</definedName>
    <definedName name="_____EST6" localSheetId="0">#REF!</definedName>
    <definedName name="_____EST6">#REF!</definedName>
    <definedName name="_____EST7" localSheetId="0">#REF!</definedName>
    <definedName name="_____EST7">#REF!</definedName>
    <definedName name="_____EST8" localSheetId="0">#REF!</definedName>
    <definedName name="_____EST8">#REF!</definedName>
    <definedName name="_____EST9" localSheetId="0">#REF!</definedName>
    <definedName name="_____EST9">#REF!</definedName>
    <definedName name="_____EXC1" localSheetId="0">#REF!</definedName>
    <definedName name="_____EXC1">#REF!</definedName>
    <definedName name="_____EXC10" localSheetId="0">#REF!</definedName>
    <definedName name="_____EXC10">#REF!</definedName>
    <definedName name="_____EXC11" localSheetId="0">#REF!</definedName>
    <definedName name="_____EXC11">#REF!</definedName>
    <definedName name="_____EXC12" localSheetId="0">#REF!</definedName>
    <definedName name="_____EXC12">#REF!</definedName>
    <definedName name="_____EXC2" localSheetId="0">#REF!</definedName>
    <definedName name="_____EXC2">#REF!</definedName>
    <definedName name="_____EXC3" localSheetId="0">#REF!</definedName>
    <definedName name="_____EXC3">#REF!</definedName>
    <definedName name="_____EXC4" localSheetId="0">#REF!</definedName>
    <definedName name="_____EXC4">#REF!</definedName>
    <definedName name="_____EXC5" localSheetId="0">#REF!</definedName>
    <definedName name="_____EXC5">#REF!</definedName>
    <definedName name="_____EXC6" localSheetId="0">#REF!</definedName>
    <definedName name="_____EXC6">#REF!</definedName>
    <definedName name="_____EXC7" localSheetId="0">#REF!</definedName>
    <definedName name="_____EXC7">#REF!</definedName>
    <definedName name="_____EXC8" localSheetId="0">#REF!</definedName>
    <definedName name="_____EXC8">#REF!</definedName>
    <definedName name="_____EXC9" localSheetId="0">#REF!</definedName>
    <definedName name="_____EXC9">#REF!</definedName>
    <definedName name="_____MOR15">#REF!</definedName>
    <definedName name="_____ORO10" localSheetId="0">#REF!</definedName>
    <definedName name="_____ORO10">#REF!</definedName>
    <definedName name="_____ORO11" localSheetId="0">#REF!</definedName>
    <definedName name="_____ORO11">#REF!</definedName>
    <definedName name="_____ORO12" localSheetId="0">#REF!</definedName>
    <definedName name="_____ORO12">#REF!</definedName>
    <definedName name="_____ORO13" localSheetId="0">#REF!</definedName>
    <definedName name="_____ORO13">#REF!</definedName>
    <definedName name="_____ORO14" localSheetId="0">#REF!</definedName>
    <definedName name="_____ORO14">#REF!</definedName>
    <definedName name="_____ORO15" localSheetId="0">#REF!</definedName>
    <definedName name="_____ORO15">#REF!</definedName>
    <definedName name="_____ORO16" localSheetId="0">#REF!</definedName>
    <definedName name="_____ORO16">#REF!</definedName>
    <definedName name="_____ORO17" localSheetId="0">#REF!</definedName>
    <definedName name="_____ORO17">#REF!</definedName>
    <definedName name="_____ORO18" localSheetId="0">#REF!</definedName>
    <definedName name="_____ORO18">#REF!</definedName>
    <definedName name="_____ORO19" localSheetId="0">#REF!</definedName>
    <definedName name="_____ORO19">#REF!</definedName>
    <definedName name="_____PMT5671" localSheetId="0">#REF!</definedName>
    <definedName name="_____PMT5671">#REF!</definedName>
    <definedName name="_____PMT5805" localSheetId="0">#REF!</definedName>
    <definedName name="_____PMT5805">#REF!</definedName>
    <definedName name="_____PMT5806" localSheetId="0">#REF!</definedName>
    <definedName name="_____PMT5806">#REF!</definedName>
    <definedName name="_____PMT5815" localSheetId="0">#REF!</definedName>
    <definedName name="_____PMT5815">#REF!</definedName>
    <definedName name="_____PMT5820" localSheetId="0">#REF!</definedName>
    <definedName name="_____PMT5820">#REF!</definedName>
    <definedName name="_____r">#REF!</definedName>
    <definedName name="_____SAL1" localSheetId="0">#REF!</definedName>
    <definedName name="_____SAL1">#REF!</definedName>
    <definedName name="_____tab1" localSheetId="0">#REF!</definedName>
    <definedName name="_____tab1">#REF!</definedName>
    <definedName name="_____tab2" localSheetId="0">#REF!</definedName>
    <definedName name="_____tab2">#REF!</definedName>
    <definedName name="_____tab3" localSheetId="0">#REF!</definedName>
    <definedName name="_____tab3">#REF!</definedName>
    <definedName name="_____TAB4" localSheetId="0">#REF!</definedName>
    <definedName name="_____TAB4">#REF!</definedName>
    <definedName name="_____TEE6">#REF!</definedName>
    <definedName name="_____Vol1">#REF!</definedName>
    <definedName name="____AFC1">#REF!</definedName>
    <definedName name="____AFC3">#REF!</definedName>
    <definedName name="____AFC5">#REF!</definedName>
    <definedName name="____aiu2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D906">#REF!</definedName>
    <definedName name="____EST1" localSheetId="0">#REF!</definedName>
    <definedName name="____EST1">#REF!</definedName>
    <definedName name="____EST10" localSheetId="0">#REF!</definedName>
    <definedName name="____EST10">#REF!</definedName>
    <definedName name="____EST11" localSheetId="0">#REF!</definedName>
    <definedName name="____EST11">#REF!</definedName>
    <definedName name="____EST12" localSheetId="0">#REF!</definedName>
    <definedName name="____EST12">#REF!</definedName>
    <definedName name="____EST13" localSheetId="0">#REF!</definedName>
    <definedName name="____EST13">#REF!</definedName>
    <definedName name="____EST14" localSheetId="0">#REF!</definedName>
    <definedName name="____EST14">#REF!</definedName>
    <definedName name="____EST15" localSheetId="0">#REF!</definedName>
    <definedName name="____EST15">#REF!</definedName>
    <definedName name="____EST16" localSheetId="0">#REF!</definedName>
    <definedName name="____EST16">#REF!</definedName>
    <definedName name="____EST17" localSheetId="0">#REF!</definedName>
    <definedName name="____EST17">#REF!</definedName>
    <definedName name="____EST18" localSheetId="0">#REF!</definedName>
    <definedName name="____EST18">#REF!</definedName>
    <definedName name="____EST19" localSheetId="0">#REF!</definedName>
    <definedName name="____EST19">#REF!</definedName>
    <definedName name="____EST2" localSheetId="0">#REF!</definedName>
    <definedName name="____EST2">#REF!</definedName>
    <definedName name="____EST3" localSheetId="0">#REF!</definedName>
    <definedName name="____EST3">#REF!</definedName>
    <definedName name="____EST4" localSheetId="0">#REF!</definedName>
    <definedName name="____EST4">#REF!</definedName>
    <definedName name="____EST5" localSheetId="0">#REF!</definedName>
    <definedName name="____EST5">#REF!</definedName>
    <definedName name="____EST6" localSheetId="0">#REF!</definedName>
    <definedName name="____EST6">#REF!</definedName>
    <definedName name="____EST7" localSheetId="0">#REF!</definedName>
    <definedName name="____EST7">#REF!</definedName>
    <definedName name="____EST8" localSheetId="0">#REF!</definedName>
    <definedName name="____EST8">#REF!</definedName>
    <definedName name="____EST9" localSheetId="0">#REF!</definedName>
    <definedName name="____EST9">#REF!</definedName>
    <definedName name="____EXC1" localSheetId="0">#REF!</definedName>
    <definedName name="____EXC1">#REF!</definedName>
    <definedName name="____EXC10" localSheetId="0">#REF!</definedName>
    <definedName name="____EXC10">#REF!</definedName>
    <definedName name="____EXC11" localSheetId="0">#REF!</definedName>
    <definedName name="____EXC11">#REF!</definedName>
    <definedName name="____EXC12" localSheetId="0">#REF!</definedName>
    <definedName name="____EXC12">#REF!</definedName>
    <definedName name="____EXC2" localSheetId="0">#REF!</definedName>
    <definedName name="____EXC2">#REF!</definedName>
    <definedName name="____EXC3" localSheetId="0">#REF!</definedName>
    <definedName name="____EXC3">#REF!</definedName>
    <definedName name="____EXC4" localSheetId="0">#REF!</definedName>
    <definedName name="____EXC4">#REF!</definedName>
    <definedName name="____EXC5" localSheetId="0">#REF!</definedName>
    <definedName name="_xlnm.Print_Area" localSheetId="0">PRESUPUESTO!$A$1:$G$36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99" roundtripDataSignature="AMtx7mhxr4kmfecjebWyikrf9R7G7e2zZA=="/>
    </ext>
  </extLst>
</workbook>
</file>

<file path=xl/calcChain.xml><?xml version="1.0" encoding="utf-8"?>
<calcChain xmlns="http://schemas.openxmlformats.org/spreadsheetml/2006/main">
  <c r="J9" i="3" l="1"/>
  <c r="D22" i="2"/>
  <c r="D21" i="2"/>
  <c r="D20" i="2"/>
  <c r="D19" i="2"/>
  <c r="D18" i="2"/>
  <c r="D17" i="2"/>
  <c r="F13" i="2"/>
  <c r="F12" i="2"/>
  <c r="F11" i="2"/>
  <c r="F10" i="2"/>
  <c r="F9" i="2"/>
  <c r="G28" i="1"/>
  <c r="G27" i="1"/>
  <c r="G19" i="1"/>
  <c r="G18" i="1"/>
  <c r="G17" i="1"/>
  <c r="G15" i="1"/>
  <c r="G14" i="1"/>
  <c r="G13" i="1"/>
  <c r="G12" i="1"/>
  <c r="G11" i="1"/>
  <c r="G10" i="1"/>
  <c r="G9" i="1"/>
  <c r="F14" i="1"/>
  <c r="F12" i="1"/>
  <c r="F11" i="1"/>
  <c r="F10" i="1"/>
  <c r="F9" i="1"/>
  <c r="F8" i="1"/>
  <c r="D3" i="3"/>
  <c r="K28" i="3"/>
  <c r="K27" i="3"/>
  <c r="K26" i="3"/>
  <c r="K25" i="3"/>
  <c r="K24" i="3"/>
  <c r="I7" i="3" l="1"/>
  <c r="C4" i="2"/>
  <c r="D13" i="2" s="1"/>
  <c r="I37" i="3"/>
  <c r="I36" i="3"/>
  <c r="I35" i="3"/>
  <c r="I34" i="3"/>
  <c r="I33" i="3"/>
  <c r="I32" i="3"/>
  <c r="I31" i="3"/>
  <c r="M28" i="3"/>
  <c r="I28" i="3"/>
  <c r="I27" i="3"/>
  <c r="M27" i="3" s="1"/>
  <c r="I26" i="3"/>
  <c r="M26" i="3" s="1"/>
  <c r="I25" i="3"/>
  <c r="M25" i="3" s="1"/>
  <c r="M24" i="3"/>
  <c r="I24" i="3"/>
  <c r="F15" i="3"/>
  <c r="F12" i="3"/>
  <c r="F14" i="3" s="1"/>
  <c r="F11" i="3"/>
  <c r="B3" i="2"/>
  <c r="F22" i="3" l="1"/>
  <c r="D10" i="2"/>
  <c r="D9" i="2"/>
  <c r="D11" i="2"/>
  <c r="F27" i="1"/>
  <c r="F18" i="1" l="1"/>
  <c r="C18" i="1"/>
  <c r="E18" i="1"/>
  <c r="F28" i="1"/>
  <c r="E28" i="1"/>
  <c r="D28" i="1"/>
  <c r="F17" i="1" l="1"/>
  <c r="E17" i="1"/>
  <c r="E14" i="1"/>
  <c r="E27" i="1" l="1"/>
  <c r="D27" i="1"/>
  <c r="D26" i="1"/>
  <c r="F13" i="1"/>
  <c r="E13" i="1"/>
  <c r="E12" i="1"/>
  <c r="E11" i="1"/>
  <c r="E10" i="1"/>
  <c r="E9" i="1"/>
  <c r="E8" i="1"/>
  <c r="F26" i="1" l="1"/>
  <c r="G26" i="1" s="1"/>
  <c r="G8" i="1"/>
  <c r="G20" i="1" s="1"/>
  <c r="G29" i="1" l="1"/>
  <c r="J10" i="3" l="1"/>
  <c r="K32" i="3" s="1"/>
  <c r="J7" i="3"/>
  <c r="J8" i="3" s="1"/>
  <c r="K33" i="3" l="1"/>
  <c r="M32" i="3"/>
  <c r="F32" i="3" s="1"/>
  <c r="F27" i="3"/>
  <c r="F24" i="3"/>
  <c r="F26" i="3"/>
  <c r="F28" i="3"/>
  <c r="F25" i="3"/>
  <c r="F29" i="3" l="1"/>
  <c r="K34" i="3"/>
  <c r="M33" i="3"/>
  <c r="F33" i="3" s="1"/>
  <c r="K35" i="3" l="1"/>
  <c r="M34" i="3"/>
  <c r="F34" i="3" s="1"/>
  <c r="K36" i="3" l="1"/>
  <c r="M35" i="3"/>
  <c r="F35" i="3" s="1"/>
  <c r="M36" i="3" l="1"/>
  <c r="F36" i="3" s="1"/>
  <c r="K37" i="3"/>
  <c r="M37" i="3" s="1"/>
  <c r="F37" i="3" s="1"/>
  <c r="F14" i="2" l="1"/>
  <c r="D24" i="2"/>
  <c r="K31" i="3" l="1"/>
  <c r="M31" i="3" s="1"/>
  <c r="F31" i="3" s="1"/>
  <c r="F38" i="3" s="1"/>
  <c r="F40" i="3" s="1"/>
  <c r="F41" i="3" s="1"/>
  <c r="F42" i="3" s="1"/>
  <c r="G21" i="1" s="1"/>
  <c r="G22" i="1" s="1"/>
  <c r="G30" i="1" s="1"/>
  <c r="G32" i="1" l="1"/>
  <c r="D5" i="2"/>
  <c r="G33" i="1"/>
  <c r="G34" i="1" s="1"/>
  <c r="C5" i="2"/>
  <c r="I35" i="1" l="1"/>
  <c r="D6" i="2"/>
  <c r="I34" i="1"/>
  <c r="C2" i="1"/>
</calcChain>
</file>

<file path=xl/sharedStrings.xml><?xml version="1.0" encoding="utf-8"?>
<sst xmlns="http://schemas.openxmlformats.org/spreadsheetml/2006/main" count="284" uniqueCount="215">
  <si>
    <t>PRESUPUESTO TOTAL :</t>
  </si>
  <si>
    <t>PERSONAL ESPECIALISTA, PROFESIONAL O DE APOYO</t>
  </si>
  <si>
    <t>ITEM</t>
  </si>
  <si>
    <t>DESCRIPCIÓN</t>
  </si>
  <si>
    <t>UNIDAD</t>
  </si>
  <si>
    <t>VALOR TOTAL
 (A X B X C)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</si>
  <si>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</si>
  <si>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</si>
  <si>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</si>
  <si>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</si>
  <si>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</si>
  <si>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</si>
  <si>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</si>
  <si>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</si>
  <si>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</si>
  <si>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</si>
  <si>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</si>
  <si>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</si>
  <si>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2.</t>
  </si>
  <si>
    <t>COSTOS OPERACIONALES</t>
  </si>
  <si>
    <t>CANTIDAD
(A)</t>
  </si>
  <si>
    <t xml:space="preserve">ALQUILER EQUIPO, SUMINISTROS Y OTROS ELEMENTOS </t>
  </si>
  <si>
    <t>2.1</t>
  </si>
  <si>
    <t>ALQUILER DE VEHICULO: CAMPERO, PICK-UP, CAMIONETA, CAMION O SIMILAR DE 1300cc A 2000cc DE CILINDRADA, MODELO 2022 A 2019. 100% DE LA TARIFA ESTABLECIDA. INCLUYE TODOS LOS COSTOS DE OPERACIÓN Y MANTENIMIENTO EXCEPTO EL SALARIO DEL CONDUCTOR</t>
  </si>
  <si>
    <t>mes</t>
  </si>
  <si>
    <t>2.2</t>
  </si>
  <si>
    <t>TARIFA MES - PERSONAL AUXILIAR TÉCNICO  CONDUCTOR O MOTORISTA (INCLUYE FACTOR DE PRESTACIONES)</t>
  </si>
  <si>
    <t>2.3</t>
  </si>
  <si>
    <t>2.4</t>
  </si>
  <si>
    <t>ALQUILER MES - ARRIENDO OFICINA INCL. ADMINISTRACIÓN, SERVICIOS PÚBLICOS, COMUNICACIONES (AREA MÍNIMA 50 M2)</t>
  </si>
  <si>
    <t>2.5</t>
  </si>
  <si>
    <t>TARIFA GLOBAL - GASTOS OFICINA (PAPELERIA, FOTOCOPIAS Y OTROS)</t>
  </si>
  <si>
    <t>TARIFA MES - PERSONAL AUXILIAR TÉCNICO SECRETARIA (INCLUYE FACTOR DE PRESTACIONES)</t>
  </si>
  <si>
    <t>TARIFA MES - ASESORIA CONTABLE (INCLUYE FACTOR DE PRESTACIONES)</t>
  </si>
  <si>
    <t xml:space="preserve">SUBTOTAL 2 - COSTOS OPERACIONALES </t>
  </si>
  <si>
    <t>IMPUESTOS</t>
  </si>
  <si>
    <t>IVA - 19%</t>
  </si>
  <si>
    <t>TOTAL PRESUPUESTO</t>
  </si>
  <si>
    <t>CALCULO DE LOS PORCENTAJES POR SEGUROS E IMPUESTOS</t>
  </si>
  <si>
    <t>DURACION CONTRATO (MESES)</t>
  </si>
  <si>
    <t>SMMLV</t>
  </si>
  <si>
    <t>PÓLIZAS DE SEGURO</t>
  </si>
  <si>
    <t>PORCENTAJE</t>
  </si>
  <si>
    <t>DURACIÓN</t>
  </si>
  <si>
    <t>TASA ASEGURADORA</t>
  </si>
  <si>
    <t>VALOR</t>
  </si>
  <si>
    <t>CUMPLIMIENTO</t>
  </si>
  <si>
    <t>CALIDAD DEL SERVICIO</t>
  </si>
  <si>
    <t>SALARIOS Y PRESTACIONES SOCIALES</t>
  </si>
  <si>
    <t>ESTABILIDAD DE LA OBRA</t>
  </si>
  <si>
    <t xml:space="preserve">RESPONSABILIDAD CIVIL </t>
  </si>
  <si>
    <t>RESPONSABILIDAD CIVIL</t>
  </si>
  <si>
    <t>200 SMLV</t>
  </si>
  <si>
    <t>1500 SLMV</t>
  </si>
  <si>
    <t>300 SMLV</t>
  </si>
  <si>
    <t>1500 A 2500</t>
  </si>
  <si>
    <t>400 SMLV</t>
  </si>
  <si>
    <t>2500 A 5000</t>
  </si>
  <si>
    <t xml:space="preserve">Estampilla U. Distrital                      </t>
  </si>
  <si>
    <t xml:space="preserve">Estampilla Pro Cultura                     </t>
  </si>
  <si>
    <t>5% CUANDO SEA SUPERIOR  A 10000 SMLV HASTA 75000</t>
  </si>
  <si>
    <t xml:space="preserve">Estampilla Pro Adulto Mayor           </t>
  </si>
  <si>
    <t xml:space="preserve">I.C.A                                                     </t>
  </si>
  <si>
    <t xml:space="preserve">Rete fuente                                        </t>
  </si>
  <si>
    <t xml:space="preserve">Contrib. Especial (Imp. De Guerra )  </t>
  </si>
  <si>
    <t>RETEFUENTE</t>
  </si>
  <si>
    <t>ICA</t>
  </si>
  <si>
    <t>ESTAMPILLA U PEDAGÓGICA</t>
  </si>
  <si>
    <t>ESTAMPILLA ADULTO MAYOR</t>
  </si>
  <si>
    <t>ESTAMPILLA UD</t>
  </si>
  <si>
    <t>ESTAMPILLA PROCULTURA</t>
  </si>
  <si>
    <t xml:space="preserve">CALCULO DEL FACTOR MULTIPLICADOR </t>
  </si>
  <si>
    <t>CONCEPTO</t>
  </si>
  <si>
    <t>1.</t>
  </si>
  <si>
    <t>Salarios y Prestaciones Sociales de Personal Facturable</t>
  </si>
  <si>
    <t>1.1.</t>
  </si>
  <si>
    <t xml:space="preserve">Salarios </t>
  </si>
  <si>
    <t>1.2.</t>
  </si>
  <si>
    <t>Subsidio de transporte</t>
  </si>
  <si>
    <t>Prima de servicios (Junio -Diciembre)</t>
  </si>
  <si>
    <t>Cesantías</t>
  </si>
  <si>
    <t>Intereses de cesantías</t>
  </si>
  <si>
    <t xml:space="preserve"> x 1.3. =</t>
  </si>
  <si>
    <t>Vacaciones</t>
  </si>
  <si>
    <t>Seguridad Social (salud 8,5%  + pensión 12%) o (salud 12,5% + Pension 16%)</t>
  </si>
  <si>
    <t>ARL (Depende del riesgo de la Actividad a Contratar .) (**)</t>
  </si>
  <si>
    <t>Caja de Compensación Familiar</t>
  </si>
  <si>
    <t>Sena</t>
  </si>
  <si>
    <t>ICBF</t>
  </si>
  <si>
    <t>Otros (Auxilios varios, prestaciones extralegales, Incapacidades no cubiertas)</t>
  </si>
  <si>
    <t>1.13</t>
  </si>
  <si>
    <t>Dotación  (Para Ingresos Laborales hasta 2 SMLV, Demas cuando son actividades de Campo o que requieran dotacion)</t>
  </si>
  <si>
    <t>Sub-total</t>
  </si>
  <si>
    <t>Resumen de fechas de publicación y ajustes: clic aquí</t>
  </si>
  <si>
    <r>
      <rPr>
        <b/>
        <sz val="11"/>
        <color theme="5"/>
        <rFont val="Arial Narrow"/>
        <family val="2"/>
      </rPr>
      <t>*NOTA:</t>
    </r>
    <r>
      <rPr>
        <sz val="11"/>
        <color theme="5"/>
        <rFont val="Arial Narrow"/>
        <family val="2"/>
      </rPr>
      <t xml:space="preserve"> Los precios de los insumos relacionados con el acero publicados en este visor, no consideran la volatilidad del mercado siderúrgico para el periodo de la actualización. </t>
    </r>
    <r>
      <rPr>
        <u/>
        <sz val="11"/>
        <color theme="5"/>
        <rFont val="Arial Narrow"/>
        <family val="2"/>
      </rPr>
      <t>(Ver última columna para casos en los que aplica esta nota)</t>
    </r>
  </si>
  <si>
    <t>Código</t>
  </si>
  <si>
    <t>Nombre</t>
  </si>
  <si>
    <t>UM</t>
  </si>
  <si>
    <t>Precio</t>
  </si>
  <si>
    <t>CATEGORIA</t>
  </si>
  <si>
    <t>PROFESIONAL (AÑOS)</t>
  </si>
  <si>
    <t>EXP ESPECIFICA (Años)</t>
  </si>
  <si>
    <t xml:space="preserve">SUELDOS Y JORNALES </t>
  </si>
  <si>
    <t>TARIFA MES - PROFESIONAL CATEGORÍA 1 (NO INCLUYE FACTOR DE PRESTACIONES)</t>
  </si>
  <si>
    <t>MES</t>
  </si>
  <si>
    <t>Actualización 2022+MO2023</t>
  </si>
  <si>
    <t>Mínimo 12</t>
  </si>
  <si>
    <t>Mínimo 10</t>
  </si>
  <si>
    <t>#VALUE!</t>
  </si>
  <si>
    <t>TARIFA MES - PROFESIONAL CATEGORÍA 2 (NO INCLUYE FACTOR DE PRESTACIONES)</t>
  </si>
  <si>
    <t>Mínimo 7</t>
  </si>
  <si>
    <t>TARIFA MES - PROFESIONAL CATEGORÍA 3 (NO INCLUYE FACTOR DE PRESTACIONES)</t>
  </si>
  <si>
    <t>Mínimo 8</t>
  </si>
  <si>
    <t>Mínimo 5</t>
  </si>
  <si>
    <t>TARIFA MES - PROFESIONAL CATEGORÍA 4 (NO INCLUYE FACTOR DE PRESTACIONES)</t>
  </si>
  <si>
    <t>Mínimo 6</t>
  </si>
  <si>
    <t>Mínimo 4</t>
  </si>
  <si>
    <t>Mínimo 3</t>
  </si>
  <si>
    <t>TARIFA MES - PROFESIONAL CATEGORÍA 6 (NO INCLUYE FACTOR DE PRESTACIONES)</t>
  </si>
  <si>
    <t>Mínimo 1</t>
  </si>
  <si>
    <t>TARIFA MES - PROFESIONAL CATEGORÍA 7 (NO INCLUYE FACTOR DE PRESTACIONES)</t>
  </si>
  <si>
    <t>Mínimo 2</t>
  </si>
  <si>
    <t>TARIFA MES - PERSONAL AUXILIAR TÉCNICO - SECRETARIA - CONDUCTOR O MOTORISTA (INCLUYE FACTOR DE PRESTACIONES)</t>
  </si>
  <si>
    <t>M2/MES</t>
  </si>
  <si>
    <t>UN/MES</t>
  </si>
  <si>
    <t>GLB/MS</t>
  </si>
  <si>
    <t>DURACIÓN EN MESES</t>
  </si>
  <si>
    <t>DEDICACIÓN MENSUAL 
(A)</t>
  </si>
  <si>
    <t>CANTIDAD 
(B)</t>
  </si>
  <si>
    <t>TIEMPO EN MESES 
(C)</t>
  </si>
  <si>
    <t>VALOR TOTAL
 (A X B X C X D)</t>
  </si>
  <si>
    <t>VALOR MENSUAL 
(D)</t>
  </si>
  <si>
    <t xml:space="preserve">DIRECTOR DE INTERVENTORIA </t>
  </si>
  <si>
    <t>Grupo de base de datos</t>
  </si>
  <si>
    <t xml:space="preserve">Fecha de Actualización </t>
  </si>
  <si>
    <t>Estampilla U. Nacional (ley 1697/2013)</t>
  </si>
  <si>
    <t>TOTAL ANTES DE IVA</t>
  </si>
  <si>
    <t>PERSONAL</t>
  </si>
  <si>
    <t>1.1.1</t>
  </si>
  <si>
    <t>1.1.2</t>
  </si>
  <si>
    <t>1.1.3</t>
  </si>
  <si>
    <t>1.1.4</t>
  </si>
  <si>
    <t>1.1.5</t>
  </si>
  <si>
    <t>1.1.6</t>
  </si>
  <si>
    <t>1.1.7</t>
  </si>
  <si>
    <t xml:space="preserve">RESIDENTE DE INTERVENTORIA </t>
  </si>
  <si>
    <t>ESPECIALISTA EN GEOTECNIA DE INTERVENTORIA</t>
  </si>
  <si>
    <t>ESPECIALISTA ESTRUCTURAL DE INTERVENTORIA</t>
  </si>
  <si>
    <t>RESIDENTE GESTIÓN AMBIENTAL, SEGURIDAD Y SALUD EN EL TRABAJO (SST - SGA)</t>
  </si>
  <si>
    <t>PROFESIONAL SOCIAL DE INTERVENTORIA</t>
  </si>
  <si>
    <t>ESPECIALISTA TRANSITO Y TRANSPORTE DE INTERVENTORIA</t>
  </si>
  <si>
    <t>PERSONAL TÉCNICO Y PERSONAL AUXILIAR TÉCNICO</t>
  </si>
  <si>
    <t>1.2.1</t>
  </si>
  <si>
    <t>TOPÓGRAFO INSPECTOR</t>
  </si>
  <si>
    <t>TARIFA MES - PERSONAL TÉCNICO - TOPÓGRAFO INSPECTOR (NO INCLUYE FACTOR DE PRESTACIONES)</t>
  </si>
  <si>
    <t>ESTACIÓN DE TOPOGRAFÍA CON TRÍPODE, DOS BASTONES, DOS PRISMAS CON PORTAPRISMA</t>
  </si>
  <si>
    <t>SUBTOTAL 1.1 - PERSONAL ESPECIALISTA, PROFESIONAL O DE APOYO</t>
  </si>
  <si>
    <t>SUBTOTAL 1.2 - PERSONAL TÉCNICO Y PERSONAL AUXILIAR TÉCNICO</t>
  </si>
  <si>
    <t>SUBTOTAL PERSONAL (1.1 + 1.2)</t>
  </si>
  <si>
    <t>TOTAL 1 - PERSONAL</t>
  </si>
  <si>
    <t>TARIFA MES - PERSONAL AUXILIAR TÉCNICO - CADENERO 1 (NO INCLUYE FACTOR DE PRESTACIONES)</t>
  </si>
  <si>
    <t>CADENERO PRIMERO</t>
  </si>
  <si>
    <t>TARIFA MES - PROFESIONAL CATEGORÍA 8 (INCLUYE FACTOR DE PRESTACIONES)</t>
  </si>
  <si>
    <t>TOTAL COSTOS DIRECTOS (1 + 2 )</t>
  </si>
  <si>
    <t>3.1</t>
  </si>
  <si>
    <t>3.2</t>
  </si>
  <si>
    <t>3.3</t>
  </si>
  <si>
    <t>DEDICACIÓN MENSUAL 
(B)</t>
  </si>
  <si>
    <t>VALOR MENSUAL
 (C)</t>
  </si>
  <si>
    <t>COSTOS DIRECTOS SIN FM</t>
  </si>
  <si>
    <t>COSTOS DIRECTOS SIN FM MENSUAL</t>
  </si>
  <si>
    <t xml:space="preserve">COSTOS DIRECTOS CON FM </t>
  </si>
  <si>
    <t>COSTOS DIRECTOS CON FM MENSUAL</t>
  </si>
  <si>
    <t>Gastos Operacionales</t>
  </si>
  <si>
    <t>dedicacion</t>
  </si>
  <si>
    <t>Informe mensual o final de interventoria</t>
  </si>
  <si>
    <t xml:space="preserve"> INFORME MENSUAL O FINAL DE INTERVENTORÍA O CONSULTORÍA. Incluye 4 tapas plastificadas tamaño carta color blanco, con 6 tornillos, hojas de papel bond tamaño carta 75 gramos, 170 folios</t>
  </si>
  <si>
    <t>Arriendo oficina. Incluye administración, servicios</t>
  </si>
  <si>
    <t>Gastos de Oficina ( Papelería, fotocopias y otros)</t>
  </si>
  <si>
    <t>Auxiliar técnico - Secretaria</t>
  </si>
  <si>
    <t>Asesoría Contable</t>
  </si>
  <si>
    <t>Costos Directos no Reembolsables</t>
  </si>
  <si>
    <t>Póliza Cumplimiento y RC</t>
  </si>
  <si>
    <t>Ver cuadro Impuestos y Pólizas</t>
  </si>
  <si>
    <t xml:space="preserve">Estampilla U. Distrital              </t>
  </si>
  <si>
    <t xml:space="preserve">Estampilla Pro Cultura                   </t>
  </si>
  <si>
    <t>3.4</t>
  </si>
  <si>
    <t>3.5</t>
  </si>
  <si>
    <t xml:space="preserve">I.C.A                     </t>
  </si>
  <si>
    <t>3.6</t>
  </si>
  <si>
    <t xml:space="preserve">Rete fuente         </t>
  </si>
  <si>
    <t>3.7</t>
  </si>
  <si>
    <t>Honorarios (Utilidad del consultor y costos no previstos)</t>
  </si>
  <si>
    <t>4.1</t>
  </si>
  <si>
    <t>TOTAL</t>
  </si>
  <si>
    <t>FACTOR MULTIPLICADOR</t>
  </si>
  <si>
    <t>TASA</t>
  </si>
  <si>
    <t>SUBTOTAL (1 + 2)</t>
  </si>
  <si>
    <t>INTERVENTORÍA ADMINISTRATIVA, TÉCNICA, FINANCIERA, SOCIAL, AMBIENTAL Y LEGAL PARA LA CONSTRUCCIÓN DE LAS OBRAS DE MITIGACIÓN POR DESPRENDIMIENTO DE ROCAS EN EL POLÍGONO COMPRENDIDO ENTRE LAS CALLES 181 Y 182A, ENTRE CARRERAS 3A Y 6 EN BARRIO EL CODITO FASE 4, DE LA LOCALIDAD DE USAQUÉN, EN BOGOTÁ DISTRITO CAPITAL.</t>
  </si>
  <si>
    <t>Actualización 2023-I Fase II + MO 2024</t>
  </si>
  <si>
    <t>TARIFA MES - PROFESIONAL CATEGORÍA 5 (NO INCLUYE FACTOR DE PRESTACIONES)</t>
  </si>
  <si>
    <t>TARIFA MES - PROFESIONAL CATEGORÍA 8 (NO INCLUYE FACTOR DE PRESTACIONES)</t>
  </si>
  <si>
    <t>TARIFA _ OPERACIÓN OFICINA</t>
  </si>
  <si>
    <t>TARIFA MES - ARRIENDO OFICINA INCL. ADMINISTRACIÓN, SERVICIOS PÚBLICOS, COMUNICACIONES</t>
  </si>
  <si>
    <t>TARIFA MES - GASTOS OFICINA (PAPELERIA, FOTOCOPIAS Y OTROS)</t>
  </si>
  <si>
    <t>TARIFA MES - EDICIÓN DE INFORME MENSUAL DE INTERVENTORÍA O CONSULTORÍA. Incluye 4 tapas plastificadas tamaño carta color blanco, con 6 tornillos, hojas de papel bond tamaño carta 75 gramos, 170 folios</t>
  </si>
  <si>
    <t>TARIFA _ ALQUILER DE VEHICULO</t>
  </si>
  <si>
    <t>TARIFA MES - ALQUILER DE VEHICULO: CAMPERO, PICK-UP, CAMIONETA, CAMION O SIMILAR DE 1300cc A 2000cc DE CILINDRADA, MODELO 2022 A 2019. 100% DE LA TARIFA ESTABLECIDA. INCLUYE TODOS LOS COSTOS DE OPERACIÓN Y MANTENIMIENTO EXCEPTO EL SALARIO DEL CONDUCTOR</t>
  </si>
  <si>
    <t>TARIFA _ EQUIPO</t>
  </si>
  <si>
    <t>TARIFA MES - ESTACIÓN DE TOPOGRAFÍA CON TRÍPODE, DOS BASTONES, DOS PRISMAS CON PORTAPRISMA</t>
  </si>
  <si>
    <t>Fecha de publicación: 17/01/2024</t>
  </si>
  <si>
    <t>Fecha del último ajuste parcial: 17/01/2024</t>
  </si>
  <si>
    <t>DEL p OBRA</t>
  </si>
  <si>
    <t>P OBRA</t>
  </si>
  <si>
    <t>TOTAL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</si>
</sst>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-* #,##0.00_-;\-* #,##0.00_-;_-* &quot;-&quot;??_-;_-@"/>
    <numFmt numFmtId="166" formatCode="&quot;$&quot;#,##0"/>
    <numFmt numFmtId="167" formatCode="[$$-240A]\ #,##0"/>
    <numFmt numFmtId="168" formatCode="0.0"/>
    <numFmt numFmtId="169" formatCode="_(&quot;$ &quot;* #,##0.00_);_(&quot;$ &quot;* \(#,##0.00\);_(&quot;$ &quot;* \-??_);_(@_)"/>
    <numFmt numFmtId="170" formatCode="_-&quot;$&quot;* #,##0_-;\-&quot;$&quot;* #,##0_-;_-&quot;$&quot;* &quot;-&quot;_-;_-@"/>
    <numFmt numFmtId="171" formatCode="_-* #,##0_-;\-* #,##0_-;_-* &quot;-&quot;??_-;_-@"/>
    <numFmt numFmtId="172" formatCode="&quot;$&quot;\ #,##0.00"/>
    <numFmt numFmtId="173" formatCode="_(&quot;$&quot;\ * #,##0_);_(&quot;$&quot;\ * \(#,##0\);_(&quot;$&quot;\ * &quot;-&quot;??_);_(@_)"/>
    <numFmt numFmtId="174" formatCode="&quot;$&quot;\ #,##0"/>
    <numFmt numFmtId="175" formatCode="_-* #,##0_-;\-* #,##0_-;_-* &quot;-&quot;??_-;_-@_-"/>
    <numFmt numFmtId="176" formatCode="_-* #,##0.0_-;\-* #,##0.0_-;_-* &quot;-&quot;??_-;_-@_-"/>
  </numFmts>
  <fonts count="57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sz val="6"/>
      <color theme="1"/>
      <name val="Arial"/>
      <family val="2"/>
    </font>
    <font>
      <sz val="6"/>
      <color rgb="FF000000"/>
      <name val="Arial"/>
      <family val="2"/>
    </font>
    <font>
      <b/>
      <sz val="6"/>
      <color theme="1"/>
      <name val="Arial"/>
      <family val="2"/>
    </font>
    <font>
      <sz val="8"/>
      <color theme="1"/>
      <name val="Arial Narrow"/>
      <family val="2"/>
    </font>
    <font>
      <sz val="6"/>
      <color theme="1"/>
      <name val="Arial Narrow"/>
      <family val="2"/>
    </font>
    <font>
      <sz val="6"/>
      <color rgb="FFFF0000"/>
      <name val="Arial Narrow"/>
      <family val="2"/>
    </font>
    <font>
      <sz val="8"/>
      <color rgb="FF00000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b/>
      <u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0"/>
      <color theme="0"/>
      <name val="Arial Narrow"/>
      <family val="2"/>
    </font>
    <font>
      <sz val="11"/>
      <color theme="1"/>
      <name val="Arial Narrow"/>
      <family val="2"/>
    </font>
    <font>
      <sz val="18"/>
      <color theme="1"/>
      <name val="Arial Narrow"/>
      <family val="2"/>
    </font>
    <font>
      <sz val="22"/>
      <color theme="1"/>
      <name val="Arial Narrow"/>
      <family val="2"/>
    </font>
    <font>
      <b/>
      <sz val="9"/>
      <color rgb="FF7F7F7F"/>
      <name val="Arial Narrow"/>
      <family val="2"/>
    </font>
    <font>
      <b/>
      <sz val="10"/>
      <color rgb="FF7F7F7F"/>
      <name val="Arial Narrow"/>
      <family val="2"/>
    </font>
    <font>
      <b/>
      <sz val="12"/>
      <color rgb="FF7F7F7F"/>
      <name val="Arial Narrow"/>
      <family val="2"/>
    </font>
    <font>
      <b/>
      <u/>
      <sz val="12"/>
      <color rgb="FF3A410E"/>
      <name val="Arial Narrow"/>
      <family val="2"/>
    </font>
    <font>
      <b/>
      <u/>
      <sz val="12"/>
      <color rgb="FF3A410E"/>
      <name val="Arial Narrow"/>
      <family val="2"/>
    </font>
    <font>
      <b/>
      <u/>
      <sz val="12"/>
      <color theme="1"/>
      <name val="Arial Narrow"/>
      <family val="2"/>
    </font>
    <font>
      <b/>
      <u/>
      <sz val="12"/>
      <color rgb="FF3A410E"/>
      <name val="Arial Narrow"/>
      <family val="2"/>
    </font>
    <font>
      <sz val="11"/>
      <color theme="5"/>
      <name val="Arial Narrow"/>
      <family val="2"/>
    </font>
    <font>
      <b/>
      <sz val="12"/>
      <color rgb="FF00B0F0"/>
      <name val="Arial Narrow"/>
      <family val="2"/>
    </font>
    <font>
      <sz val="11"/>
      <color rgb="FF4F6128"/>
      <name val="Arial Narrow"/>
      <family val="2"/>
    </font>
    <font>
      <sz val="11"/>
      <color rgb="FF000000"/>
      <name val="Arial Narrow"/>
      <family val="2"/>
    </font>
    <font>
      <b/>
      <sz val="11"/>
      <color theme="5"/>
      <name val="Arial Narrow"/>
      <family val="2"/>
    </font>
    <font>
      <u/>
      <sz val="11"/>
      <color theme="5"/>
      <name val="Arial Narrow"/>
      <family val="2"/>
    </font>
    <font>
      <sz val="11"/>
      <color theme="1"/>
      <name val="Calibri"/>
      <family val="2"/>
      <scheme val="minor"/>
    </font>
    <font>
      <sz val="11"/>
      <name val="Arial Narrow"/>
      <family val="2"/>
    </font>
    <font>
      <b/>
      <sz val="8"/>
      <color rgb="FF000000"/>
      <name val="Arial Narrow"/>
      <family val="2"/>
    </font>
    <font>
      <sz val="8"/>
      <name val="Arial Narrow"/>
      <family val="2"/>
    </font>
    <font>
      <sz val="8"/>
      <color theme="1"/>
      <name val="Arial Narrow"/>
      <family val="2"/>
    </font>
    <font>
      <sz val="10"/>
      <name val="Arial Narrow"/>
      <family val="2"/>
    </font>
    <font>
      <b/>
      <sz val="9"/>
      <color rgb="FF000000"/>
      <name val="Arial Narrow"/>
      <family val="2"/>
    </font>
    <font>
      <sz val="8"/>
      <color theme="1"/>
      <name val="Calibri"/>
      <family val="2"/>
      <scheme val="minor"/>
    </font>
    <font>
      <sz val="18"/>
      <name val="Arial Narrow"/>
      <family val="2"/>
    </font>
    <font>
      <sz val="11"/>
      <name val="Calibri"/>
      <family val="2"/>
      <scheme val="minor"/>
    </font>
    <font>
      <b/>
      <sz val="11"/>
      <color theme="1"/>
      <name val="Arial Narrow"/>
      <family val="2"/>
    </font>
    <font>
      <b/>
      <sz val="12"/>
      <color theme="1" tint="0.499984740745262"/>
      <name val="Calibri"/>
      <family val="2"/>
      <scheme val="minor"/>
    </font>
    <font>
      <u/>
      <sz val="8.8000000000000007"/>
      <color theme="10"/>
      <name val="Calibri"/>
      <family val="2"/>
    </font>
    <font>
      <b/>
      <sz val="12"/>
      <color theme="9" tint="-0.499984740745262"/>
      <name val="Calibri"/>
      <family val="2"/>
    </font>
    <font>
      <b/>
      <sz val="14"/>
      <color theme="0"/>
      <name val="Calibri"/>
      <family val="2"/>
      <scheme val="minor"/>
    </font>
    <font>
      <sz val="11"/>
      <color indexed="8"/>
      <name val="Calibri"/>
      <family val="2"/>
    </font>
    <font>
      <b/>
      <sz val="9"/>
      <name val="Arial Narrow"/>
      <family val="2"/>
    </font>
    <font>
      <b/>
      <sz val="12"/>
      <name val="Arial Narrow"/>
      <family val="2"/>
    </font>
    <font>
      <sz val="8"/>
      <name val="Calibri"/>
      <family val="2"/>
      <scheme val="minor"/>
    </font>
    <font>
      <b/>
      <i/>
      <sz val="10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66"/>
        <bgColor rgb="FFFFFF66"/>
      </patternFill>
    </fill>
    <fill>
      <patternFill patternType="solid">
        <fgColor rgb="FF66FFFF"/>
        <bgColor rgb="FF66FFFF"/>
      </patternFill>
    </fill>
    <fill>
      <patternFill patternType="solid">
        <fgColor rgb="FFD8D8D8"/>
        <bgColor rgb="FFD8D8D8"/>
      </patternFill>
    </fill>
    <fill>
      <patternFill patternType="solid">
        <fgColor rgb="FFD6E3BC"/>
        <bgColor rgb="FFD6E3BC"/>
      </patternFill>
    </fill>
    <fill>
      <patternFill patternType="solid">
        <fgColor theme="0"/>
        <bgColor theme="0"/>
      </patternFill>
    </fill>
    <fill>
      <patternFill patternType="solid">
        <fgColor rgb="FFFABF8F"/>
        <bgColor rgb="FFFABF8F"/>
      </patternFill>
    </fill>
    <fill>
      <patternFill patternType="solid">
        <fgColor rgb="FF76923C"/>
        <bgColor rgb="FF76923C"/>
      </patternFill>
    </fill>
    <fill>
      <patternFill patternType="solid">
        <fgColor theme="9"/>
        <bgColor theme="9"/>
      </patternFill>
    </fill>
    <fill>
      <patternFill patternType="solid">
        <fgColor rgb="FF969696"/>
        <bgColor rgb="FF969696"/>
      </patternFill>
    </fill>
    <fill>
      <patternFill patternType="solid">
        <fgColor rgb="FFC0C0C0"/>
        <bgColor rgb="FFC0C0C0"/>
      </patternFill>
    </fill>
    <fill>
      <patternFill patternType="solid">
        <fgColor rgb="FF99CC00"/>
        <bgColor rgb="FF99CC00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indexed="64"/>
      </patternFill>
    </fill>
    <fill>
      <patternFill patternType="solid">
        <fgColor rgb="FFA6AA3E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rgb="FF99CC00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6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/>
      <top style="double">
        <color rgb="FF000000"/>
      </top>
      <bottom style="medium">
        <color rgb="FF000000"/>
      </bottom>
      <diagonal/>
    </border>
    <border>
      <left/>
      <right style="double">
        <color rgb="FF000000"/>
      </right>
      <top style="double">
        <color rgb="FF000000"/>
      </top>
      <bottom style="medium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3A410E"/>
      </top>
      <bottom/>
      <diagonal/>
    </border>
    <border>
      <left/>
      <right style="thin">
        <color rgb="FF3A410E"/>
      </right>
      <top style="thin">
        <color rgb="FF3A410E"/>
      </top>
      <bottom/>
      <diagonal/>
    </border>
    <border>
      <left/>
      <right/>
      <top/>
      <bottom style="thin">
        <color rgb="FF3A410E"/>
      </bottom>
      <diagonal/>
    </border>
    <border>
      <left/>
      <right style="thin">
        <color rgb="FF3A410E"/>
      </right>
      <top/>
      <bottom style="thin">
        <color rgb="FF3A410E"/>
      </bottom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double">
        <color rgb="FF000000"/>
      </right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rgb="FF3A410E"/>
      </top>
      <bottom/>
      <diagonal/>
    </border>
    <border>
      <left style="thin">
        <color indexed="64"/>
      </left>
      <right/>
      <top/>
      <bottom style="thin">
        <color rgb="FF3A410E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/>
    <xf numFmtId="43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46" fillId="0" borderId="21" applyNumberFormat="0" applyFill="0" applyBorder="0" applyAlignment="0" applyProtection="0">
      <alignment vertical="top"/>
      <protection locked="0"/>
    </xf>
    <xf numFmtId="0" fontId="49" fillId="0" borderId="21"/>
    <xf numFmtId="164" fontId="54" fillId="0" borderId="0" applyFont="0" applyFill="0" applyBorder="0" applyAlignment="0" applyProtection="0"/>
  </cellStyleXfs>
  <cellXfs count="257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10" fontId="5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5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9" fontId="9" fillId="0" borderId="0" xfId="0" applyNumberFormat="1" applyFont="1" applyAlignment="1">
      <alignment horizontal="right" vertical="center"/>
    </xf>
    <xf numFmtId="10" fontId="10" fillId="0" borderId="0" xfId="0" applyNumberFormat="1" applyFont="1" applyAlignment="1">
      <alignment horizontal="right" vertical="center"/>
    </xf>
    <xf numFmtId="10" fontId="9" fillId="0" borderId="0" xfId="0" applyNumberFormat="1" applyFont="1" applyAlignment="1">
      <alignment horizontal="right" vertical="center"/>
    </xf>
    <xf numFmtId="9" fontId="10" fillId="0" borderId="0" xfId="0" applyNumberFormat="1" applyFont="1" applyAlignment="1">
      <alignment horizontal="right" vertical="center"/>
    </xf>
    <xf numFmtId="170" fontId="4" fillId="0" borderId="0" xfId="0" applyNumberFormat="1" applyFont="1" applyAlignment="1">
      <alignment vertical="center"/>
    </xf>
    <xf numFmtId="10" fontId="11" fillId="12" borderId="4" xfId="0" applyNumberFormat="1" applyFont="1" applyFill="1" applyBorder="1" applyAlignment="1">
      <alignment vertical="center"/>
    </xf>
    <xf numFmtId="0" fontId="12" fillId="0" borderId="0" xfId="0" applyFont="1"/>
    <xf numFmtId="0" fontId="14" fillId="4" borderId="4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10" fontId="16" fillId="6" borderId="4" xfId="0" applyNumberFormat="1" applyFont="1" applyFill="1" applyBorder="1"/>
    <xf numFmtId="10" fontId="14" fillId="0" borderId="4" xfId="0" applyNumberFormat="1" applyFont="1" applyBorder="1" applyAlignment="1">
      <alignment vertical="center"/>
    </xf>
    <xf numFmtId="10" fontId="14" fillId="6" borderId="4" xfId="0" applyNumberFormat="1" applyFont="1" applyFill="1" applyBorder="1"/>
    <xf numFmtId="10" fontId="16" fillId="6" borderId="4" xfId="0" applyNumberFormat="1" applyFont="1" applyFill="1" applyBorder="1" applyAlignment="1">
      <alignment vertical="center"/>
    </xf>
    <xf numFmtId="10" fontId="14" fillId="0" borderId="4" xfId="0" applyNumberFormat="1" applyFont="1" applyBorder="1"/>
    <xf numFmtId="0" fontId="12" fillId="0" borderId="0" xfId="0" applyFont="1" applyAlignment="1">
      <alignment wrapText="1"/>
    </xf>
    <xf numFmtId="171" fontId="18" fillId="0" borderId="0" xfId="0" applyNumberFormat="1" applyFont="1" applyAlignment="1">
      <alignment vertical="center" wrapText="1"/>
    </xf>
    <xf numFmtId="0" fontId="18" fillId="0" borderId="0" xfId="0" applyFont="1" applyAlignment="1">
      <alignment vertical="center" wrapText="1"/>
    </xf>
    <xf numFmtId="171" fontId="20" fillId="0" borderId="0" xfId="0" applyNumberFormat="1" applyFont="1" applyAlignment="1">
      <alignment horizontal="center" vertical="center" wrapText="1"/>
    </xf>
    <xf numFmtId="171" fontId="18" fillId="0" borderId="0" xfId="0" applyNumberFormat="1" applyFont="1" applyAlignment="1">
      <alignment horizontal="right" vertical="center" wrapText="1"/>
    </xf>
    <xf numFmtId="0" fontId="13" fillId="13" borderId="4" xfId="0" applyFont="1" applyFill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165" fontId="30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165" fontId="18" fillId="0" borderId="0" xfId="0" applyNumberFormat="1" applyFont="1" applyAlignment="1">
      <alignment vertical="center" wrapText="1"/>
    </xf>
    <xf numFmtId="9" fontId="6" fillId="0" borderId="0" xfId="2" applyFont="1" applyAlignment="1">
      <alignment vertical="center"/>
    </xf>
    <xf numFmtId="43" fontId="6" fillId="0" borderId="0" xfId="1" applyFont="1" applyAlignment="1">
      <alignment vertical="center"/>
    </xf>
    <xf numFmtId="0" fontId="36" fillId="11" borderId="15" xfId="0" applyFont="1" applyFill="1" applyBorder="1" applyAlignment="1">
      <alignment horizontal="center" vertical="center"/>
    </xf>
    <xf numFmtId="0" fontId="36" fillId="11" borderId="4" xfId="0" applyFont="1" applyFill="1" applyBorder="1" applyAlignment="1">
      <alignment horizontal="center" vertical="center"/>
    </xf>
    <xf numFmtId="0" fontId="36" fillId="11" borderId="4" xfId="0" applyFont="1" applyFill="1" applyBorder="1" applyAlignment="1">
      <alignment horizontal="center" vertical="center" wrapText="1"/>
    </xf>
    <xf numFmtId="0" fontId="36" fillId="11" borderId="18" xfId="0" applyFont="1" applyFill="1" applyBorder="1" applyAlignment="1">
      <alignment horizontal="center" vertical="center" wrapText="1"/>
    </xf>
    <xf numFmtId="0" fontId="36" fillId="11" borderId="18" xfId="0" applyFont="1" applyFill="1" applyBorder="1" applyAlignment="1">
      <alignment horizontal="center" vertical="center"/>
    </xf>
    <xf numFmtId="0" fontId="40" fillId="0" borderId="0" xfId="0" applyFont="1" applyAlignment="1">
      <alignment vertical="center"/>
    </xf>
    <xf numFmtId="171" fontId="18" fillId="0" borderId="21" xfId="0" applyNumberFormat="1" applyFont="1" applyBorder="1" applyAlignment="1">
      <alignment vertical="center" wrapText="1"/>
    </xf>
    <xf numFmtId="171" fontId="20" fillId="0" borderId="21" xfId="0" applyNumberFormat="1" applyFont="1" applyBorder="1" applyAlignment="1">
      <alignment horizontal="center" vertical="center" wrapText="1"/>
    </xf>
    <xf numFmtId="0" fontId="21" fillId="6" borderId="21" xfId="0" applyFont="1" applyFill="1" applyBorder="1" applyAlignment="1">
      <alignment vertical="center" wrapText="1"/>
    </xf>
    <xf numFmtId="0" fontId="22" fillId="6" borderId="21" xfId="0" applyFont="1" applyFill="1" applyBorder="1" applyAlignment="1">
      <alignment vertical="center" wrapText="1"/>
    </xf>
    <xf numFmtId="0" fontId="18" fillId="0" borderId="21" xfId="0" applyFont="1" applyBorder="1" applyAlignment="1">
      <alignment vertical="center" wrapText="1"/>
    </xf>
    <xf numFmtId="171" fontId="26" fillId="6" borderId="21" xfId="0" applyNumberFormat="1" applyFont="1" applyFill="1" applyBorder="1" applyAlignment="1">
      <alignment horizontal="right" vertical="center" wrapText="1"/>
    </xf>
    <xf numFmtId="0" fontId="18" fillId="6" borderId="21" xfId="0" applyFont="1" applyFill="1" applyBorder="1" applyAlignment="1">
      <alignment vertical="center" wrapText="1"/>
    </xf>
    <xf numFmtId="165" fontId="18" fillId="6" borderId="21" xfId="0" applyNumberFormat="1" applyFont="1" applyFill="1" applyBorder="1" applyAlignment="1">
      <alignment vertical="center" wrapText="1"/>
    </xf>
    <xf numFmtId="0" fontId="19" fillId="0" borderId="21" xfId="0" applyFont="1" applyBorder="1" applyAlignment="1">
      <alignment horizontal="center" vertical="center" wrapText="1"/>
    </xf>
    <xf numFmtId="165" fontId="19" fillId="0" borderId="21" xfId="0" applyNumberFormat="1" applyFont="1" applyBorder="1" applyAlignment="1">
      <alignment horizontal="center" vertical="center" wrapText="1"/>
    </xf>
    <xf numFmtId="0" fontId="23" fillId="6" borderId="21" xfId="0" applyFont="1" applyFill="1" applyBorder="1" applyAlignment="1">
      <alignment vertical="center" wrapText="1"/>
    </xf>
    <xf numFmtId="165" fontId="24" fillId="6" borderId="21" xfId="0" applyNumberFormat="1" applyFont="1" applyFill="1" applyBorder="1" applyAlignment="1">
      <alignment horizontal="right" vertical="center" wrapText="1"/>
    </xf>
    <xf numFmtId="0" fontId="38" fillId="0" borderId="4" xfId="0" applyFont="1" applyBorder="1" applyAlignment="1">
      <alignment horizontal="center" vertical="center" wrapText="1"/>
    </xf>
    <xf numFmtId="171" fontId="38" fillId="0" borderId="0" xfId="0" applyNumberFormat="1" applyFont="1" applyAlignment="1">
      <alignment vertical="center" wrapText="1"/>
    </xf>
    <xf numFmtId="0" fontId="38" fillId="0" borderId="0" xfId="0" applyFont="1" applyAlignment="1">
      <alignment vertical="center" wrapText="1"/>
    </xf>
    <xf numFmtId="171" fontId="38" fillId="6" borderId="20" xfId="0" applyNumberFormat="1" applyFont="1" applyFill="1" applyBorder="1" applyAlignment="1">
      <alignment vertical="center" wrapText="1"/>
    </xf>
    <xf numFmtId="0" fontId="38" fillId="6" borderId="4" xfId="0" applyFont="1" applyFill="1" applyBorder="1" applyAlignment="1">
      <alignment horizontal="center" vertical="center" wrapText="1"/>
    </xf>
    <xf numFmtId="0" fontId="38" fillId="6" borderId="20" xfId="0" applyFont="1" applyFill="1" applyBorder="1" applyAlignment="1">
      <alignment vertical="center" wrapText="1"/>
    </xf>
    <xf numFmtId="0" fontId="41" fillId="0" borderId="0" xfId="0" applyFont="1" applyAlignment="1">
      <alignment wrapText="1"/>
    </xf>
    <xf numFmtId="0" fontId="35" fillId="6" borderId="21" xfId="0" applyFont="1" applyFill="1" applyBorder="1" applyAlignment="1">
      <alignment vertical="center" wrapText="1"/>
    </xf>
    <xf numFmtId="0" fontId="42" fillId="0" borderId="21" xfId="0" applyFont="1" applyBorder="1" applyAlignment="1">
      <alignment horizontal="center" vertical="center" wrapText="1"/>
    </xf>
    <xf numFmtId="0" fontId="35" fillId="0" borderId="21" xfId="0" applyFont="1" applyBorder="1" applyAlignment="1">
      <alignment vertical="center" wrapText="1"/>
    </xf>
    <xf numFmtId="0" fontId="35" fillId="0" borderId="4" xfId="0" applyFont="1" applyBorder="1" applyAlignment="1">
      <alignment horizontal="center" vertical="center" wrapText="1"/>
    </xf>
    <xf numFmtId="0" fontId="35" fillId="0" borderId="0" xfId="0" applyFont="1" applyAlignment="1">
      <alignment vertical="center" wrapText="1"/>
    </xf>
    <xf numFmtId="0" fontId="43" fillId="0" borderId="0" xfId="0" applyFont="1"/>
    <xf numFmtId="0" fontId="18" fillId="0" borderId="0" xfId="0" applyFont="1" applyAlignment="1">
      <alignment horizontal="center" vertical="center" wrapText="1"/>
    </xf>
    <xf numFmtId="0" fontId="2" fillId="0" borderId="0" xfId="0" applyFont="1"/>
    <xf numFmtId="166" fontId="44" fillId="3" borderId="11" xfId="0" applyNumberFormat="1" applyFont="1" applyFill="1" applyBorder="1" applyAlignment="1">
      <alignment horizontal="center" vertical="center" wrapText="1"/>
    </xf>
    <xf numFmtId="0" fontId="44" fillId="4" borderId="4" xfId="0" applyFont="1" applyFill="1" applyBorder="1" applyAlignment="1">
      <alignment horizontal="center" vertical="center" wrapText="1"/>
    </xf>
    <xf numFmtId="0" fontId="44" fillId="5" borderId="4" xfId="0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6" borderId="4" xfId="0" applyFont="1" applyFill="1" applyBorder="1" applyAlignment="1">
      <alignment horizontal="left" vertical="center" wrapText="1"/>
    </xf>
    <xf numFmtId="9" fontId="18" fillId="6" borderId="4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left" vertical="center" wrapText="1"/>
    </xf>
    <xf numFmtId="0" fontId="44" fillId="4" borderId="6" xfId="0" applyFont="1" applyFill="1" applyBorder="1" applyAlignment="1">
      <alignment horizontal="center" vertical="center" wrapText="1"/>
    </xf>
    <xf numFmtId="0" fontId="44" fillId="5" borderId="7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 wrapText="1"/>
    </xf>
    <xf numFmtId="0" fontId="44" fillId="4" borderId="1" xfId="0" applyFont="1" applyFill="1" applyBorder="1" applyAlignment="1">
      <alignment horizontal="left" vertical="center" wrapText="1"/>
    </xf>
    <xf numFmtId="0" fontId="18" fillId="0" borderId="8" xfId="0" applyFont="1" applyBorder="1" applyAlignment="1">
      <alignment horizontal="center" vertical="center" wrapText="1"/>
    </xf>
    <xf numFmtId="167" fontId="18" fillId="0" borderId="9" xfId="0" applyNumberFormat="1" applyFont="1" applyBorder="1" applyAlignment="1">
      <alignment horizontal="left" vertical="center" wrapText="1"/>
    </xf>
    <xf numFmtId="167" fontId="18" fillId="0" borderId="1" xfId="0" applyNumberFormat="1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center" vertical="center" wrapText="1"/>
    </xf>
    <xf numFmtId="2" fontId="18" fillId="0" borderId="0" xfId="0" applyNumberFormat="1" applyFont="1" applyAlignment="1">
      <alignment vertical="center" wrapText="1"/>
    </xf>
    <xf numFmtId="9" fontId="18" fillId="0" borderId="8" xfId="0" applyNumberFormat="1" applyFont="1" applyBorder="1" applyAlignment="1">
      <alignment horizontal="center" vertical="center" wrapText="1"/>
    </xf>
    <xf numFmtId="9" fontId="18" fillId="0" borderId="4" xfId="0" applyNumberFormat="1" applyFont="1" applyBorder="1" applyAlignment="1">
      <alignment horizontal="center" vertical="center" wrapText="1"/>
    </xf>
    <xf numFmtId="0" fontId="18" fillId="6" borderId="34" xfId="0" applyFont="1" applyFill="1" applyBorder="1" applyAlignment="1">
      <alignment vertical="center" wrapText="1"/>
    </xf>
    <xf numFmtId="0" fontId="18" fillId="6" borderId="35" xfId="0" applyFont="1" applyFill="1" applyBorder="1" applyAlignment="1">
      <alignment vertical="center" wrapText="1"/>
    </xf>
    <xf numFmtId="0" fontId="35" fillId="6" borderId="35" xfId="0" applyFont="1" applyFill="1" applyBorder="1" applyAlignment="1">
      <alignment vertical="center" wrapText="1"/>
    </xf>
    <xf numFmtId="165" fontId="18" fillId="6" borderId="35" xfId="0" applyNumberFormat="1" applyFont="1" applyFill="1" applyBorder="1" applyAlignment="1">
      <alignment vertical="center" wrapText="1"/>
    </xf>
    <xf numFmtId="0" fontId="18" fillId="6" borderId="36" xfId="0" applyFont="1" applyFill="1" applyBorder="1" applyAlignment="1">
      <alignment vertical="center" wrapText="1"/>
    </xf>
    <xf numFmtId="0" fontId="18" fillId="6" borderId="37" xfId="0" applyFont="1" applyFill="1" applyBorder="1" applyAlignment="1">
      <alignment vertical="center" wrapText="1"/>
    </xf>
    <xf numFmtId="0" fontId="18" fillId="6" borderId="38" xfId="0" applyFont="1" applyFill="1" applyBorder="1" applyAlignment="1">
      <alignment vertical="center" wrapText="1"/>
    </xf>
    <xf numFmtId="0" fontId="19" fillId="0" borderId="37" xfId="0" applyFont="1" applyBorder="1" applyAlignment="1">
      <alignment horizontal="center" vertical="center" wrapText="1"/>
    </xf>
    <xf numFmtId="0" fontId="19" fillId="0" borderId="38" xfId="0" applyFont="1" applyBorder="1" applyAlignment="1">
      <alignment horizontal="center" vertical="center" wrapText="1"/>
    </xf>
    <xf numFmtId="0" fontId="18" fillId="0" borderId="37" xfId="0" applyFont="1" applyBorder="1" applyAlignment="1">
      <alignment horizontal="center" vertical="center" wrapText="1"/>
    </xf>
    <xf numFmtId="0" fontId="25" fillId="6" borderId="38" xfId="0" applyFont="1" applyFill="1" applyBorder="1" applyAlignment="1">
      <alignment horizontal="right" vertic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vertical="center" wrapText="1"/>
    </xf>
    <xf numFmtId="0" fontId="35" fillId="0" borderId="42" xfId="0" applyFont="1" applyBorder="1" applyAlignment="1">
      <alignment vertical="center" wrapText="1"/>
    </xf>
    <xf numFmtId="0" fontId="23" fillId="6" borderId="42" xfId="0" applyFont="1" applyFill="1" applyBorder="1" applyAlignment="1">
      <alignment vertical="center" wrapText="1"/>
    </xf>
    <xf numFmtId="165" fontId="29" fillId="6" borderId="42" xfId="0" applyNumberFormat="1" applyFont="1" applyFill="1" applyBorder="1" applyAlignment="1">
      <alignment horizontal="right" vertical="center" wrapText="1"/>
    </xf>
    <xf numFmtId="0" fontId="29" fillId="6" borderId="43" xfId="0" applyFont="1" applyFill="1" applyBorder="1" applyAlignment="1">
      <alignment horizontal="right" vertical="center" wrapText="1"/>
    </xf>
    <xf numFmtId="1" fontId="48" fillId="15" borderId="44" xfId="0" applyNumberFormat="1" applyFont="1" applyFill="1" applyBorder="1" applyAlignment="1">
      <alignment horizontal="center" vertical="center"/>
    </xf>
    <xf numFmtId="0" fontId="48" fillId="15" borderId="44" xfId="0" applyFont="1" applyFill="1" applyBorder="1" applyAlignment="1">
      <alignment horizontal="center" vertical="center" wrapText="1"/>
    </xf>
    <xf numFmtId="0" fontId="48" fillId="15" borderId="44" xfId="0" applyFont="1" applyFill="1" applyBorder="1" applyAlignment="1">
      <alignment horizontal="center" vertical="center"/>
    </xf>
    <xf numFmtId="174" fontId="48" fillId="15" borderId="44" xfId="0" applyNumberFormat="1" applyFont="1" applyFill="1" applyBorder="1" applyAlignment="1">
      <alignment horizontal="center" vertical="center"/>
    </xf>
    <xf numFmtId="172" fontId="48" fillId="15" borderId="44" xfId="0" applyNumberFormat="1" applyFont="1" applyFill="1" applyBorder="1" applyAlignment="1">
      <alignment horizontal="center" vertical="center" wrapText="1"/>
    </xf>
    <xf numFmtId="171" fontId="21" fillId="6" borderId="21" xfId="0" applyNumberFormat="1" applyFont="1" applyFill="1" applyBorder="1" applyAlignment="1">
      <alignment horizontal="right" vertical="center" wrapText="1"/>
    </xf>
    <xf numFmtId="171" fontId="22" fillId="6" borderId="21" xfId="0" applyNumberFormat="1" applyFont="1" applyFill="1" applyBorder="1" applyAlignment="1">
      <alignment horizontal="right" vertical="center" wrapText="1"/>
    </xf>
    <xf numFmtId="171" fontId="27" fillId="6" borderId="21" xfId="0" applyNumberFormat="1" applyFont="1" applyFill="1" applyBorder="1" applyAlignment="1">
      <alignment horizontal="right" vertical="center" wrapText="1"/>
    </xf>
    <xf numFmtId="0" fontId="11" fillId="10" borderId="15" xfId="0" applyFont="1" applyFill="1" applyBorder="1" applyAlignment="1">
      <alignment vertical="center"/>
    </xf>
    <xf numFmtId="0" fontId="44" fillId="5" borderId="47" xfId="0" applyFont="1" applyFill="1" applyBorder="1" applyAlignment="1">
      <alignment horizontal="center" vertical="center" wrapText="1"/>
    </xf>
    <xf numFmtId="165" fontId="44" fillId="5" borderId="47" xfId="0" applyNumberFormat="1" applyFont="1" applyFill="1" applyBorder="1" applyAlignment="1">
      <alignment horizontal="center" vertical="center" wrapText="1"/>
    </xf>
    <xf numFmtId="0" fontId="44" fillId="4" borderId="8" xfId="0" applyFont="1" applyFill="1" applyBorder="1" applyAlignment="1">
      <alignment horizontal="center" vertical="center" wrapText="1"/>
    </xf>
    <xf numFmtId="0" fontId="51" fillId="16" borderId="45" xfId="0" applyFont="1" applyFill="1" applyBorder="1" applyAlignment="1">
      <alignment horizontal="center" vertical="center" wrapText="1"/>
    </xf>
    <xf numFmtId="0" fontId="51" fillId="16" borderId="31" xfId="0" applyFont="1" applyFill="1" applyBorder="1" applyAlignment="1">
      <alignment vertical="center" wrapText="1"/>
    </xf>
    <xf numFmtId="0" fontId="50" fillId="16" borderId="32" xfId="0" applyFont="1" applyFill="1" applyBorder="1" applyAlignment="1">
      <alignment vertical="center" wrapText="1"/>
    </xf>
    <xf numFmtId="167" fontId="18" fillId="0" borderId="6" xfId="0" applyNumberFormat="1" applyFont="1" applyBorder="1" applyAlignment="1">
      <alignment horizontal="left" vertical="center" wrapText="1"/>
    </xf>
    <xf numFmtId="175" fontId="18" fillId="0" borderId="0" xfId="1" applyNumberFormat="1" applyFont="1" applyAlignment="1">
      <alignment horizontal="center" vertical="center" wrapText="1"/>
    </xf>
    <xf numFmtId="175" fontId="44" fillId="5" borderId="47" xfId="1" applyNumberFormat="1" applyFont="1" applyFill="1" applyBorder="1" applyAlignment="1">
      <alignment horizontal="center" vertical="center" wrapText="1"/>
    </xf>
    <xf numFmtId="175" fontId="50" fillId="16" borderId="32" xfId="1" applyNumberFormat="1" applyFont="1" applyFill="1" applyBorder="1" applyAlignment="1">
      <alignment vertical="center" wrapText="1"/>
    </xf>
    <xf numFmtId="175" fontId="31" fillId="0" borderId="4" xfId="1" applyNumberFormat="1" applyFont="1" applyBorder="1" applyAlignment="1">
      <alignment horizontal="right" vertical="center" wrapText="1"/>
    </xf>
    <xf numFmtId="175" fontId="18" fillId="0" borderId="4" xfId="1" applyNumberFormat="1" applyFont="1" applyBorder="1" applyAlignment="1">
      <alignment horizontal="right" vertical="center" wrapText="1"/>
    </xf>
    <xf numFmtId="175" fontId="44" fillId="5" borderId="4" xfId="1" applyNumberFormat="1" applyFont="1" applyFill="1" applyBorder="1" applyAlignment="1">
      <alignment horizontal="center" vertical="center" wrapText="1"/>
    </xf>
    <xf numFmtId="175" fontId="44" fillId="4" borderId="4" xfId="1" applyNumberFormat="1" applyFont="1" applyFill="1" applyBorder="1" applyAlignment="1">
      <alignment horizontal="center" vertical="center" wrapText="1"/>
    </xf>
    <xf numFmtId="175" fontId="18" fillId="0" borderId="8" xfId="1" applyNumberFormat="1" applyFont="1" applyBorder="1" applyAlignment="1">
      <alignment horizontal="right" vertical="center" wrapText="1"/>
    </xf>
    <xf numFmtId="175" fontId="18" fillId="0" borderId="0" xfId="1" applyNumberFormat="1" applyFont="1" applyAlignment="1">
      <alignment vertical="center" wrapText="1"/>
    </xf>
    <xf numFmtId="175" fontId="2" fillId="0" borderId="0" xfId="1" applyNumberFormat="1" applyFont="1"/>
    <xf numFmtId="175" fontId="44" fillId="0" borderId="4" xfId="1" applyNumberFormat="1" applyFont="1" applyBorder="1" applyAlignment="1">
      <alignment horizontal="center" vertical="center" wrapText="1"/>
    </xf>
    <xf numFmtId="175" fontId="50" fillId="16" borderId="46" xfId="1" applyNumberFormat="1" applyFont="1" applyFill="1" applyBorder="1" applyAlignment="1">
      <alignment vertical="center" wrapText="1"/>
    </xf>
    <xf numFmtId="175" fontId="44" fillId="4" borderId="4" xfId="1" applyNumberFormat="1" applyFont="1" applyFill="1" applyBorder="1" applyAlignment="1">
      <alignment horizontal="right" vertical="center" wrapText="1"/>
    </xf>
    <xf numFmtId="175" fontId="44" fillId="7" borderId="4" xfId="1" applyNumberFormat="1" applyFont="1" applyFill="1" applyBorder="1" applyAlignment="1">
      <alignment horizontal="right" vertical="center" wrapText="1"/>
    </xf>
    <xf numFmtId="175" fontId="44" fillId="8" borderId="4" xfId="1" applyNumberFormat="1" applyFont="1" applyFill="1" applyBorder="1" applyAlignment="1">
      <alignment vertical="center" wrapText="1"/>
    </xf>
    <xf numFmtId="175" fontId="18" fillId="0" borderId="4" xfId="1" applyNumberFormat="1" applyFont="1" applyBorder="1" applyAlignment="1">
      <alignment horizontal="center" vertical="center" wrapText="1"/>
    </xf>
    <xf numFmtId="175" fontId="44" fillId="9" borderId="4" xfId="1" applyNumberFormat="1" applyFont="1" applyFill="1" applyBorder="1" applyAlignment="1">
      <alignment horizontal="center" vertical="center" wrapText="1"/>
    </xf>
    <xf numFmtId="43" fontId="44" fillId="4" borderId="4" xfId="1" applyFont="1" applyFill="1" applyBorder="1" applyAlignment="1">
      <alignment horizontal="center" vertical="center" wrapText="1"/>
    </xf>
    <xf numFmtId="0" fontId="37" fillId="0" borderId="15" xfId="0" applyFont="1" applyBorder="1" applyAlignment="1">
      <alignment vertical="center"/>
    </xf>
    <xf numFmtId="43" fontId="5" fillId="0" borderId="0" xfId="0" applyNumberFormat="1" applyFont="1" applyAlignment="1">
      <alignment vertical="center"/>
    </xf>
    <xf numFmtId="176" fontId="44" fillId="0" borderId="4" xfId="1" applyNumberFormat="1" applyFont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169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4" xfId="0" applyFont="1" applyBorder="1" applyAlignment="1">
      <alignment horizontal="center" vertical="center"/>
    </xf>
    <xf numFmtId="9" fontId="11" fillId="0" borderId="0" xfId="0" applyNumberFormat="1" applyFont="1" applyAlignment="1">
      <alignment vertical="center"/>
    </xf>
    <xf numFmtId="0" fontId="11" fillId="0" borderId="16" xfId="0" applyFont="1" applyBorder="1" applyAlignment="1">
      <alignment vertical="center"/>
    </xf>
    <xf numFmtId="169" fontId="11" fillId="0" borderId="4" xfId="0" applyNumberFormat="1" applyFont="1" applyBorder="1" applyAlignment="1">
      <alignment vertical="center"/>
    </xf>
    <xf numFmtId="0" fontId="11" fillId="0" borderId="17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9" fontId="11" fillId="0" borderId="4" xfId="0" applyNumberFormat="1" applyFont="1" applyBorder="1" applyAlignment="1">
      <alignment horizontal="center" vertical="center"/>
    </xf>
    <xf numFmtId="168" fontId="11" fillId="0" borderId="4" xfId="0" applyNumberFormat="1" applyFont="1" applyBorder="1" applyAlignment="1">
      <alignment horizontal="center" vertical="center"/>
    </xf>
    <xf numFmtId="10" fontId="11" fillId="0" borderId="4" xfId="0" applyNumberFormat="1" applyFont="1" applyBorder="1" applyAlignment="1">
      <alignment horizontal="center" vertical="center"/>
    </xf>
    <xf numFmtId="169" fontId="11" fillId="0" borderId="18" xfId="0" applyNumberFormat="1" applyFont="1" applyBorder="1" applyAlignment="1">
      <alignment vertical="center"/>
    </xf>
    <xf numFmtId="10" fontId="11" fillId="17" borderId="30" xfId="0" applyNumberFormat="1" applyFont="1" applyFill="1" applyBorder="1" applyAlignment="1">
      <alignment vertical="center"/>
    </xf>
    <xf numFmtId="169" fontId="11" fillId="12" borderId="29" xfId="0" applyNumberFormat="1" applyFont="1" applyFill="1" applyBorder="1" applyAlignment="1">
      <alignment vertical="center"/>
    </xf>
    <xf numFmtId="0" fontId="11" fillId="0" borderId="26" xfId="0" applyFont="1" applyBorder="1" applyAlignment="1">
      <alignment vertical="center"/>
    </xf>
    <xf numFmtId="0" fontId="11" fillId="0" borderId="27" xfId="0" applyFont="1" applyBorder="1" applyAlignment="1">
      <alignment vertical="center"/>
    </xf>
    <xf numFmtId="0" fontId="11" fillId="0" borderId="28" xfId="0" applyFont="1" applyBorder="1" applyAlignment="1">
      <alignment vertical="center"/>
    </xf>
    <xf numFmtId="0" fontId="11" fillId="0" borderId="21" xfId="0" applyFont="1" applyBorder="1" applyAlignment="1">
      <alignment vertical="center"/>
    </xf>
    <xf numFmtId="43" fontId="11" fillId="0" borderId="21" xfId="1" applyFont="1" applyBorder="1" applyAlignment="1">
      <alignment vertical="center"/>
    </xf>
    <xf numFmtId="43" fontId="11" fillId="0" borderId="21" xfId="0" applyNumberFormat="1" applyFont="1" applyBorder="1" applyAlignment="1">
      <alignment vertical="center"/>
    </xf>
    <xf numFmtId="169" fontId="11" fillId="0" borderId="21" xfId="0" applyNumberFormat="1" applyFont="1" applyBorder="1" applyAlignment="1">
      <alignment vertical="center"/>
    </xf>
    <xf numFmtId="43" fontId="0" fillId="0" borderId="0" xfId="0" applyNumberFormat="1"/>
    <xf numFmtId="0" fontId="8" fillId="0" borderId="48" xfId="0" applyFont="1" applyBorder="1" applyAlignment="1">
      <alignment vertical="center" wrapText="1"/>
    </xf>
    <xf numFmtId="10" fontId="11" fillId="17" borderId="47" xfId="0" applyNumberFormat="1" applyFont="1" applyFill="1" applyBorder="1" applyAlignment="1">
      <alignment horizontal="center" vertical="center"/>
    </xf>
    <xf numFmtId="169" fontId="11" fillId="12" borderId="49" xfId="0" applyNumberFormat="1" applyFont="1" applyFill="1" applyBorder="1" applyAlignment="1">
      <alignment vertical="center"/>
    </xf>
    <xf numFmtId="0" fontId="11" fillId="0" borderId="50" xfId="0" applyFont="1" applyBorder="1" applyAlignment="1">
      <alignment vertical="center"/>
    </xf>
    <xf numFmtId="169" fontId="11" fillId="0" borderId="50" xfId="0" applyNumberFormat="1" applyFont="1" applyBorder="1" applyAlignment="1">
      <alignment vertical="center"/>
    </xf>
    <xf numFmtId="0" fontId="12" fillId="0" borderId="51" xfId="0" applyFont="1" applyBorder="1"/>
    <xf numFmtId="0" fontId="12" fillId="0" borderId="52" xfId="0" applyFont="1" applyBorder="1"/>
    <xf numFmtId="0" fontId="12" fillId="0" borderId="53" xfId="0" applyFont="1" applyBorder="1"/>
    <xf numFmtId="0" fontId="12" fillId="0" borderId="54" xfId="0" applyFont="1" applyBorder="1"/>
    <xf numFmtId="0" fontId="12" fillId="0" borderId="6" xfId="0" applyFont="1" applyBorder="1"/>
    <xf numFmtId="0" fontId="12" fillId="0" borderId="55" xfId="0" applyFont="1" applyBorder="1"/>
    <xf numFmtId="2" fontId="13" fillId="0" borderId="21" xfId="0" applyNumberFormat="1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/>
    </xf>
    <xf numFmtId="0" fontId="15" fillId="4" borderId="47" xfId="0" applyFont="1" applyFill="1" applyBorder="1" applyAlignment="1">
      <alignment horizontal="right" vertical="center"/>
    </xf>
    <xf numFmtId="175" fontId="12" fillId="0" borderId="0" xfId="1" applyNumberFormat="1" applyFont="1"/>
    <xf numFmtId="0" fontId="14" fillId="0" borderId="6" xfId="0" applyFont="1" applyBorder="1" applyAlignment="1">
      <alignment horizontal="center" vertical="center"/>
    </xf>
    <xf numFmtId="10" fontId="16" fillId="6" borderId="8" xfId="0" applyNumberFormat="1" applyFont="1" applyFill="1" applyBorder="1"/>
    <xf numFmtId="175" fontId="13" fillId="18" borderId="0" xfId="1" applyNumberFormat="1" applyFont="1" applyFill="1"/>
    <xf numFmtId="0" fontId="16" fillId="0" borderId="6" xfId="0" applyFont="1" applyBorder="1" applyAlignment="1">
      <alignment horizontal="left"/>
    </xf>
    <xf numFmtId="0" fontId="17" fillId="0" borderId="11" xfId="0" applyFont="1" applyBorder="1" applyAlignment="1">
      <alignment horizontal="left"/>
    </xf>
    <xf numFmtId="0" fontId="16" fillId="0" borderId="6" xfId="0" applyFont="1" applyBorder="1"/>
    <xf numFmtId="0" fontId="14" fillId="0" borderId="11" xfId="0" applyFont="1" applyBorder="1"/>
    <xf numFmtId="10" fontId="16" fillId="6" borderId="8" xfId="2" applyNumberFormat="1" applyFont="1" applyFill="1" applyBorder="1"/>
    <xf numFmtId="9" fontId="12" fillId="0" borderId="0" xfId="2" applyFont="1" applyAlignment="1">
      <alignment horizontal="center"/>
    </xf>
    <xf numFmtId="0" fontId="3" fillId="0" borderId="11" xfId="0" applyFont="1" applyBorder="1"/>
    <xf numFmtId="0" fontId="14" fillId="0" borderId="19" xfId="0" applyFont="1" applyBorder="1" applyAlignment="1">
      <alignment horizontal="center" vertical="center"/>
    </xf>
    <xf numFmtId="0" fontId="12" fillId="0" borderId="45" xfId="0" applyFont="1" applyBorder="1" applyAlignment="1">
      <alignment horizontal="center"/>
    </xf>
    <xf numFmtId="10" fontId="14" fillId="0" borderId="56" xfId="0" applyNumberFormat="1" applyFont="1" applyBorder="1"/>
    <xf numFmtId="10" fontId="13" fillId="0" borderId="45" xfId="0" applyNumberFormat="1" applyFont="1" applyBorder="1"/>
    <xf numFmtId="43" fontId="13" fillId="19" borderId="45" xfId="1" applyFont="1" applyFill="1" applyBorder="1"/>
    <xf numFmtId="0" fontId="12" fillId="0" borderId="21" xfId="0" applyFont="1" applyBorder="1"/>
    <xf numFmtId="0" fontId="12" fillId="0" borderId="57" xfId="0" applyFont="1" applyBorder="1"/>
    <xf numFmtId="0" fontId="12" fillId="0" borderId="58" xfId="0" applyFont="1" applyBorder="1"/>
    <xf numFmtId="0" fontId="12" fillId="0" borderId="59" xfId="0" applyFont="1" applyBorder="1"/>
    <xf numFmtId="0" fontId="53" fillId="0" borderId="0" xfId="0" applyFont="1" applyAlignment="1">
      <alignment horizontal="center"/>
    </xf>
    <xf numFmtId="173" fontId="55" fillId="20" borderId="60" xfId="5" applyNumberFormat="1" applyFont="1" applyFill="1" applyBorder="1" applyAlignment="1">
      <alignment horizontal="right" vertical="center"/>
    </xf>
    <xf numFmtId="0" fontId="56" fillId="20" borderId="61" xfId="0" applyFont="1" applyFill="1" applyBorder="1" applyAlignment="1">
      <alignment horizontal="left" vertical="center"/>
    </xf>
    <xf numFmtId="171" fontId="38" fillId="6" borderId="21" xfId="0" applyNumberFormat="1" applyFont="1" applyFill="1" applyBorder="1" applyAlignment="1">
      <alignment vertical="center" wrapText="1"/>
    </xf>
    <xf numFmtId="0" fontId="38" fillId="6" borderId="21" xfId="0" applyFont="1" applyFill="1" applyBorder="1" applyAlignment="1">
      <alignment vertical="center" wrapText="1"/>
    </xf>
    <xf numFmtId="0" fontId="55" fillId="20" borderId="60" xfId="0" applyFont="1" applyFill="1" applyBorder="1" applyAlignment="1">
      <alignment horizontal="left" vertical="center"/>
    </xf>
    <xf numFmtId="0" fontId="55" fillId="20" borderId="60" xfId="0" applyFont="1" applyFill="1" applyBorder="1" applyAlignment="1">
      <alignment horizontal="center" vertical="center"/>
    </xf>
    <xf numFmtId="0" fontId="55" fillId="20" borderId="61" xfId="0" applyFont="1" applyFill="1" applyBorder="1" applyAlignment="1">
      <alignment horizontal="left" vertical="center"/>
    </xf>
    <xf numFmtId="0" fontId="38" fillId="0" borderId="21" xfId="0" applyFont="1" applyBorder="1" applyAlignment="1">
      <alignment horizontal="center" vertical="center" wrapText="1"/>
    </xf>
    <xf numFmtId="0" fontId="55" fillId="20" borderId="61" xfId="0" applyFont="1" applyFill="1" applyBorder="1" applyAlignment="1">
      <alignment horizontal="left" vertical="center" wrapText="1"/>
    </xf>
    <xf numFmtId="10" fontId="2" fillId="0" borderId="0" xfId="2" applyNumberFormat="1" applyFont="1"/>
    <xf numFmtId="0" fontId="1" fillId="0" borderId="0" xfId="0" applyFont="1"/>
    <xf numFmtId="43" fontId="2" fillId="0" borderId="0" xfId="1" applyFont="1"/>
    <xf numFmtId="0" fontId="44" fillId="6" borderId="1" xfId="0" applyFont="1" applyFill="1" applyBorder="1" applyAlignment="1">
      <alignment horizontal="right" vertical="center" wrapText="1"/>
    </xf>
    <xf numFmtId="0" fontId="3" fillId="0" borderId="3" xfId="0" applyFont="1" applyBorder="1"/>
    <xf numFmtId="0" fontId="3" fillId="0" borderId="2" xfId="0" applyFont="1" applyBorder="1"/>
    <xf numFmtId="0" fontId="44" fillId="9" borderId="1" xfId="0" applyFont="1" applyFill="1" applyBorder="1" applyAlignment="1">
      <alignment horizontal="right" vertical="center" wrapText="1"/>
    </xf>
    <xf numFmtId="0" fontId="44" fillId="7" borderId="1" xfId="0" applyFont="1" applyFill="1" applyBorder="1" applyAlignment="1">
      <alignment horizontal="right" vertical="center" wrapText="1"/>
    </xf>
    <xf numFmtId="0" fontId="44" fillId="8" borderId="1" xfId="0" applyFont="1" applyFill="1" applyBorder="1" applyAlignment="1">
      <alignment horizontal="right" vertical="center" wrapText="1"/>
    </xf>
    <xf numFmtId="167" fontId="44" fillId="4" borderId="1" xfId="0" applyNumberFormat="1" applyFont="1" applyFill="1" applyBorder="1" applyAlignment="1">
      <alignment horizontal="right" vertical="center" wrapText="1"/>
    </xf>
    <xf numFmtId="0" fontId="44" fillId="4" borderId="1" xfId="0" applyFont="1" applyFill="1" applyBorder="1" applyAlignment="1">
      <alignment horizontal="left" vertical="center" wrapText="1"/>
    </xf>
    <xf numFmtId="0" fontId="44" fillId="4" borderId="9" xfId="0" applyFont="1" applyFill="1" applyBorder="1" applyAlignment="1">
      <alignment horizontal="left" vertical="center" wrapText="1"/>
    </xf>
    <xf numFmtId="0" fontId="3" fillId="0" borderId="27" xfId="0" applyFont="1" applyBorder="1"/>
    <xf numFmtId="0" fontId="3" fillId="0" borderId="10" xfId="0" applyFont="1" applyBorder="1"/>
    <xf numFmtId="0" fontId="44" fillId="2" borderId="1" xfId="0" applyFont="1" applyFill="1" applyBorder="1" applyAlignment="1">
      <alignment horizontal="center" vertical="center" wrapText="1"/>
    </xf>
    <xf numFmtId="2" fontId="44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44" fillId="0" borderId="31" xfId="0" applyFont="1" applyBorder="1" applyAlignment="1">
      <alignment horizontal="center" vertical="center" wrapText="1"/>
    </xf>
    <xf numFmtId="0" fontId="44" fillId="0" borderId="32" xfId="0" applyFont="1" applyBorder="1" applyAlignment="1">
      <alignment horizontal="center" vertical="center" wrapText="1"/>
    </xf>
    <xf numFmtId="0" fontId="44" fillId="0" borderId="33" xfId="0" applyFont="1" applyBorder="1" applyAlignment="1">
      <alignment horizontal="center" vertical="center" wrapText="1"/>
    </xf>
    <xf numFmtId="2" fontId="14" fillId="0" borderId="12" xfId="0" applyNumberFormat="1" applyFont="1" applyBorder="1" applyAlignment="1">
      <alignment horizontal="center" vertical="center" wrapText="1"/>
    </xf>
    <xf numFmtId="0" fontId="39" fillId="0" borderId="13" xfId="0" applyFont="1" applyBorder="1"/>
    <xf numFmtId="0" fontId="39" fillId="0" borderId="14" xfId="0" applyFont="1" applyBorder="1"/>
    <xf numFmtId="0" fontId="15" fillId="0" borderId="45" xfId="0" applyFont="1" applyBorder="1" applyAlignment="1">
      <alignment horizontal="left"/>
    </xf>
    <xf numFmtId="0" fontId="3" fillId="0" borderId="45" xfId="0" applyFont="1" applyBorder="1"/>
    <xf numFmtId="0" fontId="12" fillId="0" borderId="45" xfId="0" applyFont="1" applyBorder="1" applyAlignment="1">
      <alignment horizontal="left"/>
    </xf>
    <xf numFmtId="0" fontId="13" fillId="0" borderId="45" xfId="0" applyFont="1" applyBorder="1" applyAlignment="1">
      <alignment horizontal="center"/>
    </xf>
    <xf numFmtId="0" fontId="13" fillId="19" borderId="45" xfId="0" applyFont="1" applyFill="1" applyBorder="1" applyAlignment="1">
      <alignment horizontal="right"/>
    </xf>
    <xf numFmtId="0" fontId="16" fillId="0" borderId="9" xfId="0" applyFont="1" applyBorder="1" applyAlignment="1">
      <alignment horizontal="left"/>
    </xf>
    <xf numFmtId="0" fontId="16" fillId="0" borderId="6" xfId="0" applyFont="1" applyBorder="1" applyAlignment="1">
      <alignment horizontal="left"/>
    </xf>
    <xf numFmtId="0" fontId="3" fillId="0" borderId="11" xfId="0" applyFont="1" applyBorder="1"/>
    <xf numFmtId="0" fontId="16" fillId="6" borderId="6" xfId="0" applyFont="1" applyFill="1" applyBorder="1" applyAlignment="1">
      <alignment horizontal="left" vertical="center" wrapText="1"/>
    </xf>
    <xf numFmtId="0" fontId="16" fillId="6" borderId="6" xfId="0" applyFont="1" applyFill="1" applyBorder="1" applyAlignment="1">
      <alignment wrapText="1"/>
    </xf>
    <xf numFmtId="0" fontId="16" fillId="6" borderId="6" xfId="0" applyFont="1" applyFill="1" applyBorder="1" applyAlignment="1">
      <alignment horizontal="left"/>
    </xf>
    <xf numFmtId="2" fontId="13" fillId="0" borderId="11" xfId="0" applyNumberFormat="1" applyFont="1" applyBorder="1" applyAlignment="1">
      <alignment horizontal="center" vertical="center" wrapText="1"/>
    </xf>
    <xf numFmtId="0" fontId="14" fillId="4" borderId="6" xfId="0" applyFont="1" applyFill="1" applyBorder="1" applyAlignment="1">
      <alignment horizontal="center"/>
    </xf>
    <xf numFmtId="0" fontId="15" fillId="4" borderId="19" xfId="0" applyFont="1" applyFill="1" applyBorder="1" applyAlignment="1">
      <alignment horizontal="center" vertical="center"/>
    </xf>
    <xf numFmtId="0" fontId="3" fillId="0" borderId="5" xfId="0" applyFont="1" applyBorder="1"/>
    <xf numFmtId="0" fontId="45" fillId="14" borderId="21" xfId="0" applyFont="1" applyFill="1" applyBorder="1" applyAlignment="1">
      <alignment horizontal="right" vertical="center"/>
    </xf>
    <xf numFmtId="0" fontId="45" fillId="14" borderId="38" xfId="0" applyFont="1" applyFill="1" applyBorder="1" applyAlignment="1">
      <alignment horizontal="center" vertical="center"/>
    </xf>
    <xf numFmtId="0" fontId="47" fillId="14" borderId="21" xfId="3" applyFont="1" applyFill="1" applyBorder="1" applyAlignment="1" applyProtection="1">
      <alignment horizontal="right" vertical="center"/>
    </xf>
    <xf numFmtId="0" fontId="47" fillId="14" borderId="38" xfId="3" applyFont="1" applyFill="1" applyBorder="1" applyAlignment="1" applyProtection="1">
      <alignment horizontal="center" vertical="center"/>
    </xf>
    <xf numFmtId="0" fontId="28" fillId="0" borderId="39" xfId="0" applyFont="1" applyBorder="1" applyAlignment="1">
      <alignment horizontal="center" vertical="center" wrapText="1"/>
    </xf>
    <xf numFmtId="0" fontId="3" fillId="0" borderId="22" xfId="0" applyFont="1" applyBorder="1"/>
    <xf numFmtId="0" fontId="3" fillId="0" borderId="23" xfId="0" applyFont="1" applyBorder="1"/>
    <xf numFmtId="0" fontId="3" fillId="0" borderId="40" xfId="0" applyFont="1" applyBorder="1"/>
    <xf numFmtId="0" fontId="3" fillId="0" borderId="24" xfId="0" applyFont="1" applyBorder="1"/>
    <xf numFmtId="0" fontId="3" fillId="0" borderId="25" xfId="0" applyFont="1" applyBorder="1"/>
  </cellXfs>
  <cellStyles count="6">
    <cellStyle name="Hipervínculo" xfId="3" builtinId="8"/>
    <cellStyle name="Millares" xfId="1" builtinId="3"/>
    <cellStyle name="Moneda" xfId="5" builtinId="4"/>
    <cellStyle name="Normal" xfId="0" builtinId="0"/>
    <cellStyle name="Normal 16 4" xfId="4" xr:uid="{00000000-0005-0000-0000-000003000000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104" Type="http://schemas.microsoft.com/office/2017/10/relationships/person" Target="persons/person.xml"/><Relationship Id="rId103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2" Type="http://schemas.openxmlformats.org/officeDocument/2006/relationships/sharedStrings" Target="sharedStrings.xml"/><Relationship Id="rId99" Type="http://customschemas.google.com/relationships/workbookmetadata" Target="metadata"/><Relationship Id="rId101" Type="http://schemas.openxmlformats.org/officeDocument/2006/relationships/styles" Target="styles.xml"/><Relationship Id="rId4" Type="http://schemas.openxmlformats.org/officeDocument/2006/relationships/worksheet" Target="worksheets/sheet4.xml"/><Relationship Id="rId100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57150</xdr:colOff>
      <xdr:row>2</xdr:row>
      <xdr:rowOff>257175</xdr:rowOff>
    </xdr:from>
    <xdr:ext cx="590550" cy="75247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38150" y="581025"/>
          <a:ext cx="590550" cy="752475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448830</xdr:colOff>
      <xdr:row>0</xdr:row>
      <xdr:rowOff>115454</xdr:rowOff>
    </xdr:from>
    <xdr:ext cx="4305300" cy="419100"/>
    <xdr:pic>
      <xdr:nvPicPr>
        <xdr:cNvPr id="2" name="image3.png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85762" y="115454"/>
          <a:ext cx="4305300" cy="419100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171450</xdr:colOff>
      <xdr:row>0</xdr:row>
      <xdr:rowOff>9525</xdr:rowOff>
    </xdr:from>
    <xdr:ext cx="1104900" cy="419100"/>
    <xdr:pic>
      <xdr:nvPicPr>
        <xdr:cNvPr id="3" name="image5.png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133350</xdr:colOff>
      <xdr:row>3</xdr:row>
      <xdr:rowOff>142875</xdr:rowOff>
    </xdr:from>
    <xdr:ext cx="1619250" cy="409575"/>
    <xdr:pic>
      <xdr:nvPicPr>
        <xdr:cNvPr id="4" name="image2.png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2</xdr:col>
      <xdr:colOff>438150</xdr:colOff>
      <xdr:row>0</xdr:row>
      <xdr:rowOff>114300</xdr:rowOff>
    </xdr:from>
    <xdr:to>
      <xdr:col>2</xdr:col>
      <xdr:colOff>4874895</xdr:colOff>
      <xdr:row>2</xdr:row>
      <xdr:rowOff>114300</xdr:rowOff>
    </xdr:to>
    <xdr:pic>
      <xdr:nvPicPr>
        <xdr:cNvPr id="4097" name="image3.png">
          <a:extLst>
            <a:ext uri="{FF2B5EF4-FFF2-40B4-BE49-F238E27FC236}">
              <a16:creationId xmlns:a16="http://schemas.microsoft.com/office/drawing/2014/main" id="{E3FD6801-7A16-49CC-99E8-6A4CF61E56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86050" y="114300"/>
          <a:ext cx="4305300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0</xdr:col>
      <xdr:colOff>171450</xdr:colOff>
      <xdr:row>0</xdr:row>
      <xdr:rowOff>9525</xdr:rowOff>
    </xdr:from>
    <xdr:to>
      <xdr:col>0</xdr:col>
      <xdr:colOff>1276350</xdr:colOff>
      <xdr:row>2</xdr:row>
      <xdr:rowOff>9525</xdr:rowOff>
    </xdr:to>
    <xdr:pic>
      <xdr:nvPicPr>
        <xdr:cNvPr id="4098" name="image5.png">
          <a:extLst>
            <a:ext uri="{FF2B5EF4-FFF2-40B4-BE49-F238E27FC236}">
              <a16:creationId xmlns:a16="http://schemas.microsoft.com/office/drawing/2014/main" id="{54CC78E7-3D43-47E1-9E5E-CC3EEB7598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9525"/>
          <a:ext cx="1104900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J953"/>
  <sheetViews>
    <sheetView tabSelected="1" view="pageBreakPreview" zoomScaleNormal="100" zoomScaleSheetLayoutView="100" workbookViewId="0">
      <selection activeCell="J28" sqref="J28"/>
    </sheetView>
  </sheetViews>
  <sheetFormatPr baseColWidth="10" defaultColWidth="14.42578125" defaultRowHeight="15" customHeight="1" x14ac:dyDescent="0.25"/>
  <cols>
    <col min="1" max="1" width="9.42578125" style="68" customWidth="1"/>
    <col min="2" max="2" width="45.42578125" style="68" customWidth="1"/>
    <col min="3" max="3" width="12.140625" style="68" customWidth="1"/>
    <col min="4" max="4" width="10.7109375" style="68" customWidth="1"/>
    <col min="5" max="5" width="12.28515625" style="68" customWidth="1"/>
    <col min="6" max="6" width="12" style="129" customWidth="1"/>
    <col min="7" max="7" width="14.42578125" style="129" customWidth="1"/>
    <col min="8" max="8" width="4.85546875" style="68" customWidth="1"/>
    <col min="9" max="9" width="16.28515625" style="68" bestFit="1" customWidth="1"/>
    <col min="10" max="16384" width="14.42578125" style="68"/>
  </cols>
  <sheetData>
    <row r="1" spans="1:8" ht="15.75" customHeight="1" x14ac:dyDescent="0.25">
      <c r="A1" s="26"/>
      <c r="B1" s="26"/>
      <c r="C1" s="67"/>
      <c r="D1" s="67"/>
      <c r="E1" s="67"/>
      <c r="F1" s="120"/>
      <c r="G1" s="120"/>
    </row>
    <row r="2" spans="1:8" ht="15.75" customHeight="1" x14ac:dyDescent="0.25">
      <c r="A2" s="223" t="s">
        <v>0</v>
      </c>
      <c r="B2" s="214"/>
      <c r="C2" s="69">
        <f>G34</f>
        <v>286827203</v>
      </c>
      <c r="D2" s="226" t="s">
        <v>126</v>
      </c>
      <c r="E2" s="227"/>
      <c r="F2" s="228"/>
      <c r="G2" s="140">
        <v>4</v>
      </c>
    </row>
    <row r="3" spans="1:8" ht="60.75" customHeight="1" x14ac:dyDescent="0.25">
      <c r="A3" s="224" t="s">
        <v>198</v>
      </c>
      <c r="B3" s="213"/>
      <c r="C3" s="221"/>
      <c r="D3" s="221"/>
      <c r="E3" s="221"/>
      <c r="F3" s="221"/>
      <c r="G3" s="222"/>
    </row>
    <row r="4" spans="1:8" ht="15.75" customHeight="1" x14ac:dyDescent="0.25">
      <c r="A4" s="225"/>
      <c r="B4" s="213"/>
      <c r="C4" s="213"/>
      <c r="D4" s="213"/>
      <c r="E4" s="213"/>
      <c r="F4" s="213"/>
      <c r="G4" s="214"/>
    </row>
    <row r="5" spans="1:8" ht="48" customHeight="1" x14ac:dyDescent="0.25">
      <c r="A5" s="113" t="s">
        <v>2</v>
      </c>
      <c r="B5" s="113" t="s">
        <v>3</v>
      </c>
      <c r="C5" s="113" t="s">
        <v>127</v>
      </c>
      <c r="D5" s="113" t="s">
        <v>128</v>
      </c>
      <c r="E5" s="114" t="s">
        <v>129</v>
      </c>
      <c r="F5" s="121" t="s">
        <v>131</v>
      </c>
      <c r="G5" s="121" t="s">
        <v>130</v>
      </c>
    </row>
    <row r="6" spans="1:8" ht="15.75" x14ac:dyDescent="0.25">
      <c r="A6" s="116" t="s">
        <v>73</v>
      </c>
      <c r="B6" s="117" t="s">
        <v>137</v>
      </c>
      <c r="C6" s="118"/>
      <c r="D6" s="118"/>
      <c r="E6" s="118"/>
      <c r="F6" s="122"/>
      <c r="G6" s="131"/>
    </row>
    <row r="7" spans="1:8" ht="15.75" customHeight="1" x14ac:dyDescent="0.25">
      <c r="A7" s="115" t="s">
        <v>6</v>
      </c>
      <c r="B7" s="220" t="s">
        <v>1</v>
      </c>
      <c r="C7" s="221"/>
      <c r="D7" s="221"/>
      <c r="E7" s="221"/>
      <c r="F7" s="221"/>
      <c r="G7" s="222"/>
    </row>
    <row r="8" spans="1:8" ht="16.5" x14ac:dyDescent="0.25">
      <c r="A8" s="72" t="s">
        <v>138</v>
      </c>
      <c r="B8" s="73" t="s">
        <v>132</v>
      </c>
      <c r="C8" s="74">
        <v>0.2</v>
      </c>
      <c r="D8" s="72">
        <v>1</v>
      </c>
      <c r="E8" s="72">
        <f t="shared" ref="E8:E14" si="0">$G$2</f>
        <v>4</v>
      </c>
      <c r="F8" s="123">
        <f>'PRECIOS DE REF IDU'!E15</f>
        <v>8612000</v>
      </c>
      <c r="G8" s="124">
        <f t="shared" ref="G8:G14" si="1">ROUND(C8*D8*E8*F8,0)</f>
        <v>6889600</v>
      </c>
    </row>
    <row r="9" spans="1:8" ht="16.5" x14ac:dyDescent="0.25">
      <c r="A9" s="72" t="s">
        <v>139</v>
      </c>
      <c r="B9" s="73" t="s">
        <v>145</v>
      </c>
      <c r="C9" s="74">
        <v>1</v>
      </c>
      <c r="D9" s="72">
        <v>1</v>
      </c>
      <c r="E9" s="72">
        <f t="shared" si="0"/>
        <v>4</v>
      </c>
      <c r="F9" s="123">
        <f>'PRECIOS DE REF IDU'!E18</f>
        <v>5238000</v>
      </c>
      <c r="G9" s="124">
        <f t="shared" si="1"/>
        <v>20952000</v>
      </c>
    </row>
    <row r="10" spans="1:8" ht="16.5" x14ac:dyDescent="0.25">
      <c r="A10" s="72" t="s">
        <v>140</v>
      </c>
      <c r="B10" s="73" t="s">
        <v>146</v>
      </c>
      <c r="C10" s="74">
        <v>0.2</v>
      </c>
      <c r="D10" s="72">
        <v>1</v>
      </c>
      <c r="E10" s="72">
        <f t="shared" si="0"/>
        <v>4</v>
      </c>
      <c r="F10" s="123">
        <f>'PRECIOS DE REF IDU'!E15</f>
        <v>8612000</v>
      </c>
      <c r="G10" s="124">
        <f t="shared" si="1"/>
        <v>6889600</v>
      </c>
    </row>
    <row r="11" spans="1:8" ht="16.5" x14ac:dyDescent="0.25">
      <c r="A11" s="72" t="s">
        <v>141</v>
      </c>
      <c r="B11" s="75" t="s">
        <v>147</v>
      </c>
      <c r="C11" s="74">
        <v>0.2</v>
      </c>
      <c r="D11" s="72">
        <v>1</v>
      </c>
      <c r="E11" s="72">
        <f t="shared" si="0"/>
        <v>4</v>
      </c>
      <c r="F11" s="123">
        <f>'PRECIOS DE REF IDU'!E15</f>
        <v>8612000</v>
      </c>
      <c r="G11" s="124">
        <f t="shared" si="1"/>
        <v>6889600</v>
      </c>
    </row>
    <row r="12" spans="1:8" ht="33" x14ac:dyDescent="0.25">
      <c r="A12" s="72" t="s">
        <v>142</v>
      </c>
      <c r="B12" s="73" t="s">
        <v>148</v>
      </c>
      <c r="C12" s="74">
        <v>1</v>
      </c>
      <c r="D12" s="72">
        <v>1</v>
      </c>
      <c r="E12" s="72">
        <f t="shared" si="0"/>
        <v>4</v>
      </c>
      <c r="F12" s="124">
        <f>'PRECIOS DE REF IDU'!E18</f>
        <v>5238000</v>
      </c>
      <c r="G12" s="124">
        <f t="shared" si="1"/>
        <v>20952000</v>
      </c>
    </row>
    <row r="13" spans="1:8" ht="16.5" x14ac:dyDescent="0.25">
      <c r="A13" s="72" t="s">
        <v>143</v>
      </c>
      <c r="B13" s="73" t="s">
        <v>149</v>
      </c>
      <c r="C13" s="74">
        <v>1</v>
      </c>
      <c r="D13" s="72">
        <v>1</v>
      </c>
      <c r="E13" s="72">
        <f t="shared" si="0"/>
        <v>4</v>
      </c>
      <c r="F13" s="124">
        <f>'PRECIOS DE REF IDU'!E18</f>
        <v>5238000</v>
      </c>
      <c r="G13" s="124">
        <f t="shared" si="1"/>
        <v>20952000</v>
      </c>
      <c r="H13" s="141"/>
    </row>
    <row r="14" spans="1:8" ht="29.25" customHeight="1" x14ac:dyDescent="0.25">
      <c r="A14" s="72" t="s">
        <v>144</v>
      </c>
      <c r="B14" s="73" t="s">
        <v>150</v>
      </c>
      <c r="C14" s="74">
        <v>0.1</v>
      </c>
      <c r="D14" s="72">
        <v>1</v>
      </c>
      <c r="E14" s="72">
        <f t="shared" si="0"/>
        <v>4</v>
      </c>
      <c r="F14" s="124">
        <f>'PRECIOS DE REF IDU'!E16</f>
        <v>7768000</v>
      </c>
      <c r="G14" s="124">
        <f t="shared" si="1"/>
        <v>3107200</v>
      </c>
    </row>
    <row r="15" spans="1:8" ht="19.5" customHeight="1" x14ac:dyDescent="0.25">
      <c r="A15" s="218" t="s">
        <v>156</v>
      </c>
      <c r="B15" s="213"/>
      <c r="C15" s="213"/>
      <c r="D15" s="213"/>
      <c r="E15" s="213"/>
      <c r="F15" s="214"/>
      <c r="G15" s="132">
        <f>SUM(G8:G14)</f>
        <v>86632000</v>
      </c>
    </row>
    <row r="16" spans="1:8" ht="15.75" customHeight="1" x14ac:dyDescent="0.25">
      <c r="A16" s="115" t="s">
        <v>7</v>
      </c>
      <c r="B16" s="220" t="s">
        <v>151</v>
      </c>
      <c r="C16" s="221"/>
      <c r="D16" s="221"/>
      <c r="E16" s="221"/>
      <c r="F16" s="221"/>
      <c r="G16" s="222"/>
    </row>
    <row r="17" spans="1:7" ht="16.5" x14ac:dyDescent="0.25">
      <c r="A17" s="72" t="s">
        <v>152</v>
      </c>
      <c r="B17" s="73" t="s">
        <v>153</v>
      </c>
      <c r="C17" s="74">
        <v>0.2</v>
      </c>
      <c r="D17" s="72">
        <v>1</v>
      </c>
      <c r="E17" s="72">
        <f t="shared" ref="E17:E18" si="2">$G$2</f>
        <v>4</v>
      </c>
      <c r="F17" s="124">
        <f>'PRECIOS DE REF IDU'!E21</f>
        <v>3379000</v>
      </c>
      <c r="G17" s="124">
        <f t="shared" ref="G17:G18" si="3">ROUND(C17*D17*E17*F17,0)</f>
        <v>2703200</v>
      </c>
    </row>
    <row r="18" spans="1:7" ht="16.5" x14ac:dyDescent="0.25">
      <c r="A18" s="72" t="s">
        <v>152</v>
      </c>
      <c r="B18" s="73" t="s">
        <v>161</v>
      </c>
      <c r="C18" s="74">
        <f>C17</f>
        <v>0.2</v>
      </c>
      <c r="D18" s="72">
        <v>1</v>
      </c>
      <c r="E18" s="72">
        <f t="shared" si="2"/>
        <v>4</v>
      </c>
      <c r="F18" s="124">
        <f>'PRECIOS DE REF IDU'!E28</f>
        <v>2095000</v>
      </c>
      <c r="G18" s="124">
        <f t="shared" si="3"/>
        <v>1676000</v>
      </c>
    </row>
    <row r="19" spans="1:7" ht="19.5" customHeight="1" x14ac:dyDescent="0.25">
      <c r="A19" s="218" t="s">
        <v>157</v>
      </c>
      <c r="B19" s="213"/>
      <c r="C19" s="213"/>
      <c r="D19" s="213"/>
      <c r="E19" s="213"/>
      <c r="F19" s="214"/>
      <c r="G19" s="132">
        <f>SUM(G17:G18)</f>
        <v>4379200</v>
      </c>
    </row>
    <row r="20" spans="1:7" ht="19.5" customHeight="1" x14ac:dyDescent="0.25">
      <c r="A20" s="218" t="s">
        <v>158</v>
      </c>
      <c r="B20" s="213"/>
      <c r="C20" s="213"/>
      <c r="D20" s="213"/>
      <c r="E20" s="213"/>
      <c r="F20" s="214"/>
      <c r="G20" s="132">
        <f>G15+G19</f>
        <v>91011200</v>
      </c>
    </row>
    <row r="21" spans="1:7" ht="19.5" customHeight="1" x14ac:dyDescent="0.25">
      <c r="A21" s="218" t="s">
        <v>195</v>
      </c>
      <c r="B21" s="213"/>
      <c r="C21" s="213"/>
      <c r="D21" s="213"/>
      <c r="E21" s="213"/>
      <c r="F21" s="214"/>
      <c r="G21" s="137">
        <f>+'FACTOR MULTIPLICADOR'!F42</f>
        <v>2.17</v>
      </c>
    </row>
    <row r="22" spans="1:7" ht="19.5" customHeight="1" x14ac:dyDescent="0.25">
      <c r="A22" s="216" t="s">
        <v>159</v>
      </c>
      <c r="B22" s="213"/>
      <c r="C22" s="213"/>
      <c r="D22" s="213"/>
      <c r="E22" s="213"/>
      <c r="F22" s="214"/>
      <c r="G22" s="133">
        <f>+ROUND((G21*G20),0)</f>
        <v>197494304</v>
      </c>
    </row>
    <row r="23" spans="1:7" ht="18" customHeight="1" x14ac:dyDescent="0.25">
      <c r="A23" s="76" t="s">
        <v>18</v>
      </c>
      <c r="B23" s="219" t="s">
        <v>19</v>
      </c>
      <c r="C23" s="213"/>
      <c r="D23" s="213"/>
      <c r="E23" s="213"/>
      <c r="F23" s="213"/>
      <c r="G23" s="214"/>
    </row>
    <row r="24" spans="1:7" ht="51" customHeight="1" x14ac:dyDescent="0.25">
      <c r="A24" s="71" t="s">
        <v>2</v>
      </c>
      <c r="B24" s="77" t="s">
        <v>3</v>
      </c>
      <c r="C24" s="71" t="s">
        <v>4</v>
      </c>
      <c r="D24" s="71" t="s">
        <v>20</v>
      </c>
      <c r="E24" s="71" t="s">
        <v>167</v>
      </c>
      <c r="F24" s="125" t="s">
        <v>168</v>
      </c>
      <c r="G24" s="125" t="s">
        <v>5</v>
      </c>
    </row>
    <row r="25" spans="1:7" ht="29.25" customHeight="1" x14ac:dyDescent="0.25">
      <c r="A25" s="78"/>
      <c r="B25" s="79" t="s">
        <v>21</v>
      </c>
      <c r="C25" s="70"/>
      <c r="D25" s="70"/>
      <c r="E25" s="70"/>
      <c r="F25" s="126"/>
      <c r="G25" s="126"/>
    </row>
    <row r="26" spans="1:7" ht="115.5" x14ac:dyDescent="0.25">
      <c r="A26" s="80" t="s">
        <v>22</v>
      </c>
      <c r="B26" s="81" t="s">
        <v>23</v>
      </c>
      <c r="C26" s="80" t="s">
        <v>24</v>
      </c>
      <c r="D26" s="72">
        <f>$G$2</f>
        <v>4</v>
      </c>
      <c r="E26" s="85">
        <v>1</v>
      </c>
      <c r="F26" s="127">
        <f>+'PRECIOS DE REF IDU'!E26</f>
        <v>7939000</v>
      </c>
      <c r="G26" s="127">
        <f>ROUND(D26*E26*F26,0)</f>
        <v>31756000</v>
      </c>
    </row>
    <row r="27" spans="1:7" ht="48" customHeight="1" x14ac:dyDescent="0.25">
      <c r="A27" s="80" t="s">
        <v>25</v>
      </c>
      <c r="B27" s="82" t="s">
        <v>26</v>
      </c>
      <c r="C27" s="80" t="s">
        <v>24</v>
      </c>
      <c r="D27" s="72">
        <f>$G$2</f>
        <v>4</v>
      </c>
      <c r="E27" s="86">
        <f>E26</f>
        <v>1</v>
      </c>
      <c r="F27" s="124">
        <f>'PRECIOS DE REF IDU'!E20</f>
        <v>2463060</v>
      </c>
      <c r="G27" s="127">
        <f>ROUND(D27*E27*F27,0)</f>
        <v>9852240</v>
      </c>
    </row>
    <row r="28" spans="1:7" ht="33.75" customHeight="1" x14ac:dyDescent="0.25">
      <c r="A28" s="80" t="s">
        <v>27</v>
      </c>
      <c r="B28" s="119" t="s">
        <v>155</v>
      </c>
      <c r="C28" s="80" t="s">
        <v>24</v>
      </c>
      <c r="D28" s="72">
        <f>$G$2</f>
        <v>4</v>
      </c>
      <c r="E28" s="86">
        <f>C17</f>
        <v>0.2</v>
      </c>
      <c r="F28" s="124">
        <f>'PRECIOS DE REF IDU'!E27</f>
        <v>2410899</v>
      </c>
      <c r="G28" s="127">
        <f>ROUND(D28*E28*F28,0)</f>
        <v>1928719</v>
      </c>
    </row>
    <row r="29" spans="1:7" ht="18" customHeight="1" x14ac:dyDescent="0.25">
      <c r="A29" s="216" t="s">
        <v>34</v>
      </c>
      <c r="B29" s="213"/>
      <c r="C29" s="213"/>
      <c r="D29" s="213"/>
      <c r="E29" s="213"/>
      <c r="F29" s="214"/>
      <c r="G29" s="133">
        <f>+SUM(G26:G28)</f>
        <v>43536959</v>
      </c>
    </row>
    <row r="30" spans="1:7" ht="24.75" customHeight="1" x14ac:dyDescent="0.25">
      <c r="A30" s="217" t="s">
        <v>163</v>
      </c>
      <c r="B30" s="213"/>
      <c r="C30" s="213"/>
      <c r="D30" s="213"/>
      <c r="E30" s="213"/>
      <c r="F30" s="214"/>
      <c r="G30" s="134">
        <f>ROUND((G29+G22),0)</f>
        <v>241031263</v>
      </c>
    </row>
    <row r="31" spans="1:7" ht="1.9" customHeight="1" x14ac:dyDescent="0.25">
      <c r="A31" s="83"/>
      <c r="B31" s="26"/>
      <c r="C31" s="67"/>
      <c r="D31" s="67"/>
      <c r="E31" s="67"/>
      <c r="F31" s="120"/>
      <c r="G31" s="120"/>
    </row>
    <row r="32" spans="1:7" ht="18" customHeight="1" x14ac:dyDescent="0.25">
      <c r="A32" s="212" t="s">
        <v>197</v>
      </c>
      <c r="B32" s="213"/>
      <c r="C32" s="213"/>
      <c r="D32" s="213"/>
      <c r="E32" s="213"/>
      <c r="F32" s="214"/>
      <c r="G32" s="130">
        <f>+G30</f>
        <v>241031263</v>
      </c>
    </row>
    <row r="33" spans="1:10" ht="18" customHeight="1" x14ac:dyDescent="0.25">
      <c r="A33" s="212" t="s">
        <v>36</v>
      </c>
      <c r="B33" s="213"/>
      <c r="C33" s="213"/>
      <c r="D33" s="213"/>
      <c r="E33" s="213"/>
      <c r="F33" s="214"/>
      <c r="G33" s="135">
        <f>ROUND(G32*19%,0)</f>
        <v>45795940</v>
      </c>
    </row>
    <row r="34" spans="1:10" ht="18" customHeight="1" x14ac:dyDescent="0.25">
      <c r="A34" s="215" t="s">
        <v>37</v>
      </c>
      <c r="B34" s="213"/>
      <c r="C34" s="213"/>
      <c r="D34" s="213"/>
      <c r="E34" s="213"/>
      <c r="F34" s="214"/>
      <c r="G34" s="136">
        <f>G32+G33</f>
        <v>286827203</v>
      </c>
      <c r="I34" s="211">
        <f>+G34/1300000</f>
        <v>220.63631000000001</v>
      </c>
      <c r="J34" s="210" t="s">
        <v>40</v>
      </c>
    </row>
    <row r="35" spans="1:10" ht="15.75" customHeight="1" x14ac:dyDescent="0.25">
      <c r="A35" s="83"/>
      <c r="B35" s="26"/>
      <c r="C35" s="67"/>
      <c r="D35" s="67"/>
      <c r="E35" s="67"/>
      <c r="F35" s="120"/>
      <c r="G35" s="120"/>
      <c r="I35" s="209">
        <f>G34/I36</f>
        <v>8.337557896100932E-2</v>
      </c>
      <c r="J35" s="210" t="s">
        <v>212</v>
      </c>
    </row>
    <row r="36" spans="1:10" ht="15.75" customHeight="1" x14ac:dyDescent="0.25">
      <c r="A36" s="83"/>
      <c r="B36" s="26"/>
      <c r="C36" s="67"/>
      <c r="D36" s="67"/>
      <c r="E36" s="67"/>
      <c r="F36" s="120"/>
      <c r="I36" s="129">
        <v>3440182444</v>
      </c>
      <c r="J36" s="210" t="s">
        <v>213</v>
      </c>
    </row>
    <row r="37" spans="1:10" ht="15.75" customHeight="1" x14ac:dyDescent="0.25">
      <c r="A37" s="84"/>
      <c r="B37" s="26"/>
      <c r="C37" s="67"/>
      <c r="D37" s="67"/>
      <c r="E37" s="67"/>
      <c r="F37" s="120"/>
      <c r="G37" s="120"/>
    </row>
    <row r="38" spans="1:10" ht="15.75" customHeight="1" x14ac:dyDescent="0.25">
      <c r="A38" s="84"/>
      <c r="B38" s="26"/>
      <c r="C38" s="67"/>
      <c r="D38" s="67"/>
      <c r="E38" s="67"/>
      <c r="F38" s="120"/>
      <c r="G38" s="120"/>
    </row>
    <row r="39" spans="1:10" ht="15.75" customHeight="1" x14ac:dyDescent="0.25">
      <c r="A39" s="84"/>
      <c r="B39" s="26"/>
      <c r="C39" s="67"/>
      <c r="D39" s="67"/>
      <c r="E39" s="67"/>
      <c r="F39" s="120"/>
      <c r="G39" s="120"/>
    </row>
    <row r="40" spans="1:10" ht="15.75" customHeight="1" x14ac:dyDescent="0.25">
      <c r="A40" s="84"/>
      <c r="B40" s="26"/>
      <c r="C40" s="67"/>
      <c r="D40" s="67"/>
      <c r="E40" s="67"/>
      <c r="F40" s="120"/>
      <c r="G40" s="120"/>
    </row>
    <row r="41" spans="1:10" ht="15.75" customHeight="1" x14ac:dyDescent="0.25">
      <c r="A41" s="84"/>
      <c r="B41" s="26"/>
      <c r="C41" s="67"/>
      <c r="D41" s="67"/>
      <c r="E41" s="67"/>
      <c r="F41" s="120"/>
      <c r="G41" s="120"/>
    </row>
    <row r="42" spans="1:10" ht="15.75" customHeight="1" x14ac:dyDescent="0.25">
      <c r="A42" s="84"/>
      <c r="B42" s="26"/>
      <c r="C42" s="67"/>
      <c r="D42" s="67"/>
      <c r="E42" s="67"/>
      <c r="F42" s="120"/>
      <c r="G42" s="120"/>
    </row>
    <row r="43" spans="1:10" ht="15.75" customHeight="1" x14ac:dyDescent="0.25">
      <c r="A43" s="84"/>
      <c r="B43" s="26"/>
      <c r="C43" s="67"/>
      <c r="D43" s="67"/>
      <c r="E43" s="67"/>
      <c r="F43" s="120"/>
      <c r="G43" s="120"/>
    </row>
    <row r="44" spans="1:10" ht="15.75" customHeight="1" x14ac:dyDescent="0.25">
      <c r="A44" s="84"/>
      <c r="B44" s="26"/>
      <c r="C44" s="67"/>
      <c r="D44" s="67"/>
      <c r="E44" s="67"/>
      <c r="F44" s="120"/>
      <c r="G44" s="120"/>
    </row>
    <row r="45" spans="1:10" ht="15.75" customHeight="1" x14ac:dyDescent="0.25">
      <c r="A45" s="84"/>
      <c r="B45" s="26"/>
      <c r="C45" s="67"/>
      <c r="D45" s="67"/>
      <c r="E45" s="67"/>
      <c r="F45" s="120"/>
      <c r="G45" s="120"/>
    </row>
    <row r="46" spans="1:10" ht="15.75" customHeight="1" x14ac:dyDescent="0.25">
      <c r="A46" s="84"/>
      <c r="B46" s="26"/>
      <c r="C46" s="67"/>
      <c r="D46" s="67"/>
      <c r="E46" s="67"/>
      <c r="F46" s="120"/>
      <c r="G46" s="120"/>
    </row>
    <row r="47" spans="1:10" ht="15.75" customHeight="1" x14ac:dyDescent="0.25">
      <c r="A47" s="84"/>
      <c r="B47" s="26"/>
      <c r="C47" s="67"/>
      <c r="D47" s="67"/>
      <c r="E47" s="67"/>
      <c r="F47" s="120"/>
      <c r="G47" s="120"/>
    </row>
    <row r="48" spans="1:10" ht="15.75" customHeight="1" x14ac:dyDescent="0.25">
      <c r="A48" s="84"/>
      <c r="B48" s="26"/>
      <c r="C48" s="67"/>
      <c r="D48" s="67"/>
      <c r="E48" s="67"/>
      <c r="F48" s="120"/>
      <c r="G48" s="120"/>
    </row>
    <row r="49" spans="1:7" ht="15.75" customHeight="1" x14ac:dyDescent="0.25">
      <c r="A49" s="84"/>
      <c r="B49" s="26"/>
      <c r="C49" s="67"/>
      <c r="D49" s="67"/>
      <c r="E49" s="67"/>
      <c r="F49" s="120"/>
      <c r="G49" s="120"/>
    </row>
    <row r="50" spans="1:7" ht="15.75" customHeight="1" x14ac:dyDescent="0.25">
      <c r="A50" s="84"/>
      <c r="B50" s="26"/>
      <c r="C50" s="67"/>
      <c r="D50" s="67"/>
      <c r="E50" s="67"/>
      <c r="F50" s="120"/>
      <c r="G50" s="120"/>
    </row>
    <row r="51" spans="1:7" ht="15.75" customHeight="1" x14ac:dyDescent="0.25">
      <c r="A51" s="84"/>
      <c r="B51" s="26"/>
      <c r="C51" s="67"/>
      <c r="D51" s="67"/>
      <c r="E51" s="67"/>
      <c r="F51" s="120"/>
      <c r="G51" s="120"/>
    </row>
    <row r="52" spans="1:7" ht="15.75" customHeight="1" x14ac:dyDescent="0.25">
      <c r="A52" s="84"/>
      <c r="B52" s="26"/>
      <c r="C52" s="67"/>
      <c r="D52" s="67"/>
      <c r="E52" s="67"/>
      <c r="F52" s="120"/>
      <c r="G52" s="120"/>
    </row>
    <row r="53" spans="1:7" ht="15.75" customHeight="1" x14ac:dyDescent="0.25">
      <c r="A53" s="84"/>
      <c r="B53" s="26"/>
      <c r="C53" s="67"/>
      <c r="D53" s="67"/>
      <c r="E53" s="67"/>
      <c r="F53" s="120"/>
      <c r="G53" s="120"/>
    </row>
    <row r="54" spans="1:7" ht="15.75" customHeight="1" x14ac:dyDescent="0.25">
      <c r="A54" s="84"/>
      <c r="B54" s="26"/>
      <c r="C54" s="67"/>
      <c r="D54" s="67"/>
      <c r="E54" s="67"/>
      <c r="F54" s="120"/>
      <c r="G54" s="120"/>
    </row>
    <row r="55" spans="1:7" ht="15.75" customHeight="1" x14ac:dyDescent="0.25">
      <c r="A55" s="84"/>
      <c r="B55" s="26"/>
      <c r="C55" s="67"/>
      <c r="D55" s="67"/>
      <c r="E55" s="67"/>
      <c r="F55" s="120"/>
      <c r="G55" s="120"/>
    </row>
    <row r="56" spans="1:7" ht="15.75" customHeight="1" x14ac:dyDescent="0.25">
      <c r="A56" s="84"/>
      <c r="B56" s="26"/>
      <c r="C56" s="67"/>
      <c r="D56" s="67"/>
      <c r="E56" s="67"/>
      <c r="F56" s="120"/>
      <c r="G56" s="120"/>
    </row>
    <row r="57" spans="1:7" ht="15.75" customHeight="1" x14ac:dyDescent="0.25">
      <c r="A57" s="84"/>
      <c r="B57" s="26"/>
      <c r="C57" s="67"/>
      <c r="D57" s="67"/>
      <c r="E57" s="67"/>
      <c r="F57" s="120"/>
      <c r="G57" s="120"/>
    </row>
    <row r="58" spans="1:7" ht="15.75" customHeight="1" x14ac:dyDescent="0.25">
      <c r="A58" s="84"/>
      <c r="B58" s="26"/>
      <c r="C58" s="67"/>
      <c r="D58" s="67"/>
      <c r="E58" s="67"/>
      <c r="F58" s="120"/>
      <c r="G58" s="120"/>
    </row>
    <row r="59" spans="1:7" ht="15.75" customHeight="1" x14ac:dyDescent="0.25">
      <c r="A59" s="84"/>
      <c r="B59" s="26"/>
      <c r="C59" s="67"/>
      <c r="D59" s="67"/>
      <c r="E59" s="67"/>
      <c r="F59" s="120"/>
      <c r="G59" s="120"/>
    </row>
    <row r="60" spans="1:7" ht="15.75" customHeight="1" x14ac:dyDescent="0.25">
      <c r="A60" s="84"/>
      <c r="B60" s="26"/>
      <c r="C60" s="67"/>
      <c r="D60" s="67"/>
      <c r="E60" s="67"/>
      <c r="F60" s="120"/>
      <c r="G60" s="120"/>
    </row>
    <row r="61" spans="1:7" ht="15.75" customHeight="1" x14ac:dyDescent="0.25">
      <c r="A61" s="84"/>
      <c r="B61" s="26"/>
      <c r="C61" s="67"/>
      <c r="D61" s="67"/>
      <c r="E61" s="67"/>
      <c r="F61" s="120"/>
      <c r="G61" s="120"/>
    </row>
    <row r="62" spans="1:7" ht="15.75" customHeight="1" x14ac:dyDescent="0.25">
      <c r="A62" s="84"/>
      <c r="B62" s="26"/>
      <c r="C62" s="67"/>
      <c r="D62" s="67"/>
      <c r="E62" s="67"/>
      <c r="F62" s="120"/>
      <c r="G62" s="120"/>
    </row>
    <row r="63" spans="1:7" ht="15.75" customHeight="1" x14ac:dyDescent="0.25">
      <c r="A63" s="84"/>
      <c r="B63" s="26"/>
      <c r="C63" s="67"/>
      <c r="D63" s="67"/>
      <c r="E63" s="67"/>
      <c r="F63" s="120"/>
      <c r="G63" s="120"/>
    </row>
    <row r="64" spans="1:7" ht="15.75" customHeight="1" x14ac:dyDescent="0.25">
      <c r="A64" s="84"/>
      <c r="B64" s="26"/>
      <c r="C64" s="67"/>
      <c r="D64" s="67"/>
      <c r="E64" s="67"/>
      <c r="F64" s="120"/>
      <c r="G64" s="120"/>
    </row>
    <row r="65" spans="1:7" ht="15.75" customHeight="1" x14ac:dyDescent="0.25">
      <c r="A65" s="84"/>
      <c r="B65" s="26"/>
      <c r="C65" s="67"/>
      <c r="D65" s="67"/>
      <c r="E65" s="67"/>
      <c r="F65" s="120"/>
      <c r="G65" s="120"/>
    </row>
    <row r="66" spans="1:7" ht="15.75" customHeight="1" x14ac:dyDescent="0.25">
      <c r="A66" s="84"/>
      <c r="B66" s="26"/>
      <c r="C66" s="67"/>
      <c r="D66" s="67"/>
      <c r="E66" s="67"/>
      <c r="F66" s="120"/>
      <c r="G66" s="120"/>
    </row>
    <row r="67" spans="1:7" ht="15.75" customHeight="1" x14ac:dyDescent="0.25">
      <c r="A67" s="84"/>
      <c r="B67" s="26"/>
      <c r="C67" s="67"/>
      <c r="D67" s="67"/>
      <c r="E67" s="67"/>
      <c r="F67" s="120"/>
      <c r="G67" s="120"/>
    </row>
    <row r="68" spans="1:7" ht="15.75" customHeight="1" x14ac:dyDescent="0.25">
      <c r="A68" s="84"/>
      <c r="B68" s="26"/>
      <c r="C68" s="67"/>
      <c r="D68" s="67"/>
      <c r="E68" s="67"/>
      <c r="F68" s="120"/>
      <c r="G68" s="120"/>
    </row>
    <row r="69" spans="1:7" ht="15.75" customHeight="1" x14ac:dyDescent="0.25">
      <c r="A69" s="84"/>
      <c r="B69" s="26"/>
      <c r="C69" s="67"/>
      <c r="D69" s="67"/>
      <c r="E69" s="67"/>
      <c r="F69" s="120"/>
      <c r="G69" s="120"/>
    </row>
    <row r="70" spans="1:7" ht="15.75" customHeight="1" x14ac:dyDescent="0.25">
      <c r="A70" s="84"/>
      <c r="B70" s="26"/>
      <c r="C70" s="67"/>
      <c r="D70" s="67"/>
      <c r="E70" s="67"/>
      <c r="F70" s="120"/>
      <c r="G70" s="120"/>
    </row>
    <row r="71" spans="1:7" ht="15.75" customHeight="1" x14ac:dyDescent="0.25">
      <c r="A71" s="84"/>
      <c r="B71" s="26"/>
      <c r="C71" s="67"/>
      <c r="D71" s="67"/>
      <c r="E71" s="67"/>
      <c r="F71" s="120"/>
      <c r="G71" s="120"/>
    </row>
    <row r="72" spans="1:7" ht="15.75" customHeight="1" x14ac:dyDescent="0.25">
      <c r="A72" s="84"/>
      <c r="B72" s="26"/>
      <c r="C72" s="67"/>
      <c r="D72" s="67"/>
      <c r="E72" s="67"/>
      <c r="F72" s="120"/>
      <c r="G72" s="120"/>
    </row>
    <row r="73" spans="1:7" ht="15.75" customHeight="1" x14ac:dyDescent="0.25">
      <c r="A73" s="84"/>
      <c r="B73" s="26"/>
      <c r="C73" s="67"/>
      <c r="D73" s="67"/>
      <c r="E73" s="67"/>
      <c r="F73" s="120"/>
      <c r="G73" s="120"/>
    </row>
    <row r="74" spans="1:7" ht="15.75" customHeight="1" x14ac:dyDescent="0.25">
      <c r="A74" s="84"/>
      <c r="B74" s="26"/>
      <c r="C74" s="67"/>
      <c r="D74" s="67"/>
      <c r="E74" s="67"/>
      <c r="F74" s="120"/>
      <c r="G74" s="120"/>
    </row>
    <row r="75" spans="1:7" ht="15.75" customHeight="1" x14ac:dyDescent="0.25">
      <c r="A75" s="84"/>
      <c r="B75" s="26"/>
      <c r="C75" s="67"/>
      <c r="D75" s="67"/>
      <c r="E75" s="67"/>
      <c r="F75" s="120"/>
      <c r="G75" s="120"/>
    </row>
    <row r="76" spans="1:7" ht="15.75" customHeight="1" x14ac:dyDescent="0.25">
      <c r="A76" s="84"/>
      <c r="B76" s="26"/>
      <c r="C76" s="67"/>
      <c r="D76" s="67"/>
      <c r="E76" s="67"/>
      <c r="F76" s="120"/>
      <c r="G76" s="120"/>
    </row>
    <row r="77" spans="1:7" ht="15.75" customHeight="1" x14ac:dyDescent="0.25">
      <c r="A77" s="84"/>
      <c r="B77" s="26"/>
      <c r="C77" s="67"/>
      <c r="D77" s="67"/>
      <c r="E77" s="67"/>
      <c r="F77" s="120"/>
      <c r="G77" s="120"/>
    </row>
    <row r="78" spans="1:7" ht="15.75" customHeight="1" x14ac:dyDescent="0.25">
      <c r="A78" s="84"/>
      <c r="B78" s="26"/>
      <c r="C78" s="67"/>
      <c r="D78" s="67"/>
      <c r="E78" s="67"/>
      <c r="F78" s="120"/>
      <c r="G78" s="120"/>
    </row>
    <row r="79" spans="1:7" ht="15.75" customHeight="1" x14ac:dyDescent="0.25">
      <c r="A79" s="84"/>
      <c r="B79" s="26"/>
      <c r="C79" s="67"/>
      <c r="D79" s="67"/>
      <c r="E79" s="67"/>
      <c r="F79" s="120"/>
      <c r="G79" s="120"/>
    </row>
    <row r="80" spans="1:7" ht="15.75" customHeight="1" x14ac:dyDescent="0.25">
      <c r="A80" s="84"/>
      <c r="B80" s="26"/>
      <c r="C80" s="67"/>
      <c r="D80" s="67"/>
      <c r="E80" s="67"/>
      <c r="F80" s="120"/>
      <c r="G80" s="120"/>
    </row>
    <row r="81" spans="1:7" ht="15.75" customHeight="1" x14ac:dyDescent="0.25">
      <c r="A81" s="84"/>
      <c r="B81" s="26"/>
      <c r="C81" s="67"/>
      <c r="D81" s="67"/>
      <c r="E81" s="67"/>
      <c r="F81" s="120"/>
      <c r="G81" s="120"/>
    </row>
    <row r="82" spans="1:7" ht="15.75" customHeight="1" x14ac:dyDescent="0.25">
      <c r="A82" s="84"/>
      <c r="B82" s="26"/>
      <c r="C82" s="67"/>
      <c r="D82" s="67"/>
      <c r="E82" s="67"/>
      <c r="F82" s="120"/>
      <c r="G82" s="120"/>
    </row>
    <row r="83" spans="1:7" ht="15.75" customHeight="1" x14ac:dyDescent="0.25">
      <c r="A83" s="84"/>
      <c r="B83" s="26"/>
      <c r="C83" s="67"/>
      <c r="D83" s="67"/>
      <c r="E83" s="67"/>
      <c r="F83" s="120"/>
      <c r="G83" s="120"/>
    </row>
    <row r="84" spans="1:7" ht="15.75" customHeight="1" x14ac:dyDescent="0.25">
      <c r="A84" s="84"/>
      <c r="B84" s="26"/>
      <c r="C84" s="67"/>
      <c r="D84" s="67"/>
      <c r="E84" s="67"/>
      <c r="F84" s="120"/>
      <c r="G84" s="120"/>
    </row>
    <row r="85" spans="1:7" ht="15.75" customHeight="1" x14ac:dyDescent="0.25">
      <c r="A85" s="84"/>
      <c r="B85" s="26"/>
      <c r="C85" s="67"/>
      <c r="D85" s="67"/>
      <c r="E85" s="67"/>
      <c r="F85" s="120"/>
      <c r="G85" s="120"/>
    </row>
    <row r="86" spans="1:7" ht="15.75" customHeight="1" x14ac:dyDescent="0.25">
      <c r="A86" s="84"/>
      <c r="B86" s="26"/>
      <c r="C86" s="67"/>
      <c r="D86" s="67"/>
      <c r="E86" s="67"/>
      <c r="F86" s="120"/>
      <c r="G86" s="120"/>
    </row>
    <row r="87" spans="1:7" ht="15.75" customHeight="1" x14ac:dyDescent="0.25">
      <c r="A87" s="84"/>
      <c r="B87" s="26"/>
      <c r="C87" s="67"/>
      <c r="D87" s="67"/>
      <c r="E87" s="67"/>
      <c r="F87" s="120"/>
      <c r="G87" s="120"/>
    </row>
    <row r="88" spans="1:7" ht="15.75" customHeight="1" x14ac:dyDescent="0.25">
      <c r="A88" s="84"/>
      <c r="B88" s="26"/>
      <c r="C88" s="67"/>
      <c r="D88" s="67"/>
      <c r="E88" s="67"/>
      <c r="F88" s="120"/>
      <c r="G88" s="120"/>
    </row>
    <row r="89" spans="1:7" ht="15.75" customHeight="1" x14ac:dyDescent="0.25">
      <c r="A89" s="84"/>
      <c r="B89" s="26"/>
      <c r="C89" s="67"/>
      <c r="D89" s="67"/>
      <c r="E89" s="67"/>
      <c r="F89" s="120"/>
      <c r="G89" s="120"/>
    </row>
    <row r="90" spans="1:7" ht="15.75" customHeight="1" x14ac:dyDescent="0.25">
      <c r="A90" s="84"/>
      <c r="B90" s="26"/>
      <c r="C90" s="67"/>
      <c r="D90" s="67"/>
      <c r="E90" s="67"/>
      <c r="F90" s="120"/>
      <c r="G90" s="120"/>
    </row>
    <row r="91" spans="1:7" ht="15.75" customHeight="1" x14ac:dyDescent="0.25">
      <c r="A91" s="84"/>
      <c r="B91" s="26"/>
      <c r="C91" s="67"/>
      <c r="D91" s="67"/>
      <c r="E91" s="67"/>
      <c r="F91" s="120"/>
      <c r="G91" s="120"/>
    </row>
    <row r="92" spans="1:7" ht="15.75" customHeight="1" x14ac:dyDescent="0.25">
      <c r="A92" s="84"/>
      <c r="B92" s="26"/>
      <c r="C92" s="67"/>
      <c r="D92" s="67"/>
      <c r="E92" s="67"/>
      <c r="F92" s="120"/>
      <c r="G92" s="120"/>
    </row>
    <row r="93" spans="1:7" ht="15.75" customHeight="1" x14ac:dyDescent="0.25">
      <c r="A93" s="84"/>
      <c r="B93" s="26"/>
      <c r="C93" s="67"/>
      <c r="D93" s="67"/>
      <c r="E93" s="67"/>
      <c r="F93" s="120"/>
      <c r="G93" s="120"/>
    </row>
    <row r="94" spans="1:7" ht="15.75" customHeight="1" x14ac:dyDescent="0.25">
      <c r="A94" s="84"/>
      <c r="B94" s="26"/>
      <c r="C94" s="67"/>
      <c r="D94" s="67"/>
      <c r="E94" s="67"/>
      <c r="F94" s="120"/>
      <c r="G94" s="120"/>
    </row>
    <row r="95" spans="1:7" ht="15.75" customHeight="1" x14ac:dyDescent="0.25">
      <c r="A95" s="84"/>
      <c r="B95" s="26"/>
      <c r="C95" s="67"/>
      <c r="D95" s="67"/>
      <c r="E95" s="67"/>
      <c r="F95" s="120"/>
      <c r="G95" s="120"/>
    </row>
    <row r="96" spans="1:7" ht="15.75" customHeight="1" x14ac:dyDescent="0.25">
      <c r="A96" s="84"/>
      <c r="B96" s="26"/>
      <c r="C96" s="67"/>
      <c r="D96" s="67"/>
      <c r="E96" s="67"/>
      <c r="F96" s="120"/>
      <c r="G96" s="120"/>
    </row>
    <row r="97" spans="1:7" ht="15.75" customHeight="1" x14ac:dyDescent="0.25">
      <c r="A97" s="84"/>
      <c r="B97" s="26"/>
      <c r="C97" s="67"/>
      <c r="D97" s="67"/>
      <c r="E97" s="67"/>
      <c r="F97" s="120"/>
      <c r="G97" s="120"/>
    </row>
    <row r="98" spans="1:7" ht="15.75" customHeight="1" x14ac:dyDescent="0.25">
      <c r="A98" s="84"/>
      <c r="B98" s="26"/>
      <c r="C98" s="67"/>
      <c r="D98" s="67"/>
      <c r="E98" s="67"/>
      <c r="F98" s="120"/>
      <c r="G98" s="120"/>
    </row>
    <row r="99" spans="1:7" ht="15.75" customHeight="1" x14ac:dyDescent="0.25">
      <c r="A99" s="84"/>
      <c r="B99" s="26"/>
      <c r="C99" s="67"/>
      <c r="D99" s="67"/>
      <c r="E99" s="67"/>
      <c r="F99" s="120"/>
      <c r="G99" s="120"/>
    </row>
    <row r="100" spans="1:7" ht="15.75" customHeight="1" x14ac:dyDescent="0.25">
      <c r="A100" s="84"/>
      <c r="B100" s="26"/>
      <c r="C100" s="67"/>
      <c r="D100" s="67"/>
      <c r="E100" s="67"/>
      <c r="F100" s="120"/>
      <c r="G100" s="120"/>
    </row>
    <row r="101" spans="1:7" ht="15.75" customHeight="1" x14ac:dyDescent="0.25">
      <c r="A101" s="84"/>
      <c r="B101" s="26"/>
      <c r="C101" s="67"/>
      <c r="D101" s="67"/>
      <c r="E101" s="67"/>
      <c r="F101" s="120"/>
      <c r="G101" s="120"/>
    </row>
    <row r="102" spans="1:7" ht="15.75" customHeight="1" x14ac:dyDescent="0.25">
      <c r="A102" s="84"/>
      <c r="B102" s="26"/>
      <c r="C102" s="67"/>
      <c r="D102" s="67"/>
      <c r="E102" s="67"/>
      <c r="F102" s="120"/>
      <c r="G102" s="120"/>
    </row>
    <row r="103" spans="1:7" ht="15.75" customHeight="1" x14ac:dyDescent="0.25">
      <c r="A103" s="84"/>
      <c r="B103" s="26"/>
      <c r="C103" s="67"/>
      <c r="D103" s="67"/>
      <c r="E103" s="67"/>
      <c r="F103" s="120"/>
      <c r="G103" s="120"/>
    </row>
    <row r="104" spans="1:7" ht="15.75" customHeight="1" x14ac:dyDescent="0.25">
      <c r="A104" s="84"/>
      <c r="B104" s="26"/>
      <c r="C104" s="67"/>
      <c r="D104" s="67"/>
      <c r="E104" s="67"/>
      <c r="F104" s="120"/>
      <c r="G104" s="120"/>
    </row>
    <row r="105" spans="1:7" ht="15.75" customHeight="1" x14ac:dyDescent="0.25">
      <c r="A105" s="84"/>
      <c r="B105" s="26"/>
      <c r="C105" s="67"/>
      <c r="D105" s="67"/>
      <c r="E105" s="67"/>
      <c r="F105" s="120"/>
      <c r="G105" s="120"/>
    </row>
    <row r="106" spans="1:7" ht="15.75" customHeight="1" x14ac:dyDescent="0.25">
      <c r="A106" s="84"/>
      <c r="B106" s="26"/>
      <c r="C106" s="67"/>
      <c r="D106" s="67"/>
      <c r="E106" s="67"/>
      <c r="F106" s="120"/>
      <c r="G106" s="120"/>
    </row>
    <row r="107" spans="1:7" ht="15.75" customHeight="1" x14ac:dyDescent="0.25">
      <c r="A107" s="84"/>
      <c r="B107" s="26"/>
      <c r="C107" s="67"/>
      <c r="D107" s="67"/>
      <c r="E107" s="67"/>
      <c r="F107" s="120"/>
      <c r="G107" s="120"/>
    </row>
    <row r="108" spans="1:7" ht="15.75" customHeight="1" x14ac:dyDescent="0.25">
      <c r="A108" s="84"/>
      <c r="B108" s="26"/>
      <c r="C108" s="67"/>
      <c r="D108" s="67"/>
      <c r="E108" s="67"/>
      <c r="F108" s="120"/>
      <c r="G108" s="120"/>
    </row>
    <row r="109" spans="1:7" ht="15.75" customHeight="1" x14ac:dyDescent="0.25">
      <c r="A109" s="84"/>
      <c r="B109" s="26"/>
      <c r="C109" s="67"/>
      <c r="D109" s="67"/>
      <c r="E109" s="67"/>
      <c r="F109" s="120"/>
      <c r="G109" s="120"/>
    </row>
    <row r="110" spans="1:7" ht="15.75" customHeight="1" x14ac:dyDescent="0.25">
      <c r="A110" s="84"/>
      <c r="B110" s="26"/>
      <c r="C110" s="67"/>
      <c r="D110" s="67"/>
      <c r="E110" s="67"/>
      <c r="F110" s="120"/>
      <c r="G110" s="120"/>
    </row>
    <row r="111" spans="1:7" ht="15.75" customHeight="1" x14ac:dyDescent="0.25">
      <c r="A111" s="84"/>
      <c r="B111" s="26"/>
      <c r="C111" s="67"/>
      <c r="D111" s="67"/>
      <c r="E111" s="67"/>
      <c r="F111" s="120"/>
      <c r="G111" s="120"/>
    </row>
    <row r="112" spans="1:7" ht="15.75" customHeight="1" x14ac:dyDescent="0.25">
      <c r="A112" s="84"/>
      <c r="B112" s="26"/>
      <c r="C112" s="67"/>
      <c r="D112" s="67"/>
      <c r="E112" s="67"/>
      <c r="F112" s="120"/>
      <c r="G112" s="120"/>
    </row>
    <row r="113" spans="1:7" ht="15.75" customHeight="1" x14ac:dyDescent="0.25">
      <c r="A113" s="84"/>
      <c r="B113" s="26"/>
      <c r="C113" s="67"/>
      <c r="D113" s="67"/>
      <c r="E113" s="67"/>
      <c r="F113" s="120"/>
      <c r="G113" s="120"/>
    </row>
    <row r="114" spans="1:7" ht="15.75" customHeight="1" x14ac:dyDescent="0.25">
      <c r="A114" s="84"/>
      <c r="B114" s="26"/>
      <c r="C114" s="67"/>
      <c r="D114" s="67"/>
      <c r="E114" s="67"/>
      <c r="F114" s="120"/>
      <c r="G114" s="120"/>
    </row>
    <row r="115" spans="1:7" ht="15.75" customHeight="1" x14ac:dyDescent="0.25">
      <c r="A115" s="84"/>
      <c r="B115" s="26"/>
      <c r="C115" s="67"/>
      <c r="D115" s="67"/>
      <c r="E115" s="67"/>
      <c r="F115" s="120"/>
      <c r="G115" s="120"/>
    </row>
    <row r="116" spans="1:7" ht="15.75" customHeight="1" x14ac:dyDescent="0.25">
      <c r="A116" s="84"/>
      <c r="B116" s="26"/>
      <c r="C116" s="67"/>
      <c r="D116" s="67"/>
      <c r="E116" s="67"/>
      <c r="F116" s="120"/>
      <c r="G116" s="120"/>
    </row>
    <row r="117" spans="1:7" ht="15.75" customHeight="1" x14ac:dyDescent="0.25">
      <c r="A117" s="84"/>
      <c r="B117" s="26"/>
      <c r="C117" s="67"/>
      <c r="D117" s="67"/>
      <c r="E117" s="67"/>
      <c r="F117" s="120"/>
      <c r="G117" s="120"/>
    </row>
    <row r="118" spans="1:7" ht="15.75" customHeight="1" x14ac:dyDescent="0.25">
      <c r="A118" s="84"/>
      <c r="B118" s="26"/>
      <c r="C118" s="67"/>
      <c r="D118" s="67"/>
      <c r="E118" s="67"/>
      <c r="F118" s="120"/>
      <c r="G118" s="120"/>
    </row>
    <row r="119" spans="1:7" ht="15.75" customHeight="1" x14ac:dyDescent="0.25">
      <c r="A119" s="84"/>
      <c r="B119" s="26"/>
      <c r="C119" s="67"/>
      <c r="D119" s="67"/>
      <c r="E119" s="67"/>
      <c r="F119" s="120"/>
      <c r="G119" s="120"/>
    </row>
    <row r="120" spans="1:7" ht="15.75" customHeight="1" x14ac:dyDescent="0.25">
      <c r="A120" s="84"/>
      <c r="B120" s="26"/>
      <c r="C120" s="67"/>
      <c r="D120" s="67"/>
      <c r="E120" s="67"/>
      <c r="F120" s="120"/>
      <c r="G120" s="120"/>
    </row>
    <row r="121" spans="1:7" ht="15.75" customHeight="1" x14ac:dyDescent="0.25">
      <c r="A121" s="84"/>
      <c r="B121" s="26"/>
      <c r="C121" s="67"/>
      <c r="D121" s="67"/>
      <c r="E121" s="67"/>
      <c r="F121" s="120"/>
      <c r="G121" s="120"/>
    </row>
    <row r="122" spans="1:7" ht="15.75" customHeight="1" x14ac:dyDescent="0.25">
      <c r="A122" s="84"/>
      <c r="B122" s="26"/>
      <c r="C122" s="67"/>
      <c r="D122" s="67"/>
      <c r="E122" s="67"/>
      <c r="F122" s="120"/>
      <c r="G122" s="120"/>
    </row>
    <row r="123" spans="1:7" ht="15.75" customHeight="1" x14ac:dyDescent="0.25">
      <c r="A123" s="84"/>
      <c r="B123" s="26"/>
      <c r="C123" s="67"/>
      <c r="D123" s="67"/>
      <c r="E123" s="67"/>
      <c r="F123" s="120"/>
      <c r="G123" s="120"/>
    </row>
    <row r="124" spans="1:7" ht="15.75" customHeight="1" x14ac:dyDescent="0.25">
      <c r="A124" s="84"/>
      <c r="B124" s="26"/>
      <c r="C124" s="67"/>
      <c r="D124" s="67"/>
      <c r="E124" s="67"/>
      <c r="F124" s="120"/>
      <c r="G124" s="120"/>
    </row>
    <row r="125" spans="1:7" ht="15.75" customHeight="1" x14ac:dyDescent="0.25">
      <c r="A125" s="84"/>
      <c r="B125" s="26"/>
      <c r="C125" s="67"/>
      <c r="D125" s="67"/>
      <c r="E125" s="67"/>
      <c r="F125" s="120"/>
      <c r="G125" s="120"/>
    </row>
    <row r="126" spans="1:7" ht="15.75" customHeight="1" x14ac:dyDescent="0.25">
      <c r="A126" s="84"/>
      <c r="B126" s="26"/>
      <c r="C126" s="67"/>
      <c r="D126" s="67"/>
      <c r="E126" s="67"/>
      <c r="F126" s="120"/>
      <c r="G126" s="120"/>
    </row>
    <row r="127" spans="1:7" ht="15.75" customHeight="1" x14ac:dyDescent="0.25">
      <c r="A127" s="84"/>
      <c r="B127" s="26"/>
      <c r="C127" s="67"/>
      <c r="D127" s="67"/>
      <c r="E127" s="67"/>
      <c r="F127" s="120"/>
      <c r="G127" s="120"/>
    </row>
    <row r="128" spans="1:7" ht="15.75" customHeight="1" x14ac:dyDescent="0.25">
      <c r="A128" s="84"/>
      <c r="B128" s="26"/>
      <c r="C128" s="67"/>
      <c r="D128" s="67"/>
      <c r="E128" s="67"/>
      <c r="F128" s="120"/>
      <c r="G128" s="120"/>
    </row>
    <row r="129" spans="1:7" ht="15.75" customHeight="1" x14ac:dyDescent="0.25">
      <c r="A129" s="84"/>
      <c r="B129" s="26"/>
      <c r="C129" s="67"/>
      <c r="D129" s="67"/>
      <c r="E129" s="67"/>
      <c r="F129" s="120"/>
      <c r="G129" s="120"/>
    </row>
    <row r="130" spans="1:7" ht="15.75" customHeight="1" x14ac:dyDescent="0.25">
      <c r="A130" s="84"/>
      <c r="B130" s="26"/>
      <c r="C130" s="67"/>
      <c r="D130" s="67"/>
      <c r="E130" s="67"/>
      <c r="F130" s="120"/>
      <c r="G130" s="120"/>
    </row>
    <row r="131" spans="1:7" ht="15.75" customHeight="1" x14ac:dyDescent="0.25">
      <c r="A131" s="84"/>
      <c r="B131" s="26"/>
      <c r="C131" s="67"/>
      <c r="D131" s="67"/>
      <c r="E131" s="67"/>
      <c r="F131" s="120"/>
      <c r="G131" s="120"/>
    </row>
    <row r="132" spans="1:7" ht="15.75" customHeight="1" x14ac:dyDescent="0.25">
      <c r="A132" s="84"/>
      <c r="B132" s="26"/>
      <c r="C132" s="67"/>
      <c r="D132" s="67"/>
      <c r="E132" s="67"/>
      <c r="F132" s="120"/>
      <c r="G132" s="120"/>
    </row>
    <row r="133" spans="1:7" ht="15.75" customHeight="1" x14ac:dyDescent="0.25">
      <c r="A133" s="84"/>
      <c r="B133" s="26"/>
      <c r="C133" s="67"/>
      <c r="D133" s="67"/>
      <c r="E133" s="67"/>
      <c r="F133" s="120"/>
      <c r="G133" s="120"/>
    </row>
    <row r="134" spans="1:7" ht="15.75" customHeight="1" x14ac:dyDescent="0.25">
      <c r="A134" s="84"/>
      <c r="B134" s="26"/>
      <c r="C134" s="67"/>
      <c r="D134" s="67"/>
      <c r="E134" s="67"/>
      <c r="F134" s="120"/>
      <c r="G134" s="120"/>
    </row>
    <row r="135" spans="1:7" ht="15.75" customHeight="1" x14ac:dyDescent="0.25">
      <c r="A135" s="84"/>
      <c r="B135" s="26"/>
      <c r="C135" s="67"/>
      <c r="D135" s="67"/>
      <c r="E135" s="67"/>
      <c r="F135" s="120"/>
      <c r="G135" s="120"/>
    </row>
    <row r="136" spans="1:7" ht="15.75" customHeight="1" x14ac:dyDescent="0.25">
      <c r="A136" s="84"/>
      <c r="B136" s="26"/>
      <c r="C136" s="67"/>
      <c r="D136" s="67"/>
      <c r="E136" s="67"/>
      <c r="F136" s="120"/>
      <c r="G136" s="120"/>
    </row>
    <row r="137" spans="1:7" ht="15.75" customHeight="1" x14ac:dyDescent="0.25">
      <c r="A137" s="84"/>
      <c r="B137" s="26"/>
      <c r="C137" s="67"/>
      <c r="D137" s="67"/>
      <c r="E137" s="67"/>
      <c r="F137" s="120"/>
      <c r="G137" s="120"/>
    </row>
    <row r="138" spans="1:7" ht="15.75" customHeight="1" x14ac:dyDescent="0.25">
      <c r="A138" s="84"/>
      <c r="B138" s="26"/>
      <c r="C138" s="67"/>
      <c r="D138" s="67"/>
      <c r="E138" s="67"/>
      <c r="F138" s="120"/>
      <c r="G138" s="120"/>
    </row>
    <row r="139" spans="1:7" ht="15.75" customHeight="1" x14ac:dyDescent="0.25">
      <c r="A139" s="84"/>
      <c r="B139" s="26"/>
      <c r="C139" s="67"/>
      <c r="D139" s="67"/>
      <c r="E139" s="67"/>
      <c r="F139" s="120"/>
      <c r="G139" s="120"/>
    </row>
    <row r="140" spans="1:7" ht="15.75" customHeight="1" x14ac:dyDescent="0.25">
      <c r="A140" s="84"/>
      <c r="B140" s="26"/>
      <c r="C140" s="67"/>
      <c r="D140" s="67"/>
      <c r="E140" s="67"/>
      <c r="F140" s="120"/>
      <c r="G140" s="120"/>
    </row>
    <row r="141" spans="1:7" ht="15.75" customHeight="1" x14ac:dyDescent="0.25">
      <c r="A141" s="84"/>
      <c r="B141" s="26"/>
      <c r="C141" s="67"/>
      <c r="D141" s="67"/>
      <c r="E141" s="67"/>
      <c r="F141" s="120"/>
      <c r="G141" s="120"/>
    </row>
    <row r="142" spans="1:7" ht="15.75" customHeight="1" x14ac:dyDescent="0.25">
      <c r="A142" s="84"/>
      <c r="B142" s="26"/>
      <c r="C142" s="67"/>
      <c r="D142" s="67"/>
      <c r="E142" s="67"/>
      <c r="F142" s="120"/>
      <c r="G142" s="120"/>
    </row>
    <row r="143" spans="1:7" ht="15.75" customHeight="1" x14ac:dyDescent="0.25">
      <c r="A143" s="84"/>
      <c r="B143" s="26"/>
      <c r="C143" s="67"/>
      <c r="D143" s="67"/>
      <c r="E143" s="67"/>
      <c r="F143" s="120"/>
      <c r="G143" s="120"/>
    </row>
    <row r="144" spans="1:7" ht="15.75" customHeight="1" x14ac:dyDescent="0.25">
      <c r="A144" s="84"/>
      <c r="B144" s="26"/>
      <c r="C144" s="67"/>
      <c r="D144" s="67"/>
      <c r="E144" s="67"/>
      <c r="F144" s="120"/>
      <c r="G144" s="120"/>
    </row>
    <row r="145" spans="1:7" ht="15.75" customHeight="1" x14ac:dyDescent="0.25">
      <c r="A145" s="84"/>
      <c r="B145" s="26"/>
      <c r="C145" s="67"/>
      <c r="D145" s="67"/>
      <c r="E145" s="67"/>
      <c r="F145" s="120"/>
      <c r="G145" s="120"/>
    </row>
    <row r="146" spans="1:7" ht="15.75" customHeight="1" x14ac:dyDescent="0.25">
      <c r="A146" s="84"/>
      <c r="B146" s="26"/>
      <c r="C146" s="67"/>
      <c r="D146" s="67"/>
      <c r="E146" s="67"/>
      <c r="F146" s="120"/>
      <c r="G146" s="120"/>
    </row>
    <row r="147" spans="1:7" ht="15.75" customHeight="1" x14ac:dyDescent="0.25">
      <c r="A147" s="84"/>
      <c r="B147" s="26"/>
      <c r="C147" s="67"/>
      <c r="D147" s="67"/>
      <c r="E147" s="67"/>
      <c r="F147" s="120"/>
      <c r="G147" s="120"/>
    </row>
    <row r="148" spans="1:7" ht="15.75" customHeight="1" x14ac:dyDescent="0.25">
      <c r="A148" s="84"/>
      <c r="B148" s="26"/>
      <c r="C148" s="67"/>
      <c r="D148" s="67"/>
      <c r="E148" s="67"/>
      <c r="F148" s="120"/>
      <c r="G148" s="120"/>
    </row>
    <row r="149" spans="1:7" ht="15.75" customHeight="1" x14ac:dyDescent="0.25">
      <c r="A149" s="84"/>
      <c r="B149" s="26"/>
      <c r="C149" s="67"/>
      <c r="D149" s="67"/>
      <c r="E149" s="67"/>
      <c r="F149" s="120"/>
      <c r="G149" s="120"/>
    </row>
    <row r="150" spans="1:7" ht="15.75" customHeight="1" x14ac:dyDescent="0.25">
      <c r="A150" s="84"/>
      <c r="B150" s="26"/>
      <c r="C150" s="67"/>
      <c r="D150" s="67"/>
      <c r="E150" s="67"/>
      <c r="F150" s="120"/>
      <c r="G150" s="120"/>
    </row>
    <row r="151" spans="1:7" ht="15.75" customHeight="1" x14ac:dyDescent="0.25">
      <c r="A151" s="84"/>
      <c r="B151" s="26"/>
      <c r="C151" s="67"/>
      <c r="D151" s="67"/>
      <c r="E151" s="67"/>
      <c r="F151" s="120"/>
      <c r="G151" s="120"/>
    </row>
    <row r="152" spans="1:7" ht="15.75" customHeight="1" x14ac:dyDescent="0.25">
      <c r="A152" s="84"/>
      <c r="B152" s="26"/>
      <c r="C152" s="67"/>
      <c r="D152" s="67"/>
      <c r="E152" s="67"/>
      <c r="F152" s="120"/>
      <c r="G152" s="120"/>
    </row>
    <row r="153" spans="1:7" ht="15.75" customHeight="1" x14ac:dyDescent="0.25">
      <c r="A153" s="84"/>
      <c r="B153" s="26"/>
      <c r="C153" s="67"/>
      <c r="D153" s="67"/>
      <c r="E153" s="67"/>
      <c r="F153" s="120"/>
      <c r="G153" s="120"/>
    </row>
    <row r="154" spans="1:7" ht="15.75" customHeight="1" x14ac:dyDescent="0.25">
      <c r="A154" s="84"/>
      <c r="B154" s="26"/>
      <c r="C154" s="67"/>
      <c r="D154" s="67"/>
      <c r="E154" s="67"/>
      <c r="F154" s="120"/>
      <c r="G154" s="120"/>
    </row>
    <row r="155" spans="1:7" ht="15.75" customHeight="1" x14ac:dyDescent="0.25">
      <c r="A155" s="84"/>
      <c r="B155" s="26"/>
      <c r="C155" s="67"/>
      <c r="D155" s="67"/>
      <c r="E155" s="67"/>
      <c r="F155" s="120"/>
      <c r="G155" s="120"/>
    </row>
    <row r="156" spans="1:7" ht="15.75" customHeight="1" x14ac:dyDescent="0.25">
      <c r="A156" s="84"/>
      <c r="B156" s="26"/>
      <c r="C156" s="67"/>
      <c r="D156" s="67"/>
      <c r="E156" s="67"/>
      <c r="F156" s="120"/>
      <c r="G156" s="120"/>
    </row>
    <row r="157" spans="1:7" ht="15.75" customHeight="1" x14ac:dyDescent="0.25">
      <c r="A157" s="84"/>
      <c r="B157" s="26"/>
      <c r="C157" s="67"/>
      <c r="D157" s="67"/>
      <c r="E157" s="67"/>
      <c r="F157" s="120"/>
      <c r="G157" s="120"/>
    </row>
    <row r="158" spans="1:7" ht="15.75" customHeight="1" x14ac:dyDescent="0.25">
      <c r="A158" s="84"/>
      <c r="B158" s="26"/>
      <c r="C158" s="67"/>
      <c r="D158" s="67"/>
      <c r="E158" s="67"/>
      <c r="F158" s="120"/>
      <c r="G158" s="120"/>
    </row>
    <row r="159" spans="1:7" ht="15.75" customHeight="1" x14ac:dyDescent="0.25">
      <c r="A159" s="84"/>
      <c r="B159" s="26"/>
      <c r="C159" s="67"/>
      <c r="D159" s="67"/>
      <c r="E159" s="67"/>
      <c r="F159" s="120"/>
      <c r="G159" s="120"/>
    </row>
    <row r="160" spans="1:7" ht="15.75" customHeight="1" x14ac:dyDescent="0.25">
      <c r="A160" s="84"/>
      <c r="B160" s="26"/>
      <c r="C160" s="67"/>
      <c r="D160" s="67"/>
      <c r="E160" s="67"/>
      <c r="F160" s="120"/>
      <c r="G160" s="120"/>
    </row>
    <row r="161" spans="1:7" ht="15.75" customHeight="1" x14ac:dyDescent="0.25">
      <c r="A161" s="84"/>
      <c r="B161" s="26"/>
      <c r="C161" s="67"/>
      <c r="D161" s="67"/>
      <c r="E161" s="67"/>
      <c r="F161" s="120"/>
      <c r="G161" s="120"/>
    </row>
    <row r="162" spans="1:7" ht="15.75" customHeight="1" x14ac:dyDescent="0.25">
      <c r="A162" s="84"/>
      <c r="B162" s="26"/>
      <c r="C162" s="67"/>
      <c r="D162" s="67"/>
      <c r="E162" s="67"/>
      <c r="F162" s="120"/>
      <c r="G162" s="120"/>
    </row>
    <row r="163" spans="1:7" ht="15.75" customHeight="1" x14ac:dyDescent="0.25">
      <c r="A163" s="84"/>
      <c r="B163" s="26"/>
      <c r="C163" s="67"/>
      <c r="D163" s="67"/>
      <c r="E163" s="67"/>
      <c r="F163" s="120"/>
      <c r="G163" s="120"/>
    </row>
    <row r="164" spans="1:7" ht="15.75" customHeight="1" x14ac:dyDescent="0.25">
      <c r="A164" s="84"/>
      <c r="B164" s="26"/>
      <c r="C164" s="67"/>
      <c r="D164" s="67"/>
      <c r="E164" s="67"/>
      <c r="F164" s="120"/>
      <c r="G164" s="120"/>
    </row>
    <row r="165" spans="1:7" ht="15.75" customHeight="1" x14ac:dyDescent="0.25">
      <c r="A165" s="84"/>
      <c r="B165" s="26"/>
      <c r="C165" s="67"/>
      <c r="D165" s="67"/>
      <c r="E165" s="67"/>
      <c r="F165" s="120"/>
      <c r="G165" s="120"/>
    </row>
    <row r="166" spans="1:7" ht="15.75" customHeight="1" x14ac:dyDescent="0.25">
      <c r="A166" s="84"/>
      <c r="B166" s="26"/>
      <c r="C166" s="67"/>
      <c r="D166" s="67"/>
      <c r="E166" s="67"/>
      <c r="F166" s="120"/>
      <c r="G166" s="120"/>
    </row>
    <row r="167" spans="1:7" ht="15.75" customHeight="1" x14ac:dyDescent="0.25">
      <c r="A167" s="84"/>
      <c r="B167" s="26"/>
      <c r="C167" s="67"/>
      <c r="D167" s="67"/>
      <c r="E167" s="67"/>
      <c r="F167" s="120"/>
      <c r="G167" s="120"/>
    </row>
    <row r="168" spans="1:7" ht="15.75" customHeight="1" x14ac:dyDescent="0.25">
      <c r="A168" s="84"/>
      <c r="B168" s="26"/>
      <c r="C168" s="67"/>
      <c r="D168" s="67"/>
      <c r="E168" s="67"/>
      <c r="F168" s="120"/>
      <c r="G168" s="120"/>
    </row>
    <row r="169" spans="1:7" ht="15.75" customHeight="1" x14ac:dyDescent="0.25">
      <c r="A169" s="84"/>
      <c r="B169" s="26"/>
      <c r="C169" s="67"/>
      <c r="D169" s="67"/>
      <c r="E169" s="67"/>
      <c r="F169" s="120"/>
      <c r="G169" s="120"/>
    </row>
    <row r="170" spans="1:7" ht="15.75" customHeight="1" x14ac:dyDescent="0.25">
      <c r="A170" s="84"/>
      <c r="B170" s="26"/>
      <c r="C170" s="67"/>
      <c r="D170" s="67"/>
      <c r="E170" s="67"/>
      <c r="F170" s="120"/>
      <c r="G170" s="120"/>
    </row>
    <row r="171" spans="1:7" ht="15.75" customHeight="1" x14ac:dyDescent="0.25">
      <c r="A171" s="84"/>
      <c r="B171" s="26"/>
      <c r="C171" s="67"/>
      <c r="D171" s="67"/>
      <c r="E171" s="67"/>
      <c r="F171" s="120"/>
      <c r="G171" s="120"/>
    </row>
    <row r="172" spans="1:7" ht="15.75" customHeight="1" x14ac:dyDescent="0.25">
      <c r="A172" s="84"/>
      <c r="B172" s="26"/>
      <c r="C172" s="67"/>
      <c r="D172" s="67"/>
      <c r="E172" s="67"/>
      <c r="F172" s="120"/>
      <c r="G172" s="120"/>
    </row>
    <row r="173" spans="1:7" ht="15.75" customHeight="1" x14ac:dyDescent="0.25">
      <c r="A173" s="84"/>
      <c r="B173" s="26"/>
      <c r="C173" s="67"/>
      <c r="D173" s="67"/>
      <c r="E173" s="67"/>
      <c r="F173" s="120"/>
      <c r="G173" s="120"/>
    </row>
    <row r="174" spans="1:7" ht="15.75" customHeight="1" x14ac:dyDescent="0.25">
      <c r="A174" s="84"/>
      <c r="B174" s="26"/>
      <c r="C174" s="67"/>
      <c r="D174" s="67"/>
      <c r="E174" s="67"/>
      <c r="F174" s="120"/>
      <c r="G174" s="120"/>
    </row>
    <row r="175" spans="1:7" ht="15.75" customHeight="1" x14ac:dyDescent="0.25">
      <c r="A175" s="84"/>
      <c r="B175" s="26"/>
      <c r="C175" s="67"/>
      <c r="D175" s="67"/>
      <c r="E175" s="67"/>
      <c r="F175" s="120"/>
      <c r="G175" s="120"/>
    </row>
    <row r="176" spans="1:7" ht="15.75" customHeight="1" x14ac:dyDescent="0.25">
      <c r="A176" s="84"/>
      <c r="B176" s="26"/>
      <c r="C176" s="67"/>
      <c r="D176" s="67"/>
      <c r="E176" s="67"/>
      <c r="F176" s="120"/>
      <c r="G176" s="120"/>
    </row>
    <row r="177" spans="1:7" ht="15.75" customHeight="1" x14ac:dyDescent="0.25">
      <c r="A177" s="84"/>
      <c r="B177" s="26"/>
      <c r="C177" s="67"/>
      <c r="D177" s="67"/>
      <c r="E177" s="67"/>
      <c r="F177" s="120"/>
      <c r="G177" s="120"/>
    </row>
    <row r="178" spans="1:7" ht="15.75" customHeight="1" x14ac:dyDescent="0.25">
      <c r="A178" s="84"/>
      <c r="B178" s="26"/>
      <c r="C178" s="67"/>
      <c r="D178" s="67"/>
      <c r="E178" s="67"/>
      <c r="F178" s="120"/>
      <c r="G178" s="120"/>
    </row>
    <row r="179" spans="1:7" ht="15.75" customHeight="1" x14ac:dyDescent="0.25">
      <c r="A179" s="84"/>
      <c r="B179" s="26"/>
      <c r="C179" s="67"/>
      <c r="D179" s="67"/>
      <c r="E179" s="67"/>
      <c r="F179" s="120"/>
      <c r="G179" s="120"/>
    </row>
    <row r="180" spans="1:7" ht="15.75" customHeight="1" x14ac:dyDescent="0.25">
      <c r="A180" s="84"/>
      <c r="B180" s="26"/>
      <c r="C180" s="67"/>
      <c r="D180" s="67"/>
      <c r="E180" s="67"/>
      <c r="F180" s="120"/>
      <c r="G180" s="120"/>
    </row>
    <row r="181" spans="1:7" ht="15.75" customHeight="1" x14ac:dyDescent="0.25">
      <c r="A181" s="84"/>
      <c r="B181" s="26"/>
      <c r="C181" s="67"/>
      <c r="D181" s="67"/>
      <c r="E181" s="67"/>
      <c r="F181" s="120"/>
      <c r="G181" s="120"/>
    </row>
    <row r="182" spans="1:7" ht="15.75" customHeight="1" x14ac:dyDescent="0.25">
      <c r="A182" s="84"/>
      <c r="B182" s="26"/>
      <c r="C182" s="67"/>
      <c r="D182" s="67"/>
      <c r="E182" s="67"/>
      <c r="F182" s="120"/>
      <c r="G182" s="120"/>
    </row>
    <row r="183" spans="1:7" ht="15.75" customHeight="1" x14ac:dyDescent="0.25">
      <c r="A183" s="84"/>
      <c r="B183" s="26"/>
      <c r="C183" s="67"/>
      <c r="D183" s="67"/>
      <c r="E183" s="67"/>
      <c r="F183" s="120"/>
      <c r="G183" s="120"/>
    </row>
    <row r="184" spans="1:7" ht="15.75" customHeight="1" x14ac:dyDescent="0.25">
      <c r="A184" s="84"/>
      <c r="B184" s="26"/>
      <c r="C184" s="67"/>
      <c r="D184" s="67"/>
      <c r="E184" s="67"/>
      <c r="F184" s="120"/>
      <c r="G184" s="120"/>
    </row>
    <row r="185" spans="1:7" ht="15.75" customHeight="1" x14ac:dyDescent="0.25">
      <c r="A185" s="84"/>
      <c r="B185" s="26"/>
      <c r="C185" s="67"/>
      <c r="D185" s="67"/>
      <c r="E185" s="67"/>
      <c r="F185" s="120"/>
      <c r="G185" s="120"/>
    </row>
    <row r="186" spans="1:7" ht="15.75" customHeight="1" x14ac:dyDescent="0.25">
      <c r="A186" s="84"/>
      <c r="B186" s="26"/>
      <c r="C186" s="67"/>
      <c r="D186" s="67"/>
      <c r="E186" s="67"/>
      <c r="F186" s="120"/>
      <c r="G186" s="120"/>
    </row>
    <row r="187" spans="1:7" ht="15.75" customHeight="1" x14ac:dyDescent="0.25">
      <c r="A187" s="84"/>
      <c r="B187" s="26"/>
      <c r="C187" s="67"/>
      <c r="D187" s="67"/>
      <c r="E187" s="67"/>
      <c r="F187" s="120"/>
      <c r="G187" s="120"/>
    </row>
    <row r="188" spans="1:7" ht="15.75" customHeight="1" x14ac:dyDescent="0.25">
      <c r="A188" s="84"/>
      <c r="B188" s="26"/>
      <c r="C188" s="67"/>
      <c r="D188" s="67"/>
      <c r="E188" s="67"/>
      <c r="F188" s="120"/>
      <c r="G188" s="120"/>
    </row>
    <row r="189" spans="1:7" ht="15.75" customHeight="1" x14ac:dyDescent="0.25">
      <c r="A189" s="84"/>
      <c r="B189" s="26"/>
      <c r="C189" s="67"/>
      <c r="D189" s="67"/>
      <c r="E189" s="67"/>
      <c r="F189" s="120"/>
      <c r="G189" s="120"/>
    </row>
    <row r="190" spans="1:7" ht="15.75" customHeight="1" x14ac:dyDescent="0.25">
      <c r="A190" s="84"/>
      <c r="B190" s="26"/>
      <c r="C190" s="67"/>
      <c r="D190" s="67"/>
      <c r="E190" s="67"/>
      <c r="F190" s="120"/>
      <c r="G190" s="120"/>
    </row>
    <row r="191" spans="1:7" ht="15.75" customHeight="1" x14ac:dyDescent="0.25">
      <c r="A191" s="84"/>
      <c r="B191" s="26"/>
      <c r="C191" s="67"/>
      <c r="D191" s="67"/>
      <c r="E191" s="67"/>
      <c r="F191" s="120"/>
      <c r="G191" s="120"/>
    </row>
    <row r="192" spans="1:7" ht="15.75" customHeight="1" x14ac:dyDescent="0.25">
      <c r="A192" s="84"/>
      <c r="B192" s="26"/>
      <c r="C192" s="67"/>
      <c r="D192" s="67"/>
      <c r="E192" s="67"/>
      <c r="F192" s="120"/>
      <c r="G192" s="120"/>
    </row>
    <row r="193" spans="1:7" ht="15.75" customHeight="1" x14ac:dyDescent="0.25">
      <c r="A193" s="84"/>
      <c r="B193" s="26"/>
      <c r="C193" s="67"/>
      <c r="D193" s="67"/>
      <c r="E193" s="67"/>
      <c r="F193" s="120"/>
      <c r="G193" s="120"/>
    </row>
    <row r="194" spans="1:7" ht="15.75" customHeight="1" x14ac:dyDescent="0.25">
      <c r="A194" s="84"/>
      <c r="B194" s="26"/>
      <c r="C194" s="67"/>
      <c r="D194" s="67"/>
      <c r="E194" s="67"/>
      <c r="F194" s="120"/>
      <c r="G194" s="120"/>
    </row>
    <row r="195" spans="1:7" ht="15.75" customHeight="1" x14ac:dyDescent="0.25">
      <c r="A195" s="84"/>
      <c r="B195" s="26"/>
      <c r="C195" s="67"/>
      <c r="D195" s="67"/>
      <c r="E195" s="67"/>
      <c r="F195" s="120"/>
      <c r="G195" s="120"/>
    </row>
    <row r="196" spans="1:7" ht="15.75" customHeight="1" x14ac:dyDescent="0.25">
      <c r="A196" s="84"/>
      <c r="B196" s="26"/>
      <c r="C196" s="67"/>
      <c r="D196" s="67"/>
      <c r="E196" s="67"/>
      <c r="F196" s="120"/>
      <c r="G196" s="120"/>
    </row>
    <row r="197" spans="1:7" ht="15.75" customHeight="1" x14ac:dyDescent="0.25">
      <c r="A197" s="84"/>
      <c r="B197" s="26"/>
      <c r="C197" s="67"/>
      <c r="D197" s="67"/>
      <c r="E197" s="67"/>
      <c r="F197" s="120"/>
      <c r="G197" s="120"/>
    </row>
    <row r="198" spans="1:7" ht="15.75" customHeight="1" x14ac:dyDescent="0.25">
      <c r="A198" s="84"/>
      <c r="B198" s="26"/>
      <c r="C198" s="67"/>
      <c r="D198" s="67"/>
      <c r="E198" s="67"/>
      <c r="F198" s="120"/>
      <c r="G198" s="120"/>
    </row>
    <row r="199" spans="1:7" ht="15.75" customHeight="1" x14ac:dyDescent="0.25">
      <c r="A199" s="84"/>
      <c r="B199" s="26"/>
      <c r="C199" s="67"/>
      <c r="D199" s="67"/>
      <c r="E199" s="67"/>
      <c r="F199" s="120"/>
      <c r="G199" s="120"/>
    </row>
    <row r="200" spans="1:7" ht="15.75" customHeight="1" x14ac:dyDescent="0.25">
      <c r="A200" s="84"/>
      <c r="B200" s="26"/>
      <c r="C200" s="67"/>
      <c r="D200" s="67"/>
      <c r="E200" s="67"/>
      <c r="F200" s="120"/>
      <c r="G200" s="120"/>
    </row>
    <row r="201" spans="1:7" ht="15.75" customHeight="1" x14ac:dyDescent="0.25">
      <c r="A201" s="84"/>
      <c r="B201" s="26"/>
      <c r="C201" s="67"/>
      <c r="D201" s="67"/>
      <c r="E201" s="67"/>
      <c r="F201" s="120"/>
      <c r="G201" s="120"/>
    </row>
    <row r="202" spans="1:7" ht="15.75" customHeight="1" x14ac:dyDescent="0.25">
      <c r="A202" s="84"/>
      <c r="B202" s="26"/>
      <c r="C202" s="67"/>
      <c r="D202" s="67"/>
      <c r="E202" s="67"/>
      <c r="F202" s="120"/>
      <c r="G202" s="120"/>
    </row>
    <row r="203" spans="1:7" ht="15.75" customHeight="1" x14ac:dyDescent="0.25">
      <c r="A203" s="84"/>
      <c r="B203" s="26"/>
      <c r="C203" s="67"/>
      <c r="D203" s="67"/>
      <c r="E203" s="67"/>
      <c r="F203" s="120"/>
      <c r="G203" s="120"/>
    </row>
    <row r="204" spans="1:7" ht="15.75" customHeight="1" x14ac:dyDescent="0.25">
      <c r="A204" s="84"/>
      <c r="B204" s="26"/>
      <c r="C204" s="67"/>
      <c r="D204" s="67"/>
      <c r="E204" s="67"/>
      <c r="F204" s="120"/>
      <c r="G204" s="120"/>
    </row>
    <row r="205" spans="1:7" ht="15.75" customHeight="1" x14ac:dyDescent="0.25">
      <c r="A205" s="84"/>
      <c r="B205" s="26"/>
      <c r="C205" s="67"/>
      <c r="D205" s="67"/>
      <c r="E205" s="67"/>
      <c r="F205" s="120"/>
      <c r="G205" s="120"/>
    </row>
    <row r="206" spans="1:7" ht="15.75" customHeight="1" x14ac:dyDescent="0.25">
      <c r="A206" s="84"/>
      <c r="B206" s="26"/>
      <c r="C206" s="67"/>
      <c r="D206" s="67"/>
      <c r="E206" s="67"/>
      <c r="F206" s="120"/>
      <c r="G206" s="120"/>
    </row>
    <row r="207" spans="1:7" ht="15.75" customHeight="1" x14ac:dyDescent="0.25">
      <c r="A207" s="84"/>
      <c r="B207" s="26"/>
      <c r="C207" s="67"/>
      <c r="D207" s="67"/>
      <c r="E207" s="67"/>
      <c r="F207" s="120"/>
      <c r="G207" s="120"/>
    </row>
    <row r="208" spans="1:7" ht="15.75" customHeight="1" x14ac:dyDescent="0.25">
      <c r="A208" s="84"/>
      <c r="B208" s="26"/>
      <c r="C208" s="67"/>
      <c r="D208" s="67"/>
      <c r="E208" s="67"/>
      <c r="F208" s="120"/>
      <c r="G208" s="120"/>
    </row>
    <row r="209" spans="1:7" ht="15.75" customHeight="1" x14ac:dyDescent="0.25">
      <c r="A209" s="84"/>
      <c r="B209" s="26"/>
      <c r="C209" s="67"/>
      <c r="D209" s="67"/>
      <c r="E209" s="67"/>
      <c r="F209" s="120"/>
      <c r="G209" s="120"/>
    </row>
    <row r="210" spans="1:7" ht="15.75" customHeight="1" x14ac:dyDescent="0.25">
      <c r="A210" s="84"/>
      <c r="B210" s="26"/>
      <c r="C210" s="67"/>
      <c r="D210" s="67"/>
      <c r="E210" s="67"/>
      <c r="F210" s="120"/>
      <c r="G210" s="120"/>
    </row>
    <row r="211" spans="1:7" ht="15.75" customHeight="1" x14ac:dyDescent="0.25">
      <c r="A211" s="84"/>
      <c r="B211" s="26"/>
      <c r="C211" s="67"/>
      <c r="D211" s="67"/>
      <c r="E211" s="67"/>
      <c r="F211" s="120"/>
      <c r="G211" s="120"/>
    </row>
    <row r="212" spans="1:7" ht="15.75" customHeight="1" x14ac:dyDescent="0.25">
      <c r="A212" s="84"/>
      <c r="B212" s="26"/>
      <c r="C212" s="67"/>
      <c r="D212" s="67"/>
      <c r="E212" s="67"/>
      <c r="F212" s="120"/>
      <c r="G212" s="120"/>
    </row>
    <row r="213" spans="1:7" ht="15.75" customHeight="1" x14ac:dyDescent="0.25">
      <c r="A213" s="84"/>
      <c r="B213" s="26"/>
      <c r="C213" s="67"/>
      <c r="D213" s="67"/>
      <c r="E213" s="67"/>
      <c r="F213" s="120"/>
      <c r="G213" s="120"/>
    </row>
    <row r="214" spans="1:7" ht="15.75" customHeight="1" x14ac:dyDescent="0.25">
      <c r="A214" s="84"/>
      <c r="B214" s="26"/>
      <c r="C214" s="67"/>
      <c r="D214" s="67"/>
      <c r="E214" s="67"/>
      <c r="F214" s="120"/>
      <c r="G214" s="120"/>
    </row>
    <row r="215" spans="1:7" ht="15.75" customHeight="1" x14ac:dyDescent="0.25">
      <c r="A215" s="84"/>
      <c r="B215" s="26"/>
      <c r="C215" s="67"/>
      <c r="D215" s="67"/>
      <c r="E215" s="67"/>
      <c r="F215" s="120"/>
      <c r="G215" s="120"/>
    </row>
    <row r="216" spans="1:7" ht="15.75" customHeight="1" x14ac:dyDescent="0.25">
      <c r="A216" s="84"/>
      <c r="B216" s="26"/>
      <c r="C216" s="67"/>
      <c r="D216" s="67"/>
      <c r="E216" s="67"/>
      <c r="F216" s="120"/>
      <c r="G216" s="120"/>
    </row>
    <row r="217" spans="1:7" ht="15.75" customHeight="1" x14ac:dyDescent="0.25">
      <c r="A217" s="84"/>
      <c r="B217" s="26"/>
      <c r="C217" s="67"/>
      <c r="D217" s="67"/>
      <c r="E217" s="67"/>
      <c r="F217" s="120"/>
      <c r="G217" s="120"/>
    </row>
    <row r="218" spans="1:7" ht="15.75" customHeight="1" x14ac:dyDescent="0.25">
      <c r="A218" s="84"/>
      <c r="B218" s="26"/>
      <c r="C218" s="67"/>
      <c r="D218" s="67"/>
      <c r="E218" s="67"/>
      <c r="F218" s="120"/>
      <c r="G218" s="120"/>
    </row>
    <row r="219" spans="1:7" ht="15.75" customHeight="1" x14ac:dyDescent="0.25">
      <c r="A219" s="84"/>
      <c r="B219" s="26"/>
      <c r="C219" s="67"/>
      <c r="D219" s="67"/>
      <c r="E219" s="67"/>
      <c r="F219" s="120"/>
      <c r="G219" s="120"/>
    </row>
    <row r="220" spans="1:7" ht="15.75" customHeight="1" x14ac:dyDescent="0.25">
      <c r="A220" s="84"/>
      <c r="B220" s="26"/>
      <c r="C220" s="67"/>
      <c r="D220" s="67"/>
      <c r="E220" s="67"/>
      <c r="F220" s="120"/>
      <c r="G220" s="120"/>
    </row>
    <row r="221" spans="1:7" ht="15.75" customHeight="1" x14ac:dyDescent="0.25">
      <c r="A221" s="84"/>
      <c r="B221" s="26"/>
      <c r="C221" s="67"/>
      <c r="D221" s="67"/>
      <c r="E221" s="67"/>
      <c r="F221" s="120"/>
      <c r="G221" s="120"/>
    </row>
    <row r="222" spans="1:7" ht="15.75" customHeight="1" x14ac:dyDescent="0.25">
      <c r="A222" s="84"/>
      <c r="B222" s="26"/>
      <c r="C222" s="67"/>
      <c r="D222" s="67"/>
      <c r="E222" s="67"/>
      <c r="F222" s="120"/>
      <c r="G222" s="120"/>
    </row>
    <row r="223" spans="1:7" ht="15.75" customHeight="1" x14ac:dyDescent="0.25">
      <c r="A223" s="84"/>
      <c r="B223" s="26"/>
      <c r="C223" s="67"/>
      <c r="D223" s="67"/>
      <c r="E223" s="67"/>
      <c r="F223" s="120"/>
      <c r="G223" s="120"/>
    </row>
    <row r="224" spans="1:7" ht="15.75" customHeight="1" x14ac:dyDescent="0.25">
      <c r="A224" s="84"/>
      <c r="B224" s="26"/>
      <c r="C224" s="67"/>
      <c r="D224" s="67"/>
      <c r="E224" s="67"/>
      <c r="F224" s="120"/>
      <c r="G224" s="120"/>
    </row>
    <row r="225" spans="1:7" ht="15.75" customHeight="1" x14ac:dyDescent="0.25">
      <c r="A225" s="84"/>
      <c r="B225" s="26"/>
      <c r="C225" s="67"/>
      <c r="D225" s="67"/>
      <c r="E225" s="67"/>
      <c r="F225" s="120"/>
      <c r="G225" s="120"/>
    </row>
    <row r="226" spans="1:7" ht="15.75" customHeight="1" x14ac:dyDescent="0.25">
      <c r="A226" s="84"/>
      <c r="B226" s="26"/>
      <c r="C226" s="67"/>
      <c r="D226" s="67"/>
      <c r="E226" s="67"/>
      <c r="F226" s="120"/>
      <c r="G226" s="120"/>
    </row>
    <row r="227" spans="1:7" ht="15.75" customHeight="1" x14ac:dyDescent="0.25">
      <c r="A227" s="84"/>
      <c r="B227" s="26"/>
      <c r="C227" s="67"/>
      <c r="D227" s="67"/>
      <c r="E227" s="67"/>
      <c r="F227" s="120"/>
      <c r="G227" s="120"/>
    </row>
    <row r="228" spans="1:7" ht="15.75" customHeight="1" x14ac:dyDescent="0.25">
      <c r="A228" s="84"/>
      <c r="B228" s="26"/>
      <c r="C228" s="67"/>
      <c r="D228" s="67"/>
      <c r="E228" s="67"/>
      <c r="F228" s="120"/>
      <c r="G228" s="120"/>
    </row>
    <row r="229" spans="1:7" ht="15.75" customHeight="1" x14ac:dyDescent="0.25">
      <c r="A229" s="84"/>
      <c r="B229" s="26"/>
      <c r="C229" s="67"/>
      <c r="D229" s="67"/>
      <c r="E229" s="67"/>
      <c r="F229" s="120"/>
      <c r="G229" s="120"/>
    </row>
    <row r="230" spans="1:7" ht="15.75" customHeight="1" x14ac:dyDescent="0.25">
      <c r="A230" s="84"/>
      <c r="B230" s="26"/>
      <c r="C230" s="67"/>
      <c r="D230" s="67"/>
      <c r="E230" s="67"/>
      <c r="F230" s="120"/>
      <c r="G230" s="120"/>
    </row>
    <row r="231" spans="1:7" ht="15.75" customHeight="1" x14ac:dyDescent="0.25">
      <c r="A231" s="84"/>
      <c r="B231" s="26"/>
      <c r="C231" s="67"/>
      <c r="D231" s="67"/>
      <c r="E231" s="67"/>
      <c r="F231" s="120"/>
      <c r="G231" s="120"/>
    </row>
    <row r="232" spans="1:7" ht="15.75" customHeight="1" x14ac:dyDescent="0.25">
      <c r="A232" s="84"/>
      <c r="B232" s="26"/>
      <c r="C232" s="67"/>
      <c r="D232" s="67"/>
      <c r="E232" s="67"/>
      <c r="F232" s="120"/>
      <c r="G232" s="120"/>
    </row>
    <row r="233" spans="1:7" ht="15.75" customHeight="1" x14ac:dyDescent="0.25">
      <c r="A233" s="84"/>
      <c r="B233" s="26"/>
      <c r="C233" s="67"/>
      <c r="D233" s="67"/>
      <c r="E233" s="67"/>
      <c r="F233" s="120"/>
      <c r="G233" s="120"/>
    </row>
    <row r="234" spans="1:7" ht="15.75" customHeight="1" x14ac:dyDescent="0.25">
      <c r="A234" s="84"/>
      <c r="B234" s="26"/>
      <c r="C234" s="67"/>
      <c r="D234" s="67"/>
      <c r="E234" s="67"/>
      <c r="F234" s="120"/>
      <c r="G234" s="120"/>
    </row>
    <row r="235" spans="1:7" ht="15.75" customHeight="1" x14ac:dyDescent="0.25">
      <c r="A235" s="84"/>
      <c r="B235" s="84"/>
      <c r="C235" s="84"/>
      <c r="D235" s="84"/>
      <c r="E235" s="84"/>
      <c r="F235" s="128"/>
      <c r="G235" s="128"/>
    </row>
    <row r="236" spans="1:7" ht="15.75" customHeight="1" x14ac:dyDescent="0.25">
      <c r="A236" s="84"/>
      <c r="B236" s="84"/>
      <c r="C236" s="84"/>
      <c r="D236" s="84"/>
      <c r="E236" s="84"/>
      <c r="F236" s="128"/>
      <c r="G236" s="128"/>
    </row>
    <row r="237" spans="1:7" ht="15.75" customHeight="1" x14ac:dyDescent="0.25">
      <c r="A237" s="84"/>
      <c r="B237" s="84"/>
      <c r="C237" s="84"/>
      <c r="D237" s="84"/>
      <c r="E237" s="84"/>
      <c r="F237" s="128"/>
      <c r="G237" s="128"/>
    </row>
    <row r="238" spans="1:7" ht="15.75" customHeight="1" x14ac:dyDescent="0.25">
      <c r="A238" s="84"/>
      <c r="B238" s="84"/>
      <c r="C238" s="84"/>
      <c r="D238" s="84"/>
      <c r="E238" s="84"/>
      <c r="F238" s="128"/>
      <c r="G238" s="128"/>
    </row>
    <row r="239" spans="1:7" ht="15.75" customHeight="1" x14ac:dyDescent="0.25">
      <c r="A239" s="84"/>
      <c r="B239" s="84"/>
      <c r="C239" s="84"/>
      <c r="D239" s="84"/>
      <c r="E239" s="84"/>
      <c r="F239" s="128"/>
      <c r="G239" s="128"/>
    </row>
    <row r="240" spans="1:7" ht="15.75" customHeight="1" x14ac:dyDescent="0.25">
      <c r="A240" s="84"/>
      <c r="B240" s="84"/>
      <c r="C240" s="84"/>
      <c r="D240" s="84"/>
      <c r="E240" s="84"/>
      <c r="F240" s="128"/>
      <c r="G240" s="128"/>
    </row>
    <row r="241" spans="1:7" ht="15.75" customHeight="1" x14ac:dyDescent="0.25">
      <c r="A241" s="84"/>
      <c r="B241" s="84"/>
      <c r="C241" s="84"/>
      <c r="D241" s="84"/>
      <c r="E241" s="84"/>
      <c r="F241" s="128"/>
      <c r="G241" s="128"/>
    </row>
    <row r="242" spans="1:7" ht="15.75" customHeight="1" x14ac:dyDescent="0.25">
      <c r="A242" s="84"/>
      <c r="B242" s="84"/>
      <c r="C242" s="84"/>
      <c r="D242" s="84"/>
      <c r="E242" s="84"/>
      <c r="F242" s="128"/>
      <c r="G242" s="128"/>
    </row>
    <row r="243" spans="1:7" ht="15.75" customHeight="1" x14ac:dyDescent="0.25">
      <c r="A243" s="84"/>
      <c r="B243" s="84"/>
      <c r="C243" s="84"/>
      <c r="D243" s="84"/>
      <c r="E243" s="84"/>
      <c r="F243" s="128"/>
      <c r="G243" s="128"/>
    </row>
    <row r="244" spans="1:7" ht="15.75" customHeight="1" x14ac:dyDescent="0.25">
      <c r="A244" s="84"/>
      <c r="B244" s="84"/>
      <c r="C244" s="84"/>
      <c r="D244" s="84"/>
      <c r="E244" s="84"/>
      <c r="F244" s="128"/>
      <c r="G244" s="128"/>
    </row>
    <row r="245" spans="1:7" ht="15.75" customHeight="1" x14ac:dyDescent="0.25">
      <c r="A245" s="84"/>
      <c r="B245" s="84"/>
      <c r="C245" s="84"/>
      <c r="D245" s="84"/>
      <c r="E245" s="84"/>
      <c r="F245" s="128"/>
      <c r="G245" s="128"/>
    </row>
    <row r="246" spans="1:7" ht="15.75" customHeight="1" x14ac:dyDescent="0.25">
      <c r="A246" s="84"/>
      <c r="B246" s="84"/>
      <c r="C246" s="84"/>
      <c r="D246" s="84"/>
      <c r="E246" s="84"/>
      <c r="F246" s="128"/>
      <c r="G246" s="128"/>
    </row>
    <row r="247" spans="1:7" ht="15.75" customHeight="1" x14ac:dyDescent="0.25">
      <c r="A247" s="84"/>
      <c r="B247" s="84"/>
      <c r="C247" s="84"/>
      <c r="D247" s="84"/>
      <c r="E247" s="84"/>
      <c r="F247" s="128"/>
      <c r="G247" s="128"/>
    </row>
    <row r="248" spans="1:7" ht="15.75" customHeight="1" x14ac:dyDescent="0.25">
      <c r="A248" s="84"/>
      <c r="B248" s="84"/>
      <c r="C248" s="84"/>
      <c r="D248" s="84"/>
      <c r="E248" s="84"/>
      <c r="F248" s="128"/>
      <c r="G248" s="128"/>
    </row>
    <row r="249" spans="1:7" ht="15.75" customHeight="1" x14ac:dyDescent="0.25">
      <c r="A249" s="84"/>
      <c r="B249" s="84"/>
      <c r="C249" s="84"/>
      <c r="D249" s="84"/>
      <c r="E249" s="84"/>
      <c r="F249" s="128"/>
      <c r="G249" s="128"/>
    </row>
    <row r="250" spans="1:7" ht="15.75" customHeight="1" x14ac:dyDescent="0.25">
      <c r="A250" s="84"/>
      <c r="B250" s="84"/>
      <c r="C250" s="84"/>
      <c r="D250" s="84"/>
      <c r="E250" s="84"/>
      <c r="F250" s="128"/>
      <c r="G250" s="128"/>
    </row>
    <row r="251" spans="1:7" ht="15.75" customHeight="1" x14ac:dyDescent="0.25">
      <c r="A251" s="84"/>
      <c r="B251" s="84"/>
      <c r="C251" s="84"/>
      <c r="D251" s="84"/>
      <c r="E251" s="84"/>
      <c r="F251" s="128"/>
      <c r="G251" s="128"/>
    </row>
    <row r="252" spans="1:7" ht="15.75" customHeight="1" x14ac:dyDescent="0.25">
      <c r="A252" s="84"/>
      <c r="B252" s="84"/>
      <c r="C252" s="84"/>
      <c r="D252" s="84"/>
      <c r="E252" s="84"/>
      <c r="F252" s="128"/>
      <c r="G252" s="128"/>
    </row>
    <row r="253" spans="1:7" ht="15.75" customHeight="1" x14ac:dyDescent="0.25">
      <c r="A253" s="84"/>
      <c r="B253" s="84"/>
      <c r="C253" s="84"/>
      <c r="D253" s="84"/>
      <c r="E253" s="84"/>
      <c r="F253" s="128"/>
      <c r="G253" s="128"/>
    </row>
    <row r="254" spans="1:7" ht="15.75" customHeight="1" x14ac:dyDescent="0.25">
      <c r="A254" s="84"/>
      <c r="B254" s="84"/>
      <c r="C254" s="84"/>
      <c r="D254" s="84"/>
      <c r="E254" s="84"/>
      <c r="F254" s="128"/>
      <c r="G254" s="128"/>
    </row>
    <row r="255" spans="1:7" ht="15.75" customHeight="1" x14ac:dyDescent="0.25">
      <c r="A255" s="84"/>
      <c r="B255" s="84"/>
      <c r="C255" s="84"/>
      <c r="D255" s="84"/>
      <c r="E255" s="84"/>
      <c r="F255" s="128"/>
      <c r="G255" s="128"/>
    </row>
    <row r="256" spans="1:7" ht="15.75" customHeight="1" x14ac:dyDescent="0.25">
      <c r="A256" s="84"/>
      <c r="B256" s="84"/>
      <c r="C256" s="84"/>
      <c r="D256" s="84"/>
      <c r="E256" s="84"/>
      <c r="F256" s="128"/>
      <c r="G256" s="128"/>
    </row>
    <row r="257" spans="1:7" ht="15.75" customHeight="1" x14ac:dyDescent="0.25">
      <c r="A257" s="84"/>
      <c r="B257" s="84"/>
      <c r="C257" s="84"/>
      <c r="D257" s="84"/>
      <c r="E257" s="84"/>
      <c r="F257" s="128"/>
      <c r="G257" s="128"/>
    </row>
    <row r="258" spans="1:7" ht="15.75" customHeight="1" x14ac:dyDescent="0.25">
      <c r="A258" s="84"/>
      <c r="B258" s="84"/>
      <c r="C258" s="84"/>
      <c r="D258" s="84"/>
      <c r="E258" s="84"/>
      <c r="F258" s="128"/>
      <c r="G258" s="128"/>
    </row>
    <row r="259" spans="1:7" ht="15.75" customHeight="1" x14ac:dyDescent="0.25">
      <c r="A259" s="84"/>
      <c r="B259" s="84"/>
      <c r="C259" s="84"/>
      <c r="D259" s="84"/>
      <c r="E259" s="84"/>
      <c r="F259" s="128"/>
      <c r="G259" s="128"/>
    </row>
    <row r="260" spans="1:7" ht="15.75" customHeight="1" x14ac:dyDescent="0.25">
      <c r="A260" s="84"/>
      <c r="B260" s="84"/>
      <c r="C260" s="84"/>
      <c r="D260" s="84"/>
      <c r="E260" s="84"/>
      <c r="F260" s="128"/>
      <c r="G260" s="128"/>
    </row>
    <row r="261" spans="1:7" ht="15.75" customHeight="1" x14ac:dyDescent="0.25">
      <c r="A261" s="84"/>
      <c r="B261" s="84"/>
      <c r="C261" s="84"/>
      <c r="D261" s="84"/>
      <c r="E261" s="84"/>
      <c r="F261" s="128"/>
      <c r="G261" s="128"/>
    </row>
    <row r="262" spans="1:7" ht="15.75" customHeight="1" x14ac:dyDescent="0.25">
      <c r="A262" s="84"/>
      <c r="B262" s="84"/>
      <c r="C262" s="84"/>
      <c r="D262" s="84"/>
      <c r="E262" s="84"/>
      <c r="F262" s="128"/>
      <c r="G262" s="128"/>
    </row>
    <row r="263" spans="1:7" ht="15.75" customHeight="1" x14ac:dyDescent="0.25">
      <c r="A263" s="84"/>
      <c r="B263" s="84"/>
      <c r="C263" s="84"/>
      <c r="D263" s="84"/>
      <c r="E263" s="84"/>
      <c r="F263" s="128"/>
      <c r="G263" s="128"/>
    </row>
    <row r="264" spans="1:7" ht="15.75" customHeight="1" x14ac:dyDescent="0.25">
      <c r="A264" s="84"/>
      <c r="B264" s="84"/>
      <c r="C264" s="84"/>
      <c r="D264" s="84"/>
      <c r="E264" s="84"/>
      <c r="F264" s="128"/>
      <c r="G264" s="128"/>
    </row>
    <row r="265" spans="1:7" ht="15.75" customHeight="1" x14ac:dyDescent="0.25">
      <c r="A265" s="84"/>
      <c r="B265" s="84"/>
      <c r="C265" s="84"/>
      <c r="D265" s="84"/>
      <c r="E265" s="84"/>
      <c r="F265" s="128"/>
      <c r="G265" s="128"/>
    </row>
    <row r="266" spans="1:7" ht="15.75" customHeight="1" x14ac:dyDescent="0.25">
      <c r="A266" s="84"/>
      <c r="B266" s="84"/>
      <c r="C266" s="84"/>
      <c r="D266" s="84"/>
      <c r="E266" s="84"/>
      <c r="F266" s="128"/>
      <c r="G266" s="128"/>
    </row>
    <row r="267" spans="1:7" ht="15.75" customHeight="1" x14ac:dyDescent="0.25">
      <c r="A267" s="84"/>
      <c r="B267" s="84"/>
      <c r="C267" s="84"/>
      <c r="D267" s="84"/>
      <c r="E267" s="84"/>
      <c r="F267" s="128"/>
      <c r="G267" s="128"/>
    </row>
    <row r="268" spans="1:7" ht="15.75" customHeight="1" x14ac:dyDescent="0.25">
      <c r="A268" s="84"/>
      <c r="B268" s="84"/>
      <c r="C268" s="84"/>
      <c r="D268" s="84"/>
      <c r="E268" s="84"/>
      <c r="F268" s="128"/>
      <c r="G268" s="128"/>
    </row>
    <row r="269" spans="1:7" ht="15.75" customHeight="1" x14ac:dyDescent="0.25">
      <c r="A269" s="84"/>
      <c r="B269" s="84"/>
      <c r="C269" s="84"/>
      <c r="D269" s="84"/>
      <c r="E269" s="84"/>
      <c r="F269" s="128"/>
      <c r="G269" s="128"/>
    </row>
    <row r="270" spans="1:7" ht="15.75" customHeight="1" x14ac:dyDescent="0.25">
      <c r="A270" s="84"/>
      <c r="B270" s="84"/>
      <c r="C270" s="84"/>
      <c r="D270" s="84"/>
      <c r="E270" s="84"/>
      <c r="F270" s="128"/>
      <c r="G270" s="128"/>
    </row>
    <row r="271" spans="1:7" ht="15.75" customHeight="1" x14ac:dyDescent="0.25">
      <c r="A271" s="84"/>
      <c r="B271" s="84"/>
      <c r="C271" s="84"/>
      <c r="D271" s="84"/>
      <c r="E271" s="84"/>
      <c r="F271" s="128"/>
      <c r="G271" s="128"/>
    </row>
    <row r="272" spans="1:7" ht="15.75" customHeight="1" x14ac:dyDescent="0.25">
      <c r="A272" s="84"/>
      <c r="B272" s="84"/>
      <c r="C272" s="84"/>
      <c r="D272" s="84"/>
      <c r="E272" s="84"/>
      <c r="F272" s="128"/>
      <c r="G272" s="128"/>
    </row>
    <row r="273" spans="1:7" ht="15.75" customHeight="1" x14ac:dyDescent="0.25">
      <c r="A273" s="84"/>
      <c r="B273" s="84"/>
      <c r="C273" s="84"/>
      <c r="D273" s="84"/>
      <c r="E273" s="84"/>
      <c r="F273" s="128"/>
      <c r="G273" s="128"/>
    </row>
    <row r="274" spans="1:7" ht="15.75" customHeight="1" x14ac:dyDescent="0.25">
      <c r="A274" s="84"/>
      <c r="B274" s="84"/>
      <c r="C274" s="84"/>
      <c r="D274" s="84"/>
      <c r="E274" s="84"/>
      <c r="F274" s="128"/>
      <c r="G274" s="128"/>
    </row>
    <row r="275" spans="1:7" ht="15.75" customHeight="1" x14ac:dyDescent="0.25">
      <c r="A275" s="84"/>
      <c r="B275" s="84"/>
      <c r="C275" s="84"/>
      <c r="D275" s="84"/>
      <c r="E275" s="84"/>
      <c r="F275" s="128"/>
      <c r="G275" s="128"/>
    </row>
    <row r="276" spans="1:7" ht="15.75" customHeight="1" x14ac:dyDescent="0.25">
      <c r="A276" s="84"/>
      <c r="B276" s="84"/>
      <c r="C276" s="84"/>
      <c r="D276" s="84"/>
      <c r="E276" s="84"/>
      <c r="F276" s="128"/>
      <c r="G276" s="128"/>
    </row>
    <row r="277" spans="1:7" ht="15.75" customHeight="1" x14ac:dyDescent="0.25">
      <c r="A277" s="84"/>
      <c r="B277" s="84"/>
      <c r="C277" s="84"/>
      <c r="D277" s="84"/>
      <c r="E277" s="84"/>
      <c r="F277" s="128"/>
      <c r="G277" s="128"/>
    </row>
    <row r="278" spans="1:7" ht="15.75" customHeight="1" x14ac:dyDescent="0.25">
      <c r="A278" s="84"/>
      <c r="B278" s="84"/>
      <c r="C278" s="84"/>
      <c r="D278" s="84"/>
      <c r="E278" s="84"/>
      <c r="F278" s="128"/>
      <c r="G278" s="128"/>
    </row>
    <row r="279" spans="1:7" ht="15.75" customHeight="1" x14ac:dyDescent="0.25">
      <c r="A279" s="84"/>
      <c r="B279" s="84"/>
      <c r="C279" s="84"/>
      <c r="D279" s="84"/>
      <c r="E279" s="84"/>
      <c r="F279" s="128"/>
      <c r="G279" s="128"/>
    </row>
    <row r="280" spans="1:7" ht="15.75" customHeight="1" x14ac:dyDescent="0.25">
      <c r="A280" s="84"/>
      <c r="B280" s="84"/>
      <c r="C280" s="84"/>
      <c r="D280" s="84"/>
      <c r="E280" s="84"/>
      <c r="F280" s="128"/>
      <c r="G280" s="128"/>
    </row>
    <row r="281" spans="1:7" ht="15.75" customHeight="1" x14ac:dyDescent="0.25">
      <c r="A281" s="84"/>
      <c r="B281" s="84"/>
      <c r="C281" s="84"/>
      <c r="D281" s="84"/>
      <c r="E281" s="84"/>
      <c r="F281" s="128"/>
      <c r="G281" s="128"/>
    </row>
    <row r="282" spans="1:7" ht="15.75" customHeight="1" x14ac:dyDescent="0.25">
      <c r="A282" s="84"/>
      <c r="B282" s="84"/>
      <c r="C282" s="84"/>
      <c r="D282" s="84"/>
      <c r="E282" s="84"/>
      <c r="F282" s="128"/>
      <c r="G282" s="128"/>
    </row>
    <row r="283" spans="1:7" ht="15.75" customHeight="1" x14ac:dyDescent="0.25">
      <c r="A283" s="84"/>
      <c r="B283" s="84"/>
      <c r="C283" s="84"/>
      <c r="D283" s="84"/>
      <c r="E283" s="84"/>
      <c r="F283" s="128"/>
      <c r="G283" s="128"/>
    </row>
    <row r="284" spans="1:7" ht="15.75" customHeight="1" x14ac:dyDescent="0.25">
      <c r="A284" s="84"/>
      <c r="B284" s="84"/>
      <c r="C284" s="84"/>
      <c r="D284" s="84"/>
      <c r="E284" s="84"/>
      <c r="F284" s="128"/>
      <c r="G284" s="128"/>
    </row>
    <row r="285" spans="1:7" ht="15.75" customHeight="1" x14ac:dyDescent="0.25">
      <c r="A285" s="84"/>
      <c r="B285" s="84"/>
      <c r="C285" s="84"/>
      <c r="D285" s="84"/>
      <c r="E285" s="84"/>
      <c r="F285" s="128"/>
      <c r="G285" s="128"/>
    </row>
    <row r="286" spans="1:7" ht="15.75" customHeight="1" x14ac:dyDescent="0.25">
      <c r="A286" s="84"/>
      <c r="B286" s="84"/>
      <c r="C286" s="84"/>
      <c r="D286" s="84"/>
      <c r="E286" s="84"/>
      <c r="F286" s="128"/>
      <c r="G286" s="128"/>
    </row>
    <row r="287" spans="1:7" ht="15.75" customHeight="1" x14ac:dyDescent="0.25">
      <c r="A287" s="84"/>
      <c r="B287" s="84"/>
      <c r="C287" s="84"/>
      <c r="D287" s="84"/>
      <c r="E287" s="84"/>
      <c r="F287" s="128"/>
      <c r="G287" s="128"/>
    </row>
    <row r="288" spans="1:7" ht="15.75" customHeight="1" x14ac:dyDescent="0.25">
      <c r="A288" s="84"/>
      <c r="B288" s="84"/>
      <c r="C288" s="84"/>
      <c r="D288" s="84"/>
      <c r="E288" s="84"/>
      <c r="F288" s="128"/>
      <c r="G288" s="128"/>
    </row>
    <row r="289" spans="1:7" ht="15.75" customHeight="1" x14ac:dyDescent="0.25">
      <c r="A289" s="84"/>
      <c r="B289" s="84"/>
      <c r="C289" s="84"/>
      <c r="D289" s="84"/>
      <c r="E289" s="84"/>
      <c r="F289" s="128"/>
      <c r="G289" s="128"/>
    </row>
    <row r="290" spans="1:7" ht="15.75" customHeight="1" x14ac:dyDescent="0.25">
      <c r="A290" s="84"/>
      <c r="B290" s="84"/>
      <c r="C290" s="84"/>
      <c r="D290" s="84"/>
      <c r="E290" s="84"/>
      <c r="F290" s="128"/>
      <c r="G290" s="128"/>
    </row>
    <row r="291" spans="1:7" ht="15.75" customHeight="1" x14ac:dyDescent="0.25">
      <c r="A291" s="84"/>
      <c r="B291" s="84"/>
      <c r="C291" s="84"/>
      <c r="D291" s="84"/>
      <c r="E291" s="84"/>
      <c r="F291" s="128"/>
      <c r="G291" s="128"/>
    </row>
    <row r="292" spans="1:7" ht="15.75" customHeight="1" x14ac:dyDescent="0.25">
      <c r="A292" s="84"/>
      <c r="B292" s="84"/>
      <c r="C292" s="84"/>
      <c r="D292" s="84"/>
      <c r="E292" s="84"/>
      <c r="F292" s="128"/>
      <c r="G292" s="128"/>
    </row>
    <row r="293" spans="1:7" ht="15.75" customHeight="1" x14ac:dyDescent="0.25">
      <c r="A293" s="84"/>
      <c r="B293" s="84"/>
      <c r="C293" s="84"/>
      <c r="D293" s="84"/>
      <c r="E293" s="84"/>
      <c r="F293" s="128"/>
      <c r="G293" s="128"/>
    </row>
    <row r="294" spans="1:7" ht="15.75" customHeight="1" x14ac:dyDescent="0.25">
      <c r="A294" s="84"/>
      <c r="B294" s="84"/>
      <c r="C294" s="84"/>
      <c r="D294" s="84"/>
      <c r="E294" s="84"/>
      <c r="F294" s="128"/>
      <c r="G294" s="128"/>
    </row>
    <row r="295" spans="1:7" ht="15.75" customHeight="1" x14ac:dyDescent="0.25">
      <c r="A295" s="84"/>
      <c r="B295" s="84"/>
      <c r="C295" s="84"/>
      <c r="D295" s="84"/>
      <c r="E295" s="84"/>
      <c r="F295" s="128"/>
      <c r="G295" s="128"/>
    </row>
    <row r="296" spans="1:7" ht="15.75" customHeight="1" x14ac:dyDescent="0.25">
      <c r="A296" s="84"/>
      <c r="B296" s="84"/>
      <c r="C296" s="84"/>
      <c r="D296" s="84"/>
      <c r="E296" s="84"/>
      <c r="F296" s="128"/>
      <c r="G296" s="128"/>
    </row>
    <row r="297" spans="1:7" ht="15.75" customHeight="1" x14ac:dyDescent="0.25">
      <c r="A297" s="84"/>
      <c r="B297" s="84"/>
      <c r="C297" s="84"/>
      <c r="D297" s="84"/>
      <c r="E297" s="84"/>
      <c r="F297" s="128"/>
      <c r="G297" s="128"/>
    </row>
    <row r="298" spans="1:7" ht="15.75" customHeight="1" x14ac:dyDescent="0.25">
      <c r="A298" s="84"/>
      <c r="B298" s="84"/>
      <c r="C298" s="84"/>
      <c r="D298" s="84"/>
      <c r="E298" s="84"/>
      <c r="F298" s="128"/>
      <c r="G298" s="128"/>
    </row>
    <row r="299" spans="1:7" ht="15.75" customHeight="1" x14ac:dyDescent="0.25">
      <c r="A299" s="84"/>
      <c r="B299" s="84"/>
      <c r="C299" s="84"/>
      <c r="D299" s="84"/>
      <c r="E299" s="84"/>
      <c r="F299" s="128"/>
      <c r="G299" s="128"/>
    </row>
    <row r="300" spans="1:7" ht="15.75" customHeight="1" x14ac:dyDescent="0.25">
      <c r="A300" s="84"/>
      <c r="B300" s="84"/>
      <c r="C300" s="84"/>
      <c r="D300" s="84"/>
      <c r="E300" s="84"/>
      <c r="F300" s="128"/>
      <c r="G300" s="128"/>
    </row>
    <row r="301" spans="1:7" ht="15.75" customHeight="1" x14ac:dyDescent="0.25">
      <c r="A301" s="84"/>
      <c r="B301" s="84"/>
      <c r="C301" s="84"/>
      <c r="D301" s="84"/>
      <c r="E301" s="84"/>
      <c r="F301" s="128"/>
      <c r="G301" s="128"/>
    </row>
    <row r="302" spans="1:7" ht="15.75" customHeight="1" x14ac:dyDescent="0.25">
      <c r="A302" s="84"/>
      <c r="B302" s="84"/>
      <c r="C302" s="84"/>
      <c r="D302" s="84"/>
      <c r="E302" s="84"/>
      <c r="F302" s="128"/>
      <c r="G302" s="128"/>
    </row>
    <row r="303" spans="1:7" ht="15.75" customHeight="1" x14ac:dyDescent="0.25">
      <c r="A303" s="84"/>
      <c r="B303" s="84"/>
      <c r="C303" s="84"/>
      <c r="D303" s="84"/>
      <c r="E303" s="84"/>
      <c r="F303" s="128"/>
      <c r="G303" s="128"/>
    </row>
    <row r="304" spans="1:7" ht="15.75" customHeight="1" x14ac:dyDescent="0.25">
      <c r="A304" s="84"/>
      <c r="B304" s="84"/>
      <c r="C304" s="84"/>
      <c r="D304" s="84"/>
      <c r="E304" s="84"/>
      <c r="F304" s="128"/>
      <c r="G304" s="128"/>
    </row>
    <row r="305" spans="1:7" ht="15.75" customHeight="1" x14ac:dyDescent="0.25">
      <c r="A305" s="84"/>
      <c r="B305" s="84"/>
      <c r="C305" s="84"/>
      <c r="D305" s="84"/>
      <c r="E305" s="84"/>
      <c r="F305" s="128"/>
      <c r="G305" s="128"/>
    </row>
    <row r="306" spans="1:7" ht="15.75" customHeight="1" x14ac:dyDescent="0.25">
      <c r="A306" s="84"/>
      <c r="B306" s="84"/>
      <c r="C306" s="84"/>
      <c r="D306" s="84"/>
      <c r="E306" s="84"/>
      <c r="F306" s="128"/>
      <c r="G306" s="128"/>
    </row>
    <row r="307" spans="1:7" ht="15.75" customHeight="1" x14ac:dyDescent="0.25">
      <c r="A307" s="84"/>
      <c r="B307" s="84"/>
      <c r="C307" s="84"/>
      <c r="D307" s="84"/>
      <c r="E307" s="84"/>
      <c r="F307" s="128"/>
      <c r="G307" s="128"/>
    </row>
    <row r="308" spans="1:7" ht="15.75" customHeight="1" x14ac:dyDescent="0.25">
      <c r="A308" s="84"/>
      <c r="B308" s="84"/>
      <c r="C308" s="84"/>
      <c r="D308" s="84"/>
      <c r="E308" s="84"/>
      <c r="F308" s="128"/>
      <c r="G308" s="128"/>
    </row>
    <row r="309" spans="1:7" ht="15.75" customHeight="1" x14ac:dyDescent="0.25">
      <c r="A309" s="84"/>
      <c r="B309" s="84"/>
      <c r="C309" s="84"/>
      <c r="D309" s="84"/>
      <c r="E309" s="84"/>
      <c r="F309" s="128"/>
      <c r="G309" s="128"/>
    </row>
    <row r="310" spans="1:7" ht="15.75" customHeight="1" x14ac:dyDescent="0.25">
      <c r="A310" s="84"/>
      <c r="B310" s="84"/>
      <c r="C310" s="84"/>
      <c r="D310" s="84"/>
      <c r="E310" s="84"/>
      <c r="F310" s="128"/>
      <c r="G310" s="128"/>
    </row>
    <row r="311" spans="1:7" ht="15.75" customHeight="1" x14ac:dyDescent="0.25">
      <c r="A311" s="84"/>
      <c r="B311" s="84"/>
      <c r="C311" s="84"/>
      <c r="D311" s="84"/>
      <c r="E311" s="84"/>
      <c r="F311" s="128"/>
      <c r="G311" s="128"/>
    </row>
    <row r="312" spans="1:7" ht="15.75" customHeight="1" x14ac:dyDescent="0.25">
      <c r="A312" s="84"/>
      <c r="B312" s="84"/>
      <c r="C312" s="84"/>
      <c r="D312" s="84"/>
      <c r="E312" s="84"/>
      <c r="F312" s="128"/>
      <c r="G312" s="128"/>
    </row>
    <row r="313" spans="1:7" ht="15.75" customHeight="1" x14ac:dyDescent="0.25">
      <c r="A313" s="84"/>
      <c r="B313" s="84"/>
      <c r="C313" s="84"/>
      <c r="D313" s="84"/>
      <c r="E313" s="84"/>
      <c r="F313" s="128"/>
      <c r="G313" s="128"/>
    </row>
    <row r="314" spans="1:7" ht="15.75" customHeight="1" x14ac:dyDescent="0.25">
      <c r="A314" s="84"/>
      <c r="B314" s="84"/>
      <c r="C314" s="84"/>
      <c r="D314" s="84"/>
      <c r="E314" s="84"/>
      <c r="F314" s="128"/>
      <c r="G314" s="128"/>
    </row>
    <row r="315" spans="1:7" ht="15.75" customHeight="1" x14ac:dyDescent="0.25">
      <c r="A315" s="84"/>
      <c r="B315" s="84"/>
      <c r="C315" s="84"/>
      <c r="D315" s="84"/>
      <c r="E315" s="84"/>
      <c r="F315" s="128"/>
      <c r="G315" s="128"/>
    </row>
    <row r="316" spans="1:7" ht="15.75" customHeight="1" x14ac:dyDescent="0.25">
      <c r="A316" s="84"/>
      <c r="B316" s="84"/>
      <c r="C316" s="84"/>
      <c r="D316" s="84"/>
      <c r="E316" s="84"/>
      <c r="F316" s="128"/>
      <c r="G316" s="128"/>
    </row>
    <row r="317" spans="1:7" ht="15.75" customHeight="1" x14ac:dyDescent="0.25">
      <c r="A317" s="84"/>
      <c r="B317" s="84"/>
      <c r="C317" s="84"/>
      <c r="D317" s="84"/>
      <c r="E317" s="84"/>
      <c r="F317" s="128"/>
      <c r="G317" s="128"/>
    </row>
    <row r="318" spans="1:7" ht="15.75" customHeight="1" x14ac:dyDescent="0.25">
      <c r="A318" s="84"/>
      <c r="B318" s="84"/>
      <c r="C318" s="84"/>
      <c r="D318" s="84"/>
      <c r="E318" s="84"/>
      <c r="F318" s="128"/>
      <c r="G318" s="128"/>
    </row>
    <row r="319" spans="1:7" ht="15.75" customHeight="1" x14ac:dyDescent="0.25">
      <c r="A319" s="84"/>
      <c r="B319" s="84"/>
      <c r="C319" s="84"/>
      <c r="D319" s="84"/>
      <c r="E319" s="84"/>
      <c r="F319" s="128"/>
      <c r="G319" s="128"/>
    </row>
    <row r="320" spans="1:7" ht="15.75" customHeight="1" x14ac:dyDescent="0.25">
      <c r="A320" s="84"/>
      <c r="B320" s="84"/>
      <c r="C320" s="84"/>
      <c r="D320" s="84"/>
      <c r="E320" s="84"/>
      <c r="F320" s="128"/>
      <c r="G320" s="128"/>
    </row>
    <row r="321" spans="1:7" ht="15.75" customHeight="1" x14ac:dyDescent="0.25">
      <c r="A321" s="84"/>
      <c r="B321" s="84"/>
      <c r="C321" s="84"/>
      <c r="D321" s="84"/>
      <c r="E321" s="84"/>
      <c r="F321" s="128"/>
      <c r="G321" s="128"/>
    </row>
    <row r="322" spans="1:7" ht="15.75" customHeight="1" x14ac:dyDescent="0.25">
      <c r="A322" s="84"/>
      <c r="B322" s="84"/>
      <c r="C322" s="84"/>
      <c r="D322" s="84"/>
      <c r="E322" s="84"/>
      <c r="F322" s="128"/>
      <c r="G322" s="128"/>
    </row>
    <row r="323" spans="1:7" ht="15.75" customHeight="1" x14ac:dyDescent="0.25">
      <c r="A323" s="84"/>
      <c r="B323" s="84"/>
      <c r="C323" s="84"/>
      <c r="D323" s="84"/>
      <c r="E323" s="84"/>
      <c r="F323" s="128"/>
      <c r="G323" s="128"/>
    </row>
    <row r="324" spans="1:7" ht="15.75" customHeight="1" x14ac:dyDescent="0.25">
      <c r="A324" s="84"/>
      <c r="B324" s="84"/>
      <c r="C324" s="84"/>
      <c r="D324" s="84"/>
      <c r="E324" s="84"/>
      <c r="F324" s="128"/>
      <c r="G324" s="128"/>
    </row>
    <row r="325" spans="1:7" ht="15.75" customHeight="1" x14ac:dyDescent="0.25">
      <c r="A325" s="84"/>
      <c r="B325" s="84"/>
      <c r="C325" s="84"/>
      <c r="D325" s="84"/>
      <c r="E325" s="84"/>
      <c r="F325" s="128"/>
      <c r="G325" s="128"/>
    </row>
    <row r="326" spans="1:7" ht="15.75" customHeight="1" x14ac:dyDescent="0.25">
      <c r="A326" s="84"/>
      <c r="B326" s="84"/>
      <c r="C326" s="84"/>
      <c r="D326" s="84"/>
      <c r="E326" s="84"/>
      <c r="F326" s="128"/>
      <c r="G326" s="128"/>
    </row>
    <row r="327" spans="1:7" ht="15.75" customHeight="1" x14ac:dyDescent="0.25">
      <c r="A327" s="84"/>
      <c r="B327" s="84"/>
      <c r="C327" s="84"/>
      <c r="D327" s="84"/>
      <c r="E327" s="84"/>
      <c r="F327" s="128"/>
      <c r="G327" s="128"/>
    </row>
    <row r="328" spans="1:7" ht="15.75" customHeight="1" x14ac:dyDescent="0.25">
      <c r="A328" s="84"/>
      <c r="B328" s="84"/>
      <c r="C328" s="84"/>
      <c r="D328" s="84"/>
      <c r="E328" s="84"/>
      <c r="F328" s="128"/>
      <c r="G328" s="128"/>
    </row>
    <row r="329" spans="1:7" ht="15.75" customHeight="1" x14ac:dyDescent="0.25">
      <c r="A329" s="84"/>
      <c r="B329" s="84"/>
      <c r="C329" s="84"/>
      <c r="D329" s="84"/>
      <c r="E329" s="84"/>
      <c r="F329" s="128"/>
      <c r="G329" s="128"/>
    </row>
    <row r="330" spans="1:7" ht="15.75" customHeight="1" x14ac:dyDescent="0.25">
      <c r="A330" s="84"/>
      <c r="B330" s="84"/>
      <c r="C330" s="84"/>
      <c r="D330" s="84"/>
      <c r="E330" s="84"/>
      <c r="F330" s="128"/>
      <c r="G330" s="128"/>
    </row>
    <row r="331" spans="1:7" ht="15.75" customHeight="1" x14ac:dyDescent="0.25">
      <c r="A331" s="84"/>
      <c r="B331" s="84"/>
      <c r="C331" s="84"/>
      <c r="D331" s="84"/>
      <c r="E331" s="84"/>
      <c r="F331" s="128"/>
      <c r="G331" s="128"/>
    </row>
    <row r="332" spans="1:7" ht="15.75" customHeight="1" x14ac:dyDescent="0.25">
      <c r="A332" s="84"/>
      <c r="B332" s="84"/>
      <c r="C332" s="84"/>
      <c r="D332" s="84"/>
      <c r="E332" s="84"/>
      <c r="F332" s="128"/>
      <c r="G332" s="128"/>
    </row>
    <row r="333" spans="1:7" ht="15.75" customHeight="1" x14ac:dyDescent="0.25">
      <c r="A333" s="84"/>
      <c r="B333" s="84"/>
      <c r="C333" s="84"/>
      <c r="D333" s="84"/>
      <c r="E333" s="84"/>
      <c r="F333" s="128"/>
      <c r="G333" s="128"/>
    </row>
    <row r="334" spans="1:7" ht="15.75" customHeight="1" x14ac:dyDescent="0.25">
      <c r="A334" s="84"/>
      <c r="B334" s="84"/>
      <c r="C334" s="84"/>
      <c r="D334" s="84"/>
      <c r="E334" s="84"/>
      <c r="F334" s="128"/>
      <c r="G334" s="128"/>
    </row>
    <row r="335" spans="1:7" ht="15.75" customHeight="1" x14ac:dyDescent="0.25">
      <c r="A335" s="84"/>
      <c r="B335" s="84"/>
      <c r="C335" s="84"/>
      <c r="D335" s="84"/>
      <c r="E335" s="84"/>
      <c r="F335" s="128"/>
      <c r="G335" s="128"/>
    </row>
    <row r="336" spans="1:7" ht="15.75" customHeight="1" x14ac:dyDescent="0.25">
      <c r="A336" s="84"/>
      <c r="B336" s="84"/>
      <c r="C336" s="84"/>
      <c r="D336" s="84"/>
      <c r="E336" s="84"/>
      <c r="F336" s="128"/>
      <c r="G336" s="128"/>
    </row>
    <row r="337" spans="1:7" ht="15.75" customHeight="1" x14ac:dyDescent="0.25">
      <c r="A337" s="84"/>
      <c r="B337" s="84"/>
      <c r="C337" s="84"/>
      <c r="D337" s="84"/>
      <c r="E337" s="84"/>
      <c r="F337" s="128"/>
      <c r="G337" s="128"/>
    </row>
    <row r="338" spans="1:7" ht="15.75" customHeight="1" x14ac:dyDescent="0.25">
      <c r="A338" s="84"/>
      <c r="B338" s="84"/>
      <c r="C338" s="84"/>
      <c r="D338" s="84"/>
      <c r="E338" s="84"/>
      <c r="F338" s="128"/>
      <c r="G338" s="128"/>
    </row>
    <row r="339" spans="1:7" ht="15.75" customHeight="1" x14ac:dyDescent="0.25">
      <c r="A339" s="84"/>
      <c r="B339" s="84"/>
      <c r="C339" s="84"/>
      <c r="D339" s="84"/>
      <c r="E339" s="84"/>
      <c r="F339" s="128"/>
      <c r="G339" s="128"/>
    </row>
    <row r="340" spans="1:7" ht="15.75" customHeight="1" x14ac:dyDescent="0.25">
      <c r="A340" s="84"/>
      <c r="B340" s="84"/>
      <c r="C340" s="84"/>
      <c r="D340" s="84"/>
      <c r="E340" s="84"/>
      <c r="F340" s="128"/>
      <c r="G340" s="128"/>
    </row>
    <row r="341" spans="1:7" ht="15.75" customHeight="1" x14ac:dyDescent="0.25">
      <c r="A341" s="84"/>
      <c r="B341" s="84"/>
      <c r="C341" s="84"/>
      <c r="D341" s="84"/>
      <c r="E341" s="84"/>
      <c r="F341" s="128"/>
      <c r="G341" s="128"/>
    </row>
    <row r="342" spans="1:7" ht="15.75" customHeight="1" x14ac:dyDescent="0.25">
      <c r="A342" s="84"/>
      <c r="B342" s="84"/>
      <c r="C342" s="84"/>
      <c r="D342" s="84"/>
      <c r="E342" s="84"/>
      <c r="F342" s="128"/>
      <c r="G342" s="128"/>
    </row>
    <row r="343" spans="1:7" ht="15.75" customHeight="1" x14ac:dyDescent="0.25">
      <c r="A343" s="84"/>
      <c r="B343" s="84"/>
      <c r="C343" s="84"/>
      <c r="D343" s="84"/>
      <c r="E343" s="84"/>
      <c r="F343" s="128"/>
      <c r="G343" s="128"/>
    </row>
    <row r="344" spans="1:7" ht="15.75" customHeight="1" x14ac:dyDescent="0.25">
      <c r="A344" s="84"/>
      <c r="B344" s="84"/>
      <c r="C344" s="84"/>
      <c r="D344" s="84"/>
      <c r="E344" s="84"/>
      <c r="F344" s="128"/>
      <c r="G344" s="128"/>
    </row>
    <row r="345" spans="1:7" ht="15.75" customHeight="1" x14ac:dyDescent="0.25">
      <c r="A345" s="84"/>
      <c r="B345" s="84"/>
      <c r="C345" s="84"/>
      <c r="D345" s="84"/>
      <c r="E345" s="84"/>
      <c r="F345" s="128"/>
      <c r="G345" s="128"/>
    </row>
    <row r="346" spans="1:7" ht="15.75" customHeight="1" x14ac:dyDescent="0.25">
      <c r="A346" s="84"/>
      <c r="B346" s="84"/>
      <c r="C346" s="84"/>
      <c r="D346" s="84"/>
      <c r="E346" s="84"/>
      <c r="F346" s="128"/>
      <c r="G346" s="128"/>
    </row>
    <row r="347" spans="1:7" ht="15.75" customHeight="1" x14ac:dyDescent="0.25">
      <c r="A347" s="84"/>
      <c r="B347" s="84"/>
      <c r="C347" s="84"/>
      <c r="D347" s="84"/>
      <c r="E347" s="84"/>
      <c r="F347" s="128"/>
      <c r="G347" s="128"/>
    </row>
    <row r="348" spans="1:7" ht="15.75" customHeight="1" x14ac:dyDescent="0.25">
      <c r="A348" s="84"/>
      <c r="B348" s="84"/>
      <c r="C348" s="84"/>
      <c r="D348" s="84"/>
      <c r="E348" s="84"/>
      <c r="F348" s="128"/>
      <c r="G348" s="128"/>
    </row>
    <row r="349" spans="1:7" ht="15.75" customHeight="1" x14ac:dyDescent="0.25">
      <c r="A349" s="84"/>
      <c r="B349" s="84"/>
      <c r="C349" s="84"/>
      <c r="D349" s="84"/>
      <c r="E349" s="84"/>
      <c r="F349" s="128"/>
      <c r="G349" s="128"/>
    </row>
    <row r="350" spans="1:7" ht="15.75" customHeight="1" x14ac:dyDescent="0.25">
      <c r="A350" s="84"/>
      <c r="B350" s="84"/>
      <c r="C350" s="84"/>
      <c r="D350" s="84"/>
      <c r="E350" s="84"/>
      <c r="F350" s="128"/>
      <c r="G350" s="128"/>
    </row>
    <row r="351" spans="1:7" ht="15.75" customHeight="1" x14ac:dyDescent="0.25">
      <c r="A351" s="84"/>
      <c r="B351" s="84"/>
      <c r="C351" s="84"/>
      <c r="D351" s="84"/>
      <c r="E351" s="84"/>
      <c r="F351" s="128"/>
      <c r="G351" s="128"/>
    </row>
    <row r="352" spans="1:7" ht="15.75" customHeight="1" x14ac:dyDescent="0.25">
      <c r="A352" s="84"/>
      <c r="B352" s="84"/>
      <c r="C352" s="84"/>
      <c r="D352" s="84"/>
      <c r="E352" s="84"/>
      <c r="F352" s="128"/>
      <c r="G352" s="128"/>
    </row>
    <row r="353" spans="1:7" ht="15.75" customHeight="1" x14ac:dyDescent="0.25">
      <c r="A353" s="84"/>
      <c r="B353" s="84"/>
      <c r="C353" s="84"/>
      <c r="D353" s="84"/>
      <c r="E353" s="84"/>
      <c r="F353" s="128"/>
      <c r="G353" s="128"/>
    </row>
    <row r="354" spans="1:7" ht="15.75" customHeight="1" x14ac:dyDescent="0.25">
      <c r="A354" s="84"/>
      <c r="B354" s="84"/>
      <c r="C354" s="84"/>
      <c r="D354" s="84"/>
      <c r="E354" s="84"/>
      <c r="F354" s="128"/>
      <c r="G354" s="128"/>
    </row>
    <row r="355" spans="1:7" ht="15.75" customHeight="1" x14ac:dyDescent="0.25">
      <c r="A355" s="84"/>
      <c r="B355" s="84"/>
      <c r="C355" s="84"/>
      <c r="D355" s="84"/>
      <c r="E355" s="84"/>
      <c r="F355" s="128"/>
      <c r="G355" s="128"/>
    </row>
    <row r="356" spans="1:7" ht="15.75" customHeight="1" x14ac:dyDescent="0.25">
      <c r="A356" s="84"/>
      <c r="B356" s="84"/>
      <c r="C356" s="84"/>
      <c r="D356" s="84"/>
      <c r="E356" s="84"/>
      <c r="F356" s="128"/>
      <c r="G356" s="128"/>
    </row>
    <row r="357" spans="1:7" ht="15.75" customHeight="1" x14ac:dyDescent="0.25">
      <c r="A357" s="84"/>
      <c r="B357" s="84"/>
      <c r="C357" s="84"/>
      <c r="D357" s="84"/>
      <c r="E357" s="84"/>
      <c r="F357" s="128"/>
      <c r="G357" s="128"/>
    </row>
    <row r="358" spans="1:7" ht="15.75" customHeight="1" x14ac:dyDescent="0.25">
      <c r="A358" s="84"/>
      <c r="B358" s="84"/>
      <c r="C358" s="84"/>
      <c r="D358" s="84"/>
      <c r="E358" s="84"/>
      <c r="F358" s="128"/>
      <c r="G358" s="128"/>
    </row>
    <row r="359" spans="1:7" ht="15.75" customHeight="1" x14ac:dyDescent="0.25">
      <c r="A359" s="84"/>
      <c r="B359" s="84"/>
      <c r="C359" s="84"/>
      <c r="D359" s="84"/>
      <c r="E359" s="84"/>
      <c r="F359" s="128"/>
      <c r="G359" s="128"/>
    </row>
    <row r="360" spans="1:7" ht="15.75" customHeight="1" x14ac:dyDescent="0.25">
      <c r="A360" s="84"/>
      <c r="B360" s="84"/>
      <c r="C360" s="84"/>
      <c r="D360" s="84"/>
      <c r="E360" s="84"/>
      <c r="F360" s="128"/>
      <c r="G360" s="128"/>
    </row>
    <row r="361" spans="1:7" ht="15.75" customHeight="1" x14ac:dyDescent="0.25">
      <c r="A361" s="84"/>
      <c r="B361" s="84"/>
      <c r="C361" s="84"/>
      <c r="D361" s="84"/>
      <c r="E361" s="84"/>
      <c r="F361" s="128"/>
      <c r="G361" s="128"/>
    </row>
    <row r="362" spans="1:7" ht="15.75" customHeight="1" x14ac:dyDescent="0.25">
      <c r="A362" s="84"/>
      <c r="B362" s="84"/>
      <c r="C362" s="84"/>
      <c r="D362" s="84"/>
      <c r="E362" s="84"/>
      <c r="F362" s="128"/>
      <c r="G362" s="128"/>
    </row>
    <row r="363" spans="1:7" ht="15.75" customHeight="1" x14ac:dyDescent="0.25">
      <c r="A363" s="84"/>
      <c r="B363" s="84"/>
      <c r="C363" s="84"/>
      <c r="D363" s="84"/>
      <c r="E363" s="84"/>
      <c r="F363" s="128"/>
      <c r="G363" s="128"/>
    </row>
    <row r="364" spans="1:7" ht="15.75" customHeight="1" x14ac:dyDescent="0.25">
      <c r="A364" s="84"/>
      <c r="B364" s="84"/>
      <c r="C364" s="84"/>
      <c r="D364" s="84"/>
      <c r="E364" s="84"/>
      <c r="F364" s="128"/>
      <c r="G364" s="128"/>
    </row>
    <row r="365" spans="1:7" ht="15.75" customHeight="1" x14ac:dyDescent="0.25">
      <c r="A365" s="84"/>
      <c r="B365" s="84"/>
      <c r="C365" s="84"/>
      <c r="D365" s="84"/>
      <c r="E365" s="84"/>
      <c r="F365" s="128"/>
      <c r="G365" s="128"/>
    </row>
    <row r="366" spans="1:7" ht="15.75" customHeight="1" x14ac:dyDescent="0.25">
      <c r="A366" s="84"/>
      <c r="B366" s="84"/>
      <c r="C366" s="84"/>
      <c r="D366" s="84"/>
      <c r="E366" s="84"/>
      <c r="F366" s="128"/>
      <c r="G366" s="128"/>
    </row>
    <row r="367" spans="1:7" ht="15.75" customHeight="1" x14ac:dyDescent="0.25">
      <c r="A367" s="84"/>
      <c r="B367" s="84"/>
      <c r="C367" s="84"/>
      <c r="D367" s="84"/>
      <c r="E367" s="84"/>
      <c r="F367" s="128"/>
      <c r="G367" s="128"/>
    </row>
    <row r="368" spans="1:7" ht="15.75" customHeight="1" x14ac:dyDescent="0.25">
      <c r="A368" s="84"/>
      <c r="B368" s="84"/>
      <c r="C368" s="84"/>
      <c r="D368" s="84"/>
      <c r="E368" s="84"/>
      <c r="F368" s="128"/>
      <c r="G368" s="128"/>
    </row>
    <row r="369" spans="1:7" ht="15.75" customHeight="1" x14ac:dyDescent="0.25">
      <c r="A369" s="84"/>
      <c r="B369" s="84"/>
      <c r="C369" s="84"/>
      <c r="D369" s="84"/>
      <c r="E369" s="84"/>
      <c r="F369" s="128"/>
      <c r="G369" s="128"/>
    </row>
    <row r="370" spans="1:7" ht="15.75" customHeight="1" x14ac:dyDescent="0.25">
      <c r="A370" s="84"/>
      <c r="B370" s="84"/>
      <c r="C370" s="84"/>
      <c r="D370" s="84"/>
      <c r="E370" s="84"/>
      <c r="F370" s="128"/>
      <c r="G370" s="128"/>
    </row>
    <row r="371" spans="1:7" ht="15.75" customHeight="1" x14ac:dyDescent="0.25">
      <c r="A371" s="84"/>
      <c r="B371" s="84"/>
      <c r="C371" s="84"/>
      <c r="D371" s="84"/>
      <c r="E371" s="84"/>
      <c r="F371" s="128"/>
      <c r="G371" s="128"/>
    </row>
    <row r="372" spans="1:7" ht="15.75" customHeight="1" x14ac:dyDescent="0.25">
      <c r="A372" s="84"/>
      <c r="B372" s="84"/>
      <c r="C372" s="84"/>
      <c r="D372" s="84"/>
      <c r="E372" s="84"/>
      <c r="F372" s="128"/>
      <c r="G372" s="128"/>
    </row>
    <row r="373" spans="1:7" ht="15.75" customHeight="1" x14ac:dyDescent="0.25">
      <c r="A373" s="84"/>
      <c r="B373" s="84"/>
      <c r="C373" s="84"/>
      <c r="D373" s="84"/>
      <c r="E373" s="84"/>
      <c r="F373" s="128"/>
      <c r="G373" s="128"/>
    </row>
    <row r="374" spans="1:7" ht="15.75" customHeight="1" x14ac:dyDescent="0.25">
      <c r="A374" s="84"/>
      <c r="B374" s="84"/>
      <c r="C374" s="84"/>
      <c r="D374" s="84"/>
      <c r="E374" s="84"/>
      <c r="F374" s="128"/>
      <c r="G374" s="128"/>
    </row>
    <row r="375" spans="1:7" ht="15.75" customHeight="1" x14ac:dyDescent="0.25">
      <c r="A375" s="84"/>
      <c r="B375" s="84"/>
      <c r="C375" s="84"/>
      <c r="D375" s="84"/>
      <c r="E375" s="84"/>
      <c r="F375" s="128"/>
      <c r="G375" s="128"/>
    </row>
    <row r="376" spans="1:7" ht="15.75" customHeight="1" x14ac:dyDescent="0.25">
      <c r="A376" s="84"/>
      <c r="B376" s="84"/>
      <c r="C376" s="84"/>
      <c r="D376" s="84"/>
      <c r="E376" s="84"/>
      <c r="F376" s="128"/>
      <c r="G376" s="128"/>
    </row>
    <row r="377" spans="1:7" ht="15.75" customHeight="1" x14ac:dyDescent="0.25">
      <c r="A377" s="84"/>
      <c r="B377" s="84"/>
      <c r="C377" s="84"/>
      <c r="D377" s="84"/>
      <c r="E377" s="84"/>
      <c r="F377" s="128"/>
      <c r="G377" s="128"/>
    </row>
    <row r="378" spans="1:7" ht="15.75" customHeight="1" x14ac:dyDescent="0.25">
      <c r="A378" s="84"/>
      <c r="B378" s="84"/>
      <c r="C378" s="84"/>
      <c r="D378" s="84"/>
      <c r="E378" s="84"/>
      <c r="F378" s="128"/>
      <c r="G378" s="128"/>
    </row>
    <row r="379" spans="1:7" ht="15.75" customHeight="1" x14ac:dyDescent="0.25">
      <c r="A379" s="84"/>
      <c r="B379" s="84"/>
      <c r="C379" s="84"/>
      <c r="D379" s="84"/>
      <c r="E379" s="84"/>
      <c r="F379" s="128"/>
      <c r="G379" s="128"/>
    </row>
    <row r="380" spans="1:7" ht="15.75" customHeight="1" x14ac:dyDescent="0.25">
      <c r="A380" s="84"/>
      <c r="B380" s="84"/>
      <c r="C380" s="84"/>
      <c r="D380" s="84"/>
      <c r="E380" s="84"/>
      <c r="F380" s="128"/>
      <c r="G380" s="128"/>
    </row>
    <row r="381" spans="1:7" ht="15.75" customHeight="1" x14ac:dyDescent="0.25">
      <c r="A381" s="84"/>
      <c r="B381" s="84"/>
      <c r="C381" s="84"/>
      <c r="D381" s="84"/>
      <c r="E381" s="84"/>
      <c r="F381" s="128"/>
      <c r="G381" s="128"/>
    </row>
    <row r="382" spans="1:7" ht="15.75" customHeight="1" x14ac:dyDescent="0.25">
      <c r="A382" s="84"/>
      <c r="B382" s="84"/>
      <c r="C382" s="84"/>
      <c r="D382" s="84"/>
      <c r="E382" s="84"/>
      <c r="F382" s="128"/>
      <c r="G382" s="128"/>
    </row>
    <row r="383" spans="1:7" ht="15.75" customHeight="1" x14ac:dyDescent="0.25">
      <c r="A383" s="84"/>
      <c r="B383" s="84"/>
      <c r="C383" s="84"/>
      <c r="D383" s="84"/>
      <c r="E383" s="84"/>
      <c r="F383" s="128"/>
      <c r="G383" s="128"/>
    </row>
    <row r="384" spans="1:7" ht="15.75" customHeight="1" x14ac:dyDescent="0.25">
      <c r="A384" s="84"/>
      <c r="B384" s="84"/>
      <c r="C384" s="84"/>
      <c r="D384" s="84"/>
      <c r="E384" s="84"/>
      <c r="F384" s="128"/>
      <c r="G384" s="128"/>
    </row>
    <row r="385" spans="1:7" ht="15.75" customHeight="1" x14ac:dyDescent="0.25">
      <c r="A385" s="84"/>
      <c r="B385" s="84"/>
      <c r="C385" s="84"/>
      <c r="D385" s="84"/>
      <c r="E385" s="84"/>
      <c r="F385" s="128"/>
      <c r="G385" s="128"/>
    </row>
    <row r="386" spans="1:7" ht="15.75" customHeight="1" x14ac:dyDescent="0.25">
      <c r="A386" s="84"/>
      <c r="B386" s="84"/>
      <c r="C386" s="84"/>
      <c r="D386" s="84"/>
      <c r="E386" s="84"/>
      <c r="F386" s="128"/>
      <c r="G386" s="128"/>
    </row>
    <row r="387" spans="1:7" ht="15.75" customHeight="1" x14ac:dyDescent="0.25">
      <c r="A387" s="84"/>
      <c r="B387" s="84"/>
      <c r="C387" s="84"/>
      <c r="D387" s="84"/>
      <c r="E387" s="84"/>
      <c r="F387" s="128"/>
      <c r="G387" s="128"/>
    </row>
    <row r="388" spans="1:7" ht="15.75" customHeight="1" x14ac:dyDescent="0.25">
      <c r="A388" s="84"/>
      <c r="B388" s="84"/>
      <c r="C388" s="84"/>
      <c r="D388" s="84"/>
      <c r="E388" s="84"/>
      <c r="F388" s="128"/>
      <c r="G388" s="128"/>
    </row>
    <row r="389" spans="1:7" ht="15.75" customHeight="1" x14ac:dyDescent="0.25">
      <c r="A389" s="84"/>
      <c r="B389" s="84"/>
      <c r="C389" s="84"/>
      <c r="D389" s="84"/>
      <c r="E389" s="84"/>
      <c r="F389" s="128"/>
      <c r="G389" s="128"/>
    </row>
    <row r="390" spans="1:7" ht="15.75" customHeight="1" x14ac:dyDescent="0.25">
      <c r="A390" s="84"/>
      <c r="B390" s="84"/>
      <c r="C390" s="84"/>
      <c r="D390" s="84"/>
      <c r="E390" s="84"/>
      <c r="F390" s="128"/>
      <c r="G390" s="128"/>
    </row>
    <row r="391" spans="1:7" ht="15.75" customHeight="1" x14ac:dyDescent="0.25">
      <c r="A391" s="84"/>
      <c r="B391" s="84"/>
      <c r="C391" s="84"/>
      <c r="D391" s="84"/>
      <c r="E391" s="84"/>
      <c r="F391" s="128"/>
      <c r="G391" s="128"/>
    </row>
    <row r="392" spans="1:7" ht="15.75" customHeight="1" x14ac:dyDescent="0.25">
      <c r="A392" s="84"/>
      <c r="B392" s="84"/>
      <c r="C392" s="84"/>
      <c r="D392" s="84"/>
      <c r="E392" s="84"/>
      <c r="F392" s="128"/>
      <c r="G392" s="128"/>
    </row>
    <row r="393" spans="1:7" ht="15.75" customHeight="1" x14ac:dyDescent="0.25">
      <c r="A393" s="84"/>
      <c r="B393" s="84"/>
      <c r="C393" s="84"/>
      <c r="D393" s="84"/>
      <c r="E393" s="84"/>
      <c r="F393" s="128"/>
      <c r="G393" s="128"/>
    </row>
    <row r="394" spans="1:7" ht="15.75" customHeight="1" x14ac:dyDescent="0.25">
      <c r="A394" s="84"/>
      <c r="B394" s="84"/>
      <c r="C394" s="84"/>
      <c r="D394" s="84"/>
      <c r="E394" s="84"/>
      <c r="F394" s="128"/>
      <c r="G394" s="128"/>
    </row>
    <row r="395" spans="1:7" ht="15.75" customHeight="1" x14ac:dyDescent="0.25">
      <c r="A395" s="84"/>
      <c r="B395" s="84"/>
      <c r="C395" s="84"/>
      <c r="D395" s="84"/>
      <c r="E395" s="84"/>
      <c r="F395" s="128"/>
      <c r="G395" s="128"/>
    </row>
    <row r="396" spans="1:7" ht="15.75" customHeight="1" x14ac:dyDescent="0.25">
      <c r="A396" s="84"/>
      <c r="B396" s="84"/>
      <c r="C396" s="84"/>
      <c r="D396" s="84"/>
      <c r="E396" s="84"/>
      <c r="F396" s="128"/>
      <c r="G396" s="128"/>
    </row>
    <row r="397" spans="1:7" ht="15.75" customHeight="1" x14ac:dyDescent="0.25">
      <c r="A397" s="84"/>
      <c r="B397" s="84"/>
      <c r="C397" s="84"/>
      <c r="D397" s="84"/>
      <c r="E397" s="84"/>
      <c r="F397" s="128"/>
      <c r="G397" s="128"/>
    </row>
    <row r="398" spans="1:7" ht="15.75" customHeight="1" x14ac:dyDescent="0.25">
      <c r="A398" s="84"/>
      <c r="B398" s="84"/>
      <c r="C398" s="84"/>
      <c r="D398" s="84"/>
      <c r="E398" s="84"/>
      <c r="F398" s="128"/>
      <c r="G398" s="128"/>
    </row>
    <row r="399" spans="1:7" ht="15.75" customHeight="1" x14ac:dyDescent="0.25">
      <c r="A399" s="84"/>
      <c r="B399" s="84"/>
      <c r="C399" s="84"/>
      <c r="D399" s="84"/>
      <c r="E399" s="84"/>
      <c r="F399" s="128"/>
      <c r="G399" s="128"/>
    </row>
    <row r="400" spans="1:7" ht="15.75" customHeight="1" x14ac:dyDescent="0.25">
      <c r="A400" s="84"/>
      <c r="B400" s="84"/>
      <c r="C400" s="84"/>
      <c r="D400" s="84"/>
      <c r="E400" s="84"/>
      <c r="F400" s="128"/>
      <c r="G400" s="128"/>
    </row>
    <row r="401" spans="1:7" ht="15.75" customHeight="1" x14ac:dyDescent="0.25">
      <c r="A401" s="84"/>
      <c r="B401" s="84"/>
      <c r="C401" s="84"/>
      <c r="D401" s="84"/>
      <c r="E401" s="84"/>
      <c r="F401" s="128"/>
      <c r="G401" s="128"/>
    </row>
    <row r="402" spans="1:7" ht="15.75" customHeight="1" x14ac:dyDescent="0.25">
      <c r="A402" s="84"/>
      <c r="B402" s="84"/>
      <c r="C402" s="84"/>
      <c r="D402" s="84"/>
      <c r="E402" s="84"/>
      <c r="F402" s="128"/>
      <c r="G402" s="128"/>
    </row>
    <row r="403" spans="1:7" ht="15.75" customHeight="1" x14ac:dyDescent="0.25">
      <c r="A403" s="84"/>
      <c r="B403" s="84"/>
      <c r="C403" s="84"/>
      <c r="D403" s="84"/>
      <c r="E403" s="84"/>
      <c r="F403" s="128"/>
      <c r="G403" s="128"/>
    </row>
    <row r="404" spans="1:7" ht="15.75" customHeight="1" x14ac:dyDescent="0.25">
      <c r="A404" s="84"/>
      <c r="B404" s="84"/>
      <c r="C404" s="84"/>
      <c r="D404" s="84"/>
      <c r="E404" s="84"/>
      <c r="F404" s="128"/>
      <c r="G404" s="128"/>
    </row>
    <row r="405" spans="1:7" ht="15.75" customHeight="1" x14ac:dyDescent="0.25">
      <c r="A405" s="84"/>
      <c r="B405" s="84"/>
      <c r="C405" s="84"/>
      <c r="D405" s="84"/>
      <c r="E405" s="84"/>
      <c r="F405" s="128"/>
      <c r="G405" s="128"/>
    </row>
    <row r="406" spans="1:7" ht="15.75" customHeight="1" x14ac:dyDescent="0.25">
      <c r="A406" s="84"/>
      <c r="B406" s="84"/>
      <c r="C406" s="84"/>
      <c r="D406" s="84"/>
      <c r="E406" s="84"/>
      <c r="F406" s="128"/>
      <c r="G406" s="128"/>
    </row>
    <row r="407" spans="1:7" ht="15.75" customHeight="1" x14ac:dyDescent="0.25">
      <c r="A407" s="84"/>
      <c r="B407" s="84"/>
      <c r="C407" s="84"/>
      <c r="D407" s="84"/>
      <c r="E407" s="84"/>
      <c r="F407" s="128"/>
      <c r="G407" s="128"/>
    </row>
    <row r="408" spans="1:7" ht="15.75" customHeight="1" x14ac:dyDescent="0.25">
      <c r="A408" s="84"/>
      <c r="B408" s="84"/>
      <c r="C408" s="84"/>
      <c r="D408" s="84"/>
      <c r="E408" s="84"/>
      <c r="F408" s="128"/>
      <c r="G408" s="128"/>
    </row>
    <row r="409" spans="1:7" ht="15.75" customHeight="1" x14ac:dyDescent="0.25">
      <c r="A409" s="84"/>
      <c r="B409" s="84"/>
      <c r="C409" s="84"/>
      <c r="D409" s="84"/>
      <c r="E409" s="84"/>
      <c r="F409" s="128"/>
      <c r="G409" s="128"/>
    </row>
    <row r="410" spans="1:7" ht="15.75" customHeight="1" x14ac:dyDescent="0.25">
      <c r="A410" s="84"/>
      <c r="B410" s="84"/>
      <c r="C410" s="84"/>
      <c r="D410" s="84"/>
      <c r="E410" s="84"/>
      <c r="F410" s="128"/>
      <c r="G410" s="128"/>
    </row>
    <row r="411" spans="1:7" ht="15.75" customHeight="1" x14ac:dyDescent="0.25">
      <c r="A411" s="84"/>
      <c r="B411" s="84"/>
      <c r="C411" s="84"/>
      <c r="D411" s="84"/>
      <c r="E411" s="84"/>
      <c r="F411" s="128"/>
      <c r="G411" s="128"/>
    </row>
    <row r="412" spans="1:7" ht="15.75" customHeight="1" x14ac:dyDescent="0.25">
      <c r="A412" s="84"/>
      <c r="B412" s="84"/>
      <c r="C412" s="84"/>
      <c r="D412" s="84"/>
      <c r="E412" s="84"/>
      <c r="F412" s="128"/>
      <c r="G412" s="128"/>
    </row>
    <row r="413" spans="1:7" ht="15.75" customHeight="1" x14ac:dyDescent="0.25">
      <c r="A413" s="84"/>
      <c r="B413" s="84"/>
      <c r="C413" s="84"/>
      <c r="D413" s="84"/>
      <c r="E413" s="84"/>
      <c r="F413" s="128"/>
      <c r="G413" s="128"/>
    </row>
    <row r="414" spans="1:7" ht="15.75" customHeight="1" x14ac:dyDescent="0.25">
      <c r="A414" s="84"/>
      <c r="B414" s="84"/>
      <c r="C414" s="84"/>
      <c r="D414" s="84"/>
      <c r="E414" s="84"/>
      <c r="F414" s="128"/>
      <c r="G414" s="128"/>
    </row>
    <row r="415" spans="1:7" ht="15.75" customHeight="1" x14ac:dyDescent="0.25">
      <c r="A415" s="84"/>
      <c r="B415" s="84"/>
      <c r="C415" s="84"/>
      <c r="D415" s="84"/>
      <c r="E415" s="84"/>
      <c r="F415" s="128"/>
      <c r="G415" s="128"/>
    </row>
    <row r="416" spans="1:7" ht="15.75" customHeight="1" x14ac:dyDescent="0.25">
      <c r="A416" s="84"/>
      <c r="B416" s="84"/>
      <c r="C416" s="84"/>
      <c r="D416" s="84"/>
      <c r="E416" s="84"/>
      <c r="F416" s="128"/>
      <c r="G416" s="128"/>
    </row>
    <row r="417" spans="1:7" ht="15.75" customHeight="1" x14ac:dyDescent="0.25">
      <c r="A417" s="84"/>
      <c r="B417" s="84"/>
      <c r="C417" s="84"/>
      <c r="D417" s="84"/>
      <c r="E417" s="84"/>
      <c r="F417" s="128"/>
      <c r="G417" s="128"/>
    </row>
    <row r="418" spans="1:7" ht="15.75" customHeight="1" x14ac:dyDescent="0.25">
      <c r="A418" s="84"/>
      <c r="B418" s="84"/>
      <c r="C418" s="84"/>
      <c r="D418" s="84"/>
      <c r="E418" s="84"/>
      <c r="F418" s="128"/>
      <c r="G418" s="128"/>
    </row>
    <row r="419" spans="1:7" ht="15.75" customHeight="1" x14ac:dyDescent="0.25">
      <c r="A419" s="84"/>
      <c r="B419" s="84"/>
      <c r="C419" s="84"/>
      <c r="D419" s="84"/>
      <c r="E419" s="84"/>
      <c r="F419" s="128"/>
      <c r="G419" s="128"/>
    </row>
    <row r="420" spans="1:7" ht="15.75" customHeight="1" x14ac:dyDescent="0.25">
      <c r="A420" s="84"/>
      <c r="B420" s="84"/>
      <c r="C420" s="84"/>
      <c r="D420" s="84"/>
      <c r="E420" s="84"/>
      <c r="F420" s="128"/>
      <c r="G420" s="128"/>
    </row>
    <row r="421" spans="1:7" ht="15.75" customHeight="1" x14ac:dyDescent="0.25">
      <c r="A421" s="84"/>
      <c r="B421" s="84"/>
      <c r="C421" s="84"/>
      <c r="D421" s="84"/>
      <c r="E421" s="84"/>
      <c r="F421" s="128"/>
      <c r="G421" s="128"/>
    </row>
    <row r="422" spans="1:7" ht="15.75" customHeight="1" x14ac:dyDescent="0.25">
      <c r="A422" s="84"/>
      <c r="B422" s="84"/>
      <c r="C422" s="84"/>
      <c r="D422" s="84"/>
      <c r="E422" s="84"/>
      <c r="F422" s="128"/>
      <c r="G422" s="128"/>
    </row>
    <row r="423" spans="1:7" ht="15.75" customHeight="1" x14ac:dyDescent="0.25">
      <c r="A423" s="84"/>
      <c r="B423" s="84"/>
      <c r="C423" s="84"/>
      <c r="D423" s="84"/>
      <c r="E423" s="84"/>
      <c r="F423" s="128"/>
      <c r="G423" s="128"/>
    </row>
    <row r="424" spans="1:7" ht="15.75" customHeight="1" x14ac:dyDescent="0.25">
      <c r="A424" s="84"/>
      <c r="B424" s="84"/>
      <c r="C424" s="84"/>
      <c r="D424" s="84"/>
      <c r="E424" s="84"/>
      <c r="F424" s="128"/>
      <c r="G424" s="128"/>
    </row>
    <row r="425" spans="1:7" ht="15.75" customHeight="1" x14ac:dyDescent="0.25">
      <c r="A425" s="84"/>
      <c r="B425" s="84"/>
      <c r="C425" s="84"/>
      <c r="D425" s="84"/>
      <c r="E425" s="84"/>
      <c r="F425" s="128"/>
      <c r="G425" s="128"/>
    </row>
    <row r="426" spans="1:7" ht="15.75" customHeight="1" x14ac:dyDescent="0.25">
      <c r="A426" s="84"/>
      <c r="B426" s="84"/>
      <c r="C426" s="84"/>
      <c r="D426" s="84"/>
      <c r="E426" s="84"/>
      <c r="F426" s="128"/>
      <c r="G426" s="128"/>
    </row>
    <row r="427" spans="1:7" ht="15.75" customHeight="1" x14ac:dyDescent="0.25">
      <c r="A427" s="84"/>
      <c r="B427" s="84"/>
      <c r="C427" s="84"/>
      <c r="D427" s="84"/>
      <c r="E427" s="84"/>
      <c r="F427" s="128"/>
      <c r="G427" s="128"/>
    </row>
    <row r="428" spans="1:7" ht="15.75" customHeight="1" x14ac:dyDescent="0.25">
      <c r="A428" s="84"/>
      <c r="B428" s="84"/>
      <c r="C428" s="84"/>
      <c r="D428" s="84"/>
      <c r="E428" s="84"/>
      <c r="F428" s="128"/>
      <c r="G428" s="128"/>
    </row>
    <row r="429" spans="1:7" ht="15.75" customHeight="1" x14ac:dyDescent="0.25">
      <c r="A429" s="84"/>
      <c r="B429" s="84"/>
      <c r="C429" s="84"/>
      <c r="D429" s="84"/>
      <c r="E429" s="84"/>
      <c r="F429" s="128"/>
      <c r="G429" s="128"/>
    </row>
    <row r="430" spans="1:7" ht="15.75" customHeight="1" x14ac:dyDescent="0.25">
      <c r="A430" s="84"/>
      <c r="B430" s="84"/>
      <c r="C430" s="84"/>
      <c r="D430" s="84"/>
      <c r="E430" s="84"/>
      <c r="F430" s="128"/>
      <c r="G430" s="128"/>
    </row>
    <row r="431" spans="1:7" ht="15.75" customHeight="1" x14ac:dyDescent="0.25">
      <c r="A431" s="84"/>
      <c r="B431" s="84"/>
      <c r="C431" s="84"/>
      <c r="D431" s="84"/>
      <c r="E431" s="84"/>
      <c r="F431" s="128"/>
      <c r="G431" s="128"/>
    </row>
    <row r="432" spans="1:7" ht="15.75" customHeight="1" x14ac:dyDescent="0.25">
      <c r="A432" s="84"/>
      <c r="B432" s="84"/>
      <c r="C432" s="84"/>
      <c r="D432" s="84"/>
      <c r="E432" s="84"/>
      <c r="F432" s="128"/>
      <c r="G432" s="128"/>
    </row>
    <row r="433" spans="1:7" ht="15.75" customHeight="1" x14ac:dyDescent="0.25">
      <c r="A433" s="84"/>
      <c r="B433" s="84"/>
      <c r="C433" s="84"/>
      <c r="D433" s="84"/>
      <c r="E433" s="84"/>
      <c r="F433" s="128"/>
      <c r="G433" s="128"/>
    </row>
    <row r="434" spans="1:7" ht="15.75" customHeight="1" x14ac:dyDescent="0.25">
      <c r="A434" s="84"/>
      <c r="B434" s="84"/>
      <c r="C434" s="84"/>
      <c r="D434" s="84"/>
      <c r="E434" s="84"/>
      <c r="F434" s="128"/>
      <c r="G434" s="128"/>
    </row>
    <row r="435" spans="1:7" ht="15.75" customHeight="1" x14ac:dyDescent="0.25">
      <c r="A435" s="84"/>
      <c r="B435" s="84"/>
      <c r="C435" s="84"/>
      <c r="D435" s="84"/>
      <c r="E435" s="84"/>
      <c r="F435" s="128"/>
      <c r="G435" s="128"/>
    </row>
    <row r="436" spans="1:7" ht="15.75" customHeight="1" x14ac:dyDescent="0.25">
      <c r="A436" s="84"/>
      <c r="B436" s="84"/>
      <c r="C436" s="84"/>
      <c r="D436" s="84"/>
      <c r="E436" s="84"/>
      <c r="F436" s="128"/>
      <c r="G436" s="128"/>
    </row>
    <row r="437" spans="1:7" ht="15.75" customHeight="1" x14ac:dyDescent="0.25">
      <c r="A437" s="84"/>
      <c r="B437" s="84"/>
      <c r="C437" s="84"/>
      <c r="D437" s="84"/>
      <c r="E437" s="84"/>
      <c r="F437" s="128"/>
      <c r="G437" s="128"/>
    </row>
    <row r="438" spans="1:7" ht="15.75" customHeight="1" x14ac:dyDescent="0.25">
      <c r="A438" s="84"/>
      <c r="B438" s="84"/>
      <c r="C438" s="84"/>
      <c r="D438" s="84"/>
      <c r="E438" s="84"/>
      <c r="F438" s="128"/>
      <c r="G438" s="128"/>
    </row>
    <row r="439" spans="1:7" ht="15.75" customHeight="1" x14ac:dyDescent="0.25">
      <c r="A439" s="84"/>
      <c r="B439" s="84"/>
      <c r="C439" s="84"/>
      <c r="D439" s="84"/>
      <c r="E439" s="84"/>
      <c r="F439" s="128"/>
      <c r="G439" s="128"/>
    </row>
    <row r="440" spans="1:7" ht="15.75" customHeight="1" x14ac:dyDescent="0.25">
      <c r="A440" s="84"/>
      <c r="B440" s="84"/>
      <c r="C440" s="84"/>
      <c r="D440" s="84"/>
      <c r="E440" s="84"/>
      <c r="F440" s="128"/>
      <c r="G440" s="128"/>
    </row>
    <row r="441" spans="1:7" ht="15.75" customHeight="1" x14ac:dyDescent="0.25">
      <c r="A441" s="84"/>
      <c r="B441" s="84"/>
      <c r="C441" s="84"/>
      <c r="D441" s="84"/>
      <c r="E441" s="84"/>
      <c r="F441" s="128"/>
      <c r="G441" s="128"/>
    </row>
    <row r="442" spans="1:7" ht="15.75" customHeight="1" x14ac:dyDescent="0.25">
      <c r="A442" s="84"/>
      <c r="B442" s="84"/>
      <c r="C442" s="84"/>
      <c r="D442" s="84"/>
      <c r="E442" s="84"/>
      <c r="F442" s="128"/>
      <c r="G442" s="128"/>
    </row>
    <row r="443" spans="1:7" ht="15.75" customHeight="1" x14ac:dyDescent="0.25">
      <c r="A443" s="84"/>
      <c r="B443" s="84"/>
      <c r="C443" s="84"/>
      <c r="D443" s="84"/>
      <c r="E443" s="84"/>
      <c r="F443" s="128"/>
      <c r="G443" s="128"/>
    </row>
    <row r="444" spans="1:7" ht="15.75" customHeight="1" x14ac:dyDescent="0.25">
      <c r="A444" s="84"/>
      <c r="B444" s="84"/>
      <c r="C444" s="84"/>
      <c r="D444" s="84"/>
      <c r="E444" s="84"/>
      <c r="F444" s="128"/>
      <c r="G444" s="128"/>
    </row>
    <row r="445" spans="1:7" ht="15.75" customHeight="1" x14ac:dyDescent="0.25">
      <c r="A445" s="84"/>
      <c r="B445" s="84"/>
      <c r="C445" s="84"/>
      <c r="D445" s="84"/>
      <c r="E445" s="84"/>
      <c r="F445" s="128"/>
      <c r="G445" s="128"/>
    </row>
    <row r="446" spans="1:7" ht="15.75" customHeight="1" x14ac:dyDescent="0.25">
      <c r="A446" s="84"/>
      <c r="B446" s="84"/>
      <c r="C446" s="84"/>
      <c r="D446" s="84"/>
      <c r="E446" s="84"/>
      <c r="F446" s="128"/>
      <c r="G446" s="128"/>
    </row>
    <row r="447" spans="1:7" ht="15.75" customHeight="1" x14ac:dyDescent="0.25">
      <c r="A447" s="84"/>
      <c r="B447" s="84"/>
      <c r="C447" s="84"/>
      <c r="D447" s="84"/>
      <c r="E447" s="84"/>
      <c r="F447" s="128"/>
      <c r="G447" s="128"/>
    </row>
    <row r="448" spans="1:7" ht="15.75" customHeight="1" x14ac:dyDescent="0.25">
      <c r="A448" s="84"/>
      <c r="B448" s="84"/>
      <c r="C448" s="84"/>
      <c r="D448" s="84"/>
      <c r="E448" s="84"/>
      <c r="F448" s="128"/>
      <c r="G448" s="128"/>
    </row>
    <row r="449" spans="1:7" ht="15.75" customHeight="1" x14ac:dyDescent="0.25">
      <c r="A449" s="84"/>
      <c r="B449" s="84"/>
      <c r="C449" s="84"/>
      <c r="D449" s="84"/>
      <c r="E449" s="84"/>
      <c r="F449" s="128"/>
      <c r="G449" s="128"/>
    </row>
    <row r="450" spans="1:7" ht="15.75" customHeight="1" x14ac:dyDescent="0.25">
      <c r="A450" s="84"/>
      <c r="B450" s="84"/>
      <c r="C450" s="84"/>
      <c r="D450" s="84"/>
      <c r="E450" s="84"/>
      <c r="F450" s="128"/>
      <c r="G450" s="128"/>
    </row>
    <row r="451" spans="1:7" ht="15.75" customHeight="1" x14ac:dyDescent="0.25">
      <c r="A451" s="84"/>
      <c r="B451" s="84"/>
      <c r="C451" s="84"/>
      <c r="D451" s="84"/>
      <c r="E451" s="84"/>
      <c r="F451" s="128"/>
      <c r="G451" s="128"/>
    </row>
    <row r="452" spans="1:7" ht="15.75" customHeight="1" x14ac:dyDescent="0.25">
      <c r="A452" s="84"/>
      <c r="B452" s="84"/>
      <c r="C452" s="84"/>
      <c r="D452" s="84"/>
      <c r="E452" s="84"/>
      <c r="F452" s="128"/>
      <c r="G452" s="128"/>
    </row>
    <row r="453" spans="1:7" ht="15.75" customHeight="1" x14ac:dyDescent="0.25">
      <c r="A453" s="84"/>
      <c r="B453" s="84"/>
      <c r="C453" s="84"/>
      <c r="D453" s="84"/>
      <c r="E453" s="84"/>
      <c r="F453" s="128"/>
      <c r="G453" s="128"/>
    </row>
    <row r="454" spans="1:7" ht="15.75" customHeight="1" x14ac:dyDescent="0.25">
      <c r="A454" s="84"/>
      <c r="B454" s="84"/>
      <c r="C454" s="84"/>
      <c r="D454" s="84"/>
      <c r="E454" s="84"/>
      <c r="F454" s="128"/>
      <c r="G454" s="128"/>
    </row>
    <row r="455" spans="1:7" ht="15.75" customHeight="1" x14ac:dyDescent="0.25">
      <c r="A455" s="84"/>
      <c r="B455" s="84"/>
      <c r="C455" s="84"/>
      <c r="D455" s="84"/>
      <c r="E455" s="84"/>
      <c r="F455" s="128"/>
      <c r="G455" s="128"/>
    </row>
    <row r="456" spans="1:7" ht="15.75" customHeight="1" x14ac:dyDescent="0.25">
      <c r="A456" s="84"/>
      <c r="B456" s="84"/>
      <c r="C456" s="84"/>
      <c r="D456" s="84"/>
      <c r="E456" s="84"/>
      <c r="F456" s="128"/>
      <c r="G456" s="128"/>
    </row>
    <row r="457" spans="1:7" ht="15.75" customHeight="1" x14ac:dyDescent="0.25">
      <c r="A457" s="84"/>
      <c r="B457" s="84"/>
      <c r="C457" s="84"/>
      <c r="D457" s="84"/>
      <c r="E457" s="84"/>
      <c r="F457" s="128"/>
      <c r="G457" s="128"/>
    </row>
    <row r="458" spans="1:7" ht="15.75" customHeight="1" x14ac:dyDescent="0.25">
      <c r="A458" s="84"/>
      <c r="B458" s="84"/>
      <c r="C458" s="84"/>
      <c r="D458" s="84"/>
      <c r="E458" s="84"/>
      <c r="F458" s="128"/>
      <c r="G458" s="128"/>
    </row>
    <row r="459" spans="1:7" ht="15.75" customHeight="1" x14ac:dyDescent="0.25">
      <c r="A459" s="84"/>
      <c r="B459" s="84"/>
      <c r="C459" s="84"/>
      <c r="D459" s="84"/>
      <c r="E459" s="84"/>
      <c r="F459" s="128"/>
      <c r="G459" s="128"/>
    </row>
    <row r="460" spans="1:7" ht="15.75" customHeight="1" x14ac:dyDescent="0.25">
      <c r="A460" s="84"/>
      <c r="B460" s="84"/>
      <c r="C460" s="84"/>
      <c r="D460" s="84"/>
      <c r="E460" s="84"/>
      <c r="F460" s="128"/>
      <c r="G460" s="128"/>
    </row>
    <row r="461" spans="1:7" ht="15.75" customHeight="1" x14ac:dyDescent="0.25">
      <c r="A461" s="84"/>
      <c r="B461" s="84"/>
      <c r="C461" s="84"/>
      <c r="D461" s="84"/>
      <c r="E461" s="84"/>
      <c r="F461" s="128"/>
      <c r="G461" s="128"/>
    </row>
    <row r="462" spans="1:7" ht="15.75" customHeight="1" x14ac:dyDescent="0.25">
      <c r="A462" s="84"/>
      <c r="B462" s="84"/>
      <c r="C462" s="84"/>
      <c r="D462" s="84"/>
      <c r="E462" s="84"/>
      <c r="F462" s="128"/>
      <c r="G462" s="128"/>
    </row>
    <row r="463" spans="1:7" ht="15.75" customHeight="1" x14ac:dyDescent="0.25">
      <c r="A463" s="84"/>
      <c r="B463" s="84"/>
      <c r="C463" s="84"/>
      <c r="D463" s="84"/>
      <c r="E463" s="84"/>
      <c r="F463" s="128"/>
      <c r="G463" s="128"/>
    </row>
    <row r="464" spans="1:7" ht="15.75" customHeight="1" x14ac:dyDescent="0.25">
      <c r="A464" s="84"/>
      <c r="B464" s="84"/>
      <c r="C464" s="84"/>
      <c r="D464" s="84"/>
      <c r="E464" s="84"/>
      <c r="F464" s="128"/>
      <c r="G464" s="128"/>
    </row>
    <row r="465" spans="1:7" ht="15.75" customHeight="1" x14ac:dyDescent="0.25">
      <c r="A465" s="84"/>
      <c r="B465" s="84"/>
      <c r="C465" s="84"/>
      <c r="D465" s="84"/>
      <c r="E465" s="84"/>
      <c r="F465" s="128"/>
      <c r="G465" s="128"/>
    </row>
    <row r="466" spans="1:7" ht="15.75" customHeight="1" x14ac:dyDescent="0.25">
      <c r="A466" s="84"/>
      <c r="B466" s="84"/>
      <c r="C466" s="84"/>
      <c r="D466" s="84"/>
      <c r="E466" s="84"/>
      <c r="F466" s="128"/>
      <c r="G466" s="128"/>
    </row>
    <row r="467" spans="1:7" ht="15.75" customHeight="1" x14ac:dyDescent="0.25">
      <c r="A467" s="84"/>
      <c r="B467" s="84"/>
      <c r="C467" s="84"/>
      <c r="D467" s="84"/>
      <c r="E467" s="84"/>
      <c r="F467" s="128"/>
      <c r="G467" s="128"/>
    </row>
    <row r="468" spans="1:7" ht="15.75" customHeight="1" x14ac:dyDescent="0.25">
      <c r="A468" s="84"/>
      <c r="B468" s="84"/>
      <c r="C468" s="84"/>
      <c r="D468" s="84"/>
      <c r="E468" s="84"/>
      <c r="F468" s="128"/>
      <c r="G468" s="128"/>
    </row>
    <row r="469" spans="1:7" ht="15.75" customHeight="1" x14ac:dyDescent="0.25">
      <c r="A469" s="84"/>
      <c r="B469" s="84"/>
      <c r="C469" s="84"/>
      <c r="D469" s="84"/>
      <c r="E469" s="84"/>
      <c r="F469" s="128"/>
      <c r="G469" s="128"/>
    </row>
    <row r="470" spans="1:7" ht="15.75" customHeight="1" x14ac:dyDescent="0.25">
      <c r="A470" s="84"/>
      <c r="B470" s="84"/>
      <c r="C470" s="84"/>
      <c r="D470" s="84"/>
      <c r="E470" s="84"/>
      <c r="F470" s="128"/>
      <c r="G470" s="128"/>
    </row>
    <row r="471" spans="1:7" ht="15.75" customHeight="1" x14ac:dyDescent="0.25">
      <c r="A471" s="84"/>
      <c r="B471" s="84"/>
      <c r="C471" s="84"/>
      <c r="D471" s="84"/>
      <c r="E471" s="84"/>
      <c r="F471" s="128"/>
      <c r="G471" s="128"/>
    </row>
    <row r="472" spans="1:7" ht="15.75" customHeight="1" x14ac:dyDescent="0.25">
      <c r="A472" s="84"/>
      <c r="B472" s="84"/>
      <c r="C472" s="84"/>
      <c r="D472" s="84"/>
      <c r="E472" s="84"/>
      <c r="F472" s="128"/>
      <c r="G472" s="128"/>
    </row>
    <row r="473" spans="1:7" ht="15.75" customHeight="1" x14ac:dyDescent="0.25">
      <c r="A473" s="84"/>
      <c r="B473" s="84"/>
      <c r="C473" s="84"/>
      <c r="D473" s="84"/>
      <c r="E473" s="84"/>
      <c r="F473" s="128"/>
      <c r="G473" s="128"/>
    </row>
    <row r="474" spans="1:7" ht="15.75" customHeight="1" x14ac:dyDescent="0.25">
      <c r="A474" s="84"/>
      <c r="B474" s="84"/>
      <c r="C474" s="84"/>
      <c r="D474" s="84"/>
      <c r="E474" s="84"/>
      <c r="F474" s="128"/>
      <c r="G474" s="128"/>
    </row>
    <row r="475" spans="1:7" ht="15.75" customHeight="1" x14ac:dyDescent="0.25">
      <c r="A475" s="84"/>
      <c r="B475" s="84"/>
      <c r="C475" s="84"/>
      <c r="D475" s="84"/>
      <c r="E475" s="84"/>
      <c r="F475" s="128"/>
      <c r="G475" s="128"/>
    </row>
    <row r="476" spans="1:7" ht="15.75" customHeight="1" x14ac:dyDescent="0.25">
      <c r="A476" s="84"/>
      <c r="B476" s="84"/>
      <c r="C476" s="84"/>
      <c r="D476" s="84"/>
      <c r="E476" s="84"/>
      <c r="F476" s="128"/>
      <c r="G476" s="128"/>
    </row>
    <row r="477" spans="1:7" ht="15.75" customHeight="1" x14ac:dyDescent="0.25">
      <c r="A477" s="84"/>
      <c r="B477" s="84"/>
      <c r="C477" s="84"/>
      <c r="D477" s="84"/>
      <c r="E477" s="84"/>
      <c r="F477" s="128"/>
      <c r="G477" s="128"/>
    </row>
    <row r="478" spans="1:7" ht="15.75" customHeight="1" x14ac:dyDescent="0.25">
      <c r="A478" s="84"/>
      <c r="B478" s="84"/>
      <c r="C478" s="84"/>
      <c r="D478" s="84"/>
      <c r="E478" s="84"/>
      <c r="F478" s="128"/>
      <c r="G478" s="128"/>
    </row>
    <row r="479" spans="1:7" ht="15.75" customHeight="1" x14ac:dyDescent="0.25">
      <c r="A479" s="84"/>
      <c r="B479" s="84"/>
      <c r="C479" s="84"/>
      <c r="D479" s="84"/>
      <c r="E479" s="84"/>
      <c r="F479" s="128"/>
      <c r="G479" s="128"/>
    </row>
    <row r="480" spans="1:7" ht="15.75" customHeight="1" x14ac:dyDescent="0.25">
      <c r="A480" s="84"/>
      <c r="B480" s="84"/>
      <c r="C480" s="84"/>
      <c r="D480" s="84"/>
      <c r="E480" s="84"/>
      <c r="F480" s="128"/>
      <c r="G480" s="128"/>
    </row>
    <row r="481" spans="1:7" ht="15.75" customHeight="1" x14ac:dyDescent="0.25">
      <c r="A481" s="84"/>
      <c r="B481" s="84"/>
      <c r="C481" s="84"/>
      <c r="D481" s="84"/>
      <c r="E481" s="84"/>
      <c r="F481" s="128"/>
      <c r="G481" s="128"/>
    </row>
    <row r="482" spans="1:7" ht="15.75" customHeight="1" x14ac:dyDescent="0.25">
      <c r="A482" s="84"/>
      <c r="B482" s="84"/>
      <c r="C482" s="84"/>
      <c r="D482" s="84"/>
      <c r="E482" s="84"/>
      <c r="F482" s="128"/>
      <c r="G482" s="128"/>
    </row>
    <row r="483" spans="1:7" ht="15.75" customHeight="1" x14ac:dyDescent="0.25">
      <c r="A483" s="84"/>
      <c r="B483" s="84"/>
      <c r="C483" s="84"/>
      <c r="D483" s="84"/>
      <c r="E483" s="84"/>
      <c r="F483" s="128"/>
      <c r="G483" s="128"/>
    </row>
    <row r="484" spans="1:7" ht="15.75" customHeight="1" x14ac:dyDescent="0.25">
      <c r="A484" s="84"/>
      <c r="B484" s="84"/>
      <c r="C484" s="84"/>
      <c r="D484" s="84"/>
      <c r="E484" s="84"/>
      <c r="F484" s="128"/>
      <c r="G484" s="128"/>
    </row>
    <row r="485" spans="1:7" ht="15.75" customHeight="1" x14ac:dyDescent="0.25">
      <c r="A485" s="84"/>
      <c r="B485" s="84"/>
      <c r="C485" s="84"/>
      <c r="D485" s="84"/>
      <c r="E485" s="84"/>
      <c r="F485" s="128"/>
      <c r="G485" s="128"/>
    </row>
    <row r="486" spans="1:7" ht="15.75" customHeight="1" x14ac:dyDescent="0.25">
      <c r="A486" s="84"/>
      <c r="B486" s="84"/>
      <c r="C486" s="84"/>
      <c r="D486" s="84"/>
      <c r="E486" s="84"/>
      <c r="F486" s="128"/>
      <c r="G486" s="128"/>
    </row>
    <row r="487" spans="1:7" ht="15.75" customHeight="1" x14ac:dyDescent="0.25">
      <c r="A487" s="84"/>
      <c r="B487" s="84"/>
      <c r="C487" s="84"/>
      <c r="D487" s="84"/>
      <c r="E487" s="84"/>
      <c r="F487" s="128"/>
      <c r="G487" s="128"/>
    </row>
    <row r="488" spans="1:7" ht="15.75" customHeight="1" x14ac:dyDescent="0.25">
      <c r="A488" s="84"/>
      <c r="B488" s="84"/>
      <c r="C488" s="84"/>
      <c r="D488" s="84"/>
      <c r="E488" s="84"/>
      <c r="F488" s="128"/>
      <c r="G488" s="128"/>
    </row>
    <row r="489" spans="1:7" ht="15.75" customHeight="1" x14ac:dyDescent="0.25">
      <c r="A489" s="84"/>
      <c r="B489" s="84"/>
      <c r="C489" s="84"/>
      <c r="D489" s="84"/>
      <c r="E489" s="84"/>
      <c r="F489" s="128"/>
      <c r="G489" s="128"/>
    </row>
    <row r="490" spans="1:7" ht="15.75" customHeight="1" x14ac:dyDescent="0.25">
      <c r="A490" s="84"/>
      <c r="B490" s="84"/>
      <c r="C490" s="84"/>
      <c r="D490" s="84"/>
      <c r="E490" s="84"/>
      <c r="F490" s="128"/>
      <c r="G490" s="128"/>
    </row>
    <row r="491" spans="1:7" ht="15.75" customHeight="1" x14ac:dyDescent="0.25">
      <c r="A491" s="84"/>
      <c r="B491" s="84"/>
      <c r="C491" s="84"/>
      <c r="D491" s="84"/>
      <c r="E491" s="84"/>
      <c r="F491" s="128"/>
      <c r="G491" s="128"/>
    </row>
    <row r="492" spans="1:7" ht="15.75" customHeight="1" x14ac:dyDescent="0.25">
      <c r="A492" s="84"/>
      <c r="B492" s="84"/>
      <c r="C492" s="84"/>
      <c r="D492" s="84"/>
      <c r="E492" s="84"/>
      <c r="F492" s="128"/>
      <c r="G492" s="128"/>
    </row>
    <row r="493" spans="1:7" ht="15.75" customHeight="1" x14ac:dyDescent="0.25">
      <c r="A493" s="84"/>
      <c r="B493" s="84"/>
      <c r="C493" s="84"/>
      <c r="D493" s="84"/>
      <c r="E493" s="84"/>
      <c r="F493" s="128"/>
      <c r="G493" s="128"/>
    </row>
    <row r="494" spans="1:7" ht="15.75" customHeight="1" x14ac:dyDescent="0.25">
      <c r="A494" s="84"/>
      <c r="B494" s="84"/>
      <c r="C494" s="84"/>
      <c r="D494" s="84"/>
      <c r="E494" s="84"/>
      <c r="F494" s="128"/>
      <c r="G494" s="128"/>
    </row>
    <row r="495" spans="1:7" ht="15.75" customHeight="1" x14ac:dyDescent="0.25">
      <c r="A495" s="84"/>
      <c r="B495" s="84"/>
      <c r="C495" s="84"/>
      <c r="D495" s="84"/>
      <c r="E495" s="84"/>
      <c r="F495" s="128"/>
      <c r="G495" s="128"/>
    </row>
    <row r="496" spans="1:7" ht="15.75" customHeight="1" x14ac:dyDescent="0.25">
      <c r="A496" s="84"/>
      <c r="B496" s="84"/>
      <c r="C496" s="84"/>
      <c r="D496" s="84"/>
      <c r="E496" s="84"/>
      <c r="F496" s="128"/>
      <c r="G496" s="128"/>
    </row>
    <row r="497" spans="1:7" ht="15.75" customHeight="1" x14ac:dyDescent="0.25">
      <c r="A497" s="84"/>
      <c r="B497" s="84"/>
      <c r="C497" s="84"/>
      <c r="D497" s="84"/>
      <c r="E497" s="84"/>
      <c r="F497" s="128"/>
      <c r="G497" s="128"/>
    </row>
    <row r="498" spans="1:7" ht="15.75" customHeight="1" x14ac:dyDescent="0.25">
      <c r="A498" s="84"/>
      <c r="B498" s="84"/>
      <c r="C498" s="84"/>
      <c r="D498" s="84"/>
      <c r="E498" s="84"/>
      <c r="F498" s="128"/>
      <c r="G498" s="128"/>
    </row>
    <row r="499" spans="1:7" ht="15.75" customHeight="1" x14ac:dyDescent="0.25">
      <c r="A499" s="84"/>
      <c r="B499" s="84"/>
      <c r="C499" s="84"/>
      <c r="D499" s="84"/>
      <c r="E499" s="84"/>
      <c r="F499" s="128"/>
      <c r="G499" s="128"/>
    </row>
    <row r="500" spans="1:7" ht="15.75" customHeight="1" x14ac:dyDescent="0.25">
      <c r="A500" s="84"/>
      <c r="B500" s="84"/>
      <c r="C500" s="84"/>
      <c r="D500" s="84"/>
      <c r="E500" s="84"/>
      <c r="F500" s="128"/>
      <c r="G500" s="128"/>
    </row>
    <row r="501" spans="1:7" ht="15.75" customHeight="1" x14ac:dyDescent="0.25">
      <c r="A501" s="84"/>
      <c r="B501" s="84"/>
      <c r="C501" s="84"/>
      <c r="D501" s="84"/>
      <c r="E501" s="84"/>
      <c r="F501" s="128"/>
      <c r="G501" s="128"/>
    </row>
    <row r="502" spans="1:7" ht="15.75" customHeight="1" x14ac:dyDescent="0.25">
      <c r="A502" s="84"/>
      <c r="B502" s="84"/>
      <c r="C502" s="84"/>
      <c r="D502" s="84"/>
      <c r="E502" s="84"/>
      <c r="F502" s="128"/>
      <c r="G502" s="128"/>
    </row>
    <row r="503" spans="1:7" ht="15.75" customHeight="1" x14ac:dyDescent="0.25">
      <c r="A503" s="84"/>
      <c r="B503" s="84"/>
      <c r="C503" s="84"/>
      <c r="D503" s="84"/>
      <c r="E503" s="84"/>
      <c r="F503" s="128"/>
      <c r="G503" s="128"/>
    </row>
    <row r="504" spans="1:7" ht="15.75" customHeight="1" x14ac:dyDescent="0.25">
      <c r="A504" s="84"/>
      <c r="B504" s="84"/>
      <c r="C504" s="84"/>
      <c r="D504" s="84"/>
      <c r="E504" s="84"/>
      <c r="F504" s="128"/>
      <c r="G504" s="128"/>
    </row>
    <row r="505" spans="1:7" ht="15.75" customHeight="1" x14ac:dyDescent="0.25">
      <c r="A505" s="84"/>
      <c r="B505" s="84"/>
      <c r="C505" s="84"/>
      <c r="D505" s="84"/>
      <c r="E505" s="84"/>
      <c r="F505" s="128"/>
      <c r="G505" s="128"/>
    </row>
    <row r="506" spans="1:7" ht="15.75" customHeight="1" x14ac:dyDescent="0.25">
      <c r="A506" s="84"/>
      <c r="B506" s="84"/>
      <c r="C506" s="84"/>
      <c r="D506" s="84"/>
      <c r="E506" s="84"/>
      <c r="F506" s="128"/>
      <c r="G506" s="128"/>
    </row>
    <row r="507" spans="1:7" ht="15.75" customHeight="1" x14ac:dyDescent="0.25">
      <c r="A507" s="84"/>
      <c r="B507" s="84"/>
      <c r="C507" s="84"/>
      <c r="D507" s="84"/>
      <c r="E507" s="84"/>
      <c r="F507" s="128"/>
      <c r="G507" s="128"/>
    </row>
    <row r="508" spans="1:7" ht="15.75" customHeight="1" x14ac:dyDescent="0.25">
      <c r="A508" s="84"/>
      <c r="B508" s="84"/>
      <c r="C508" s="84"/>
      <c r="D508" s="84"/>
      <c r="E508" s="84"/>
      <c r="F508" s="128"/>
      <c r="G508" s="128"/>
    </row>
    <row r="509" spans="1:7" ht="15.75" customHeight="1" x14ac:dyDescent="0.25">
      <c r="A509" s="84"/>
      <c r="B509" s="84"/>
      <c r="C509" s="84"/>
      <c r="D509" s="84"/>
      <c r="E509" s="84"/>
      <c r="F509" s="128"/>
      <c r="G509" s="128"/>
    </row>
    <row r="510" spans="1:7" ht="15.75" customHeight="1" x14ac:dyDescent="0.25">
      <c r="A510" s="84"/>
      <c r="B510" s="84"/>
      <c r="C510" s="84"/>
      <c r="D510" s="84"/>
      <c r="E510" s="84"/>
      <c r="F510" s="128"/>
      <c r="G510" s="128"/>
    </row>
    <row r="511" spans="1:7" ht="15.75" customHeight="1" x14ac:dyDescent="0.25">
      <c r="A511" s="84"/>
      <c r="B511" s="84"/>
      <c r="C511" s="84"/>
      <c r="D511" s="84"/>
      <c r="E511" s="84"/>
      <c r="F511" s="128"/>
      <c r="G511" s="128"/>
    </row>
    <row r="512" spans="1:7" ht="15.75" customHeight="1" x14ac:dyDescent="0.25">
      <c r="A512" s="84"/>
      <c r="B512" s="84"/>
      <c r="C512" s="84"/>
      <c r="D512" s="84"/>
      <c r="E512" s="84"/>
      <c r="F512" s="128"/>
      <c r="G512" s="128"/>
    </row>
    <row r="513" spans="1:7" ht="15.75" customHeight="1" x14ac:dyDescent="0.25">
      <c r="A513" s="84"/>
      <c r="B513" s="84"/>
      <c r="C513" s="84"/>
      <c r="D513" s="84"/>
      <c r="E513" s="84"/>
      <c r="F513" s="128"/>
      <c r="G513" s="128"/>
    </row>
    <row r="514" spans="1:7" ht="15.75" customHeight="1" x14ac:dyDescent="0.25">
      <c r="A514" s="84"/>
      <c r="B514" s="84"/>
      <c r="C514" s="84"/>
      <c r="D514" s="84"/>
      <c r="E514" s="84"/>
      <c r="F514" s="128"/>
      <c r="G514" s="128"/>
    </row>
    <row r="515" spans="1:7" ht="15.75" customHeight="1" x14ac:dyDescent="0.25">
      <c r="A515" s="84"/>
      <c r="B515" s="84"/>
      <c r="C515" s="84"/>
      <c r="D515" s="84"/>
      <c r="E515" s="84"/>
      <c r="F515" s="128"/>
      <c r="G515" s="128"/>
    </row>
    <row r="516" spans="1:7" ht="15.75" customHeight="1" x14ac:dyDescent="0.25">
      <c r="A516" s="84"/>
      <c r="B516" s="84"/>
      <c r="C516" s="84"/>
      <c r="D516" s="84"/>
      <c r="E516" s="84"/>
      <c r="F516" s="128"/>
      <c r="G516" s="128"/>
    </row>
    <row r="517" spans="1:7" ht="15.75" customHeight="1" x14ac:dyDescent="0.25">
      <c r="A517" s="84"/>
      <c r="B517" s="84"/>
      <c r="C517" s="84"/>
      <c r="D517" s="84"/>
      <c r="E517" s="84"/>
      <c r="F517" s="128"/>
      <c r="G517" s="128"/>
    </row>
    <row r="518" spans="1:7" ht="15.75" customHeight="1" x14ac:dyDescent="0.25">
      <c r="A518" s="84"/>
      <c r="B518" s="84"/>
      <c r="C518" s="84"/>
      <c r="D518" s="84"/>
      <c r="E518" s="84"/>
      <c r="F518" s="128"/>
      <c r="G518" s="128"/>
    </row>
    <row r="519" spans="1:7" ht="15.75" customHeight="1" x14ac:dyDescent="0.25">
      <c r="A519" s="84"/>
      <c r="B519" s="84"/>
      <c r="C519" s="84"/>
      <c r="D519" s="84"/>
      <c r="E519" s="84"/>
      <c r="F519" s="128"/>
      <c r="G519" s="128"/>
    </row>
    <row r="520" spans="1:7" ht="15.75" customHeight="1" x14ac:dyDescent="0.25">
      <c r="A520" s="84"/>
      <c r="B520" s="84"/>
      <c r="C520" s="84"/>
      <c r="D520" s="84"/>
      <c r="E520" s="84"/>
      <c r="F520" s="128"/>
      <c r="G520" s="128"/>
    </row>
    <row r="521" spans="1:7" ht="15.75" customHeight="1" x14ac:dyDescent="0.25">
      <c r="A521" s="84"/>
      <c r="B521" s="84"/>
      <c r="C521" s="84"/>
      <c r="D521" s="84"/>
      <c r="E521" s="84"/>
      <c r="F521" s="128"/>
      <c r="G521" s="128"/>
    </row>
    <row r="522" spans="1:7" ht="15.75" customHeight="1" x14ac:dyDescent="0.25">
      <c r="A522" s="84"/>
      <c r="B522" s="84"/>
      <c r="C522" s="84"/>
      <c r="D522" s="84"/>
      <c r="E522" s="84"/>
      <c r="F522" s="128"/>
      <c r="G522" s="128"/>
    </row>
    <row r="523" spans="1:7" ht="15.75" customHeight="1" x14ac:dyDescent="0.25">
      <c r="A523" s="84"/>
      <c r="B523" s="84"/>
      <c r="C523" s="84"/>
      <c r="D523" s="84"/>
      <c r="E523" s="84"/>
      <c r="F523" s="128"/>
      <c r="G523" s="128"/>
    </row>
    <row r="524" spans="1:7" ht="15.75" customHeight="1" x14ac:dyDescent="0.25">
      <c r="A524" s="84"/>
      <c r="B524" s="84"/>
      <c r="C524" s="84"/>
      <c r="D524" s="84"/>
      <c r="E524" s="84"/>
      <c r="F524" s="128"/>
      <c r="G524" s="128"/>
    </row>
    <row r="525" spans="1:7" ht="15.75" customHeight="1" x14ac:dyDescent="0.25">
      <c r="A525" s="84"/>
      <c r="B525" s="84"/>
      <c r="C525" s="84"/>
      <c r="D525" s="84"/>
      <c r="E525" s="84"/>
      <c r="F525" s="128"/>
      <c r="G525" s="128"/>
    </row>
    <row r="526" spans="1:7" ht="15.75" customHeight="1" x14ac:dyDescent="0.25">
      <c r="A526" s="84"/>
      <c r="B526" s="84"/>
      <c r="C526" s="84"/>
      <c r="D526" s="84"/>
      <c r="E526" s="84"/>
      <c r="F526" s="128"/>
      <c r="G526" s="128"/>
    </row>
    <row r="527" spans="1:7" ht="15.75" customHeight="1" x14ac:dyDescent="0.25">
      <c r="A527" s="84"/>
      <c r="B527" s="84"/>
      <c r="C527" s="84"/>
      <c r="D527" s="84"/>
      <c r="E527" s="84"/>
      <c r="F527" s="128"/>
      <c r="G527" s="128"/>
    </row>
    <row r="528" spans="1:7" ht="15.75" customHeight="1" x14ac:dyDescent="0.25">
      <c r="A528" s="84"/>
      <c r="B528" s="84"/>
      <c r="C528" s="84"/>
      <c r="D528" s="84"/>
      <c r="E528" s="84"/>
      <c r="F528" s="128"/>
      <c r="G528" s="128"/>
    </row>
    <row r="529" spans="1:7" ht="15.75" customHeight="1" x14ac:dyDescent="0.25">
      <c r="A529" s="84"/>
      <c r="B529" s="84"/>
      <c r="C529" s="84"/>
      <c r="D529" s="84"/>
      <c r="E529" s="84"/>
      <c r="F529" s="128"/>
      <c r="G529" s="128"/>
    </row>
    <row r="530" spans="1:7" ht="15.75" customHeight="1" x14ac:dyDescent="0.25">
      <c r="A530" s="84"/>
      <c r="B530" s="84"/>
      <c r="C530" s="84"/>
      <c r="D530" s="84"/>
      <c r="E530" s="84"/>
      <c r="F530" s="128"/>
      <c r="G530" s="128"/>
    </row>
    <row r="531" spans="1:7" ht="15.75" customHeight="1" x14ac:dyDescent="0.25">
      <c r="A531" s="84"/>
      <c r="B531" s="84"/>
      <c r="C531" s="84"/>
      <c r="D531" s="84"/>
      <c r="E531" s="84"/>
      <c r="F531" s="128"/>
      <c r="G531" s="128"/>
    </row>
    <row r="532" spans="1:7" ht="15.75" customHeight="1" x14ac:dyDescent="0.25">
      <c r="A532" s="84"/>
      <c r="B532" s="84"/>
      <c r="C532" s="84"/>
      <c r="D532" s="84"/>
      <c r="E532" s="84"/>
      <c r="F532" s="128"/>
      <c r="G532" s="128"/>
    </row>
    <row r="533" spans="1:7" ht="15.75" customHeight="1" x14ac:dyDescent="0.25">
      <c r="A533" s="84"/>
      <c r="B533" s="84"/>
      <c r="C533" s="84"/>
      <c r="D533" s="84"/>
      <c r="E533" s="84"/>
      <c r="F533" s="128"/>
      <c r="G533" s="128"/>
    </row>
    <row r="534" spans="1:7" ht="15.75" customHeight="1" x14ac:dyDescent="0.25">
      <c r="A534" s="84"/>
      <c r="B534" s="84"/>
      <c r="C534" s="84"/>
      <c r="D534" s="84"/>
      <c r="E534" s="84"/>
      <c r="F534" s="128"/>
      <c r="G534" s="128"/>
    </row>
    <row r="535" spans="1:7" ht="15.75" customHeight="1" x14ac:dyDescent="0.25">
      <c r="A535" s="84"/>
      <c r="B535" s="84"/>
      <c r="C535" s="84"/>
      <c r="D535" s="84"/>
      <c r="E535" s="84"/>
      <c r="F535" s="128"/>
      <c r="G535" s="128"/>
    </row>
    <row r="536" spans="1:7" ht="15.75" customHeight="1" x14ac:dyDescent="0.25">
      <c r="A536" s="84"/>
      <c r="B536" s="84"/>
      <c r="C536" s="84"/>
      <c r="D536" s="84"/>
      <c r="E536" s="84"/>
      <c r="F536" s="128"/>
      <c r="G536" s="128"/>
    </row>
    <row r="537" spans="1:7" ht="15.75" customHeight="1" x14ac:dyDescent="0.25">
      <c r="A537" s="84"/>
      <c r="B537" s="84"/>
      <c r="C537" s="84"/>
      <c r="D537" s="84"/>
      <c r="E537" s="84"/>
      <c r="F537" s="128"/>
      <c r="G537" s="128"/>
    </row>
    <row r="538" spans="1:7" ht="15.75" customHeight="1" x14ac:dyDescent="0.25">
      <c r="A538" s="84"/>
      <c r="B538" s="84"/>
      <c r="C538" s="84"/>
      <c r="D538" s="84"/>
      <c r="E538" s="84"/>
      <c r="F538" s="128"/>
      <c r="G538" s="128"/>
    </row>
    <row r="539" spans="1:7" ht="15.75" customHeight="1" x14ac:dyDescent="0.25">
      <c r="A539" s="84"/>
      <c r="B539" s="84"/>
      <c r="C539" s="84"/>
      <c r="D539" s="84"/>
      <c r="E539" s="84"/>
      <c r="F539" s="128"/>
      <c r="G539" s="128"/>
    </row>
    <row r="540" spans="1:7" ht="15.75" customHeight="1" x14ac:dyDescent="0.25">
      <c r="A540" s="84"/>
      <c r="B540" s="84"/>
      <c r="C540" s="84"/>
      <c r="D540" s="84"/>
      <c r="E540" s="84"/>
      <c r="F540" s="128"/>
      <c r="G540" s="128"/>
    </row>
    <row r="541" spans="1:7" ht="15.75" customHeight="1" x14ac:dyDescent="0.25">
      <c r="A541" s="84"/>
      <c r="B541" s="84"/>
      <c r="C541" s="84"/>
      <c r="D541" s="84"/>
      <c r="E541" s="84"/>
      <c r="F541" s="128"/>
      <c r="G541" s="128"/>
    </row>
    <row r="542" spans="1:7" ht="15.75" customHeight="1" x14ac:dyDescent="0.25">
      <c r="A542" s="84"/>
      <c r="B542" s="84"/>
      <c r="C542" s="84"/>
      <c r="D542" s="84"/>
      <c r="E542" s="84"/>
      <c r="F542" s="128"/>
      <c r="G542" s="128"/>
    </row>
    <row r="543" spans="1:7" ht="15.75" customHeight="1" x14ac:dyDescent="0.25">
      <c r="A543" s="84"/>
      <c r="B543" s="84"/>
      <c r="C543" s="84"/>
      <c r="D543" s="84"/>
      <c r="E543" s="84"/>
      <c r="F543" s="128"/>
      <c r="G543" s="128"/>
    </row>
    <row r="544" spans="1:7" ht="15.75" customHeight="1" x14ac:dyDescent="0.25">
      <c r="A544" s="84"/>
      <c r="B544" s="84"/>
      <c r="C544" s="84"/>
      <c r="D544" s="84"/>
      <c r="E544" s="84"/>
      <c r="F544" s="128"/>
      <c r="G544" s="128"/>
    </row>
    <row r="545" spans="1:7" ht="15.75" customHeight="1" x14ac:dyDescent="0.25">
      <c r="A545" s="84"/>
      <c r="B545" s="84"/>
      <c r="C545" s="84"/>
      <c r="D545" s="84"/>
      <c r="E545" s="84"/>
      <c r="F545" s="128"/>
      <c r="G545" s="128"/>
    </row>
    <row r="546" spans="1:7" ht="15.75" customHeight="1" x14ac:dyDescent="0.25">
      <c r="A546" s="84"/>
      <c r="B546" s="84"/>
      <c r="C546" s="84"/>
      <c r="D546" s="84"/>
      <c r="E546" s="84"/>
      <c r="F546" s="128"/>
      <c r="G546" s="128"/>
    </row>
    <row r="547" spans="1:7" ht="15.75" customHeight="1" x14ac:dyDescent="0.25">
      <c r="A547" s="84"/>
      <c r="B547" s="84"/>
      <c r="C547" s="84"/>
      <c r="D547" s="84"/>
      <c r="E547" s="84"/>
      <c r="F547" s="128"/>
      <c r="G547" s="128"/>
    </row>
    <row r="548" spans="1:7" ht="15.75" customHeight="1" x14ac:dyDescent="0.25">
      <c r="A548" s="84"/>
      <c r="B548" s="84"/>
      <c r="C548" s="84"/>
      <c r="D548" s="84"/>
      <c r="E548" s="84"/>
      <c r="F548" s="128"/>
      <c r="G548" s="128"/>
    </row>
    <row r="549" spans="1:7" ht="15.75" customHeight="1" x14ac:dyDescent="0.25">
      <c r="A549" s="84"/>
      <c r="B549" s="84"/>
      <c r="C549" s="84"/>
      <c r="D549" s="84"/>
      <c r="E549" s="84"/>
      <c r="F549" s="128"/>
      <c r="G549" s="128"/>
    </row>
    <row r="550" spans="1:7" ht="15.75" customHeight="1" x14ac:dyDescent="0.25">
      <c r="A550" s="84"/>
      <c r="B550" s="84"/>
      <c r="C550" s="84"/>
      <c r="D550" s="84"/>
      <c r="E550" s="84"/>
      <c r="F550" s="128"/>
      <c r="G550" s="128"/>
    </row>
    <row r="551" spans="1:7" ht="15.75" customHeight="1" x14ac:dyDescent="0.25">
      <c r="A551" s="84"/>
      <c r="B551" s="84"/>
      <c r="C551" s="84"/>
      <c r="D551" s="84"/>
      <c r="E551" s="84"/>
      <c r="F551" s="128"/>
      <c r="G551" s="128"/>
    </row>
    <row r="552" spans="1:7" ht="15.75" customHeight="1" x14ac:dyDescent="0.25">
      <c r="A552" s="84"/>
      <c r="B552" s="84"/>
      <c r="C552" s="84"/>
      <c r="D552" s="84"/>
      <c r="E552" s="84"/>
      <c r="F552" s="128"/>
      <c r="G552" s="128"/>
    </row>
    <row r="553" spans="1:7" ht="15.75" customHeight="1" x14ac:dyDescent="0.25">
      <c r="A553" s="84"/>
      <c r="B553" s="84"/>
      <c r="C553" s="84"/>
      <c r="D553" s="84"/>
      <c r="E553" s="84"/>
      <c r="F553" s="128"/>
      <c r="G553" s="128"/>
    </row>
    <row r="554" spans="1:7" ht="15.75" customHeight="1" x14ac:dyDescent="0.25">
      <c r="A554" s="84"/>
      <c r="B554" s="84"/>
      <c r="C554" s="84"/>
      <c r="D554" s="84"/>
      <c r="E554" s="84"/>
      <c r="F554" s="128"/>
      <c r="G554" s="128"/>
    </row>
    <row r="555" spans="1:7" ht="15.75" customHeight="1" x14ac:dyDescent="0.25">
      <c r="A555" s="84"/>
      <c r="B555" s="84"/>
      <c r="C555" s="84"/>
      <c r="D555" s="84"/>
      <c r="E555" s="84"/>
      <c r="F555" s="128"/>
      <c r="G555" s="128"/>
    </row>
    <row r="556" spans="1:7" ht="15.75" customHeight="1" x14ac:dyDescent="0.25">
      <c r="A556" s="84"/>
      <c r="B556" s="84"/>
      <c r="C556" s="84"/>
      <c r="D556" s="84"/>
      <c r="E556" s="84"/>
      <c r="F556" s="128"/>
      <c r="G556" s="128"/>
    </row>
    <row r="557" spans="1:7" ht="15.75" customHeight="1" x14ac:dyDescent="0.25">
      <c r="A557" s="84"/>
      <c r="B557" s="84"/>
      <c r="C557" s="84"/>
      <c r="D557" s="84"/>
      <c r="E557" s="84"/>
      <c r="F557" s="128"/>
      <c r="G557" s="128"/>
    </row>
    <row r="558" spans="1:7" ht="15.75" customHeight="1" x14ac:dyDescent="0.25">
      <c r="A558" s="84"/>
      <c r="B558" s="84"/>
      <c r="C558" s="84"/>
      <c r="D558" s="84"/>
      <c r="E558" s="84"/>
      <c r="F558" s="128"/>
      <c r="G558" s="128"/>
    </row>
    <row r="559" spans="1:7" ht="15.75" customHeight="1" x14ac:dyDescent="0.25">
      <c r="A559" s="84"/>
      <c r="B559" s="84"/>
      <c r="C559" s="84"/>
      <c r="D559" s="84"/>
      <c r="E559" s="84"/>
      <c r="F559" s="128"/>
      <c r="G559" s="128"/>
    </row>
    <row r="560" spans="1:7" ht="15.75" customHeight="1" x14ac:dyDescent="0.25">
      <c r="A560" s="84"/>
      <c r="B560" s="84"/>
      <c r="C560" s="84"/>
      <c r="D560" s="84"/>
      <c r="E560" s="84"/>
      <c r="F560" s="128"/>
      <c r="G560" s="128"/>
    </row>
    <row r="561" spans="1:7" ht="15.75" customHeight="1" x14ac:dyDescent="0.25">
      <c r="A561" s="84"/>
      <c r="B561" s="84"/>
      <c r="C561" s="84"/>
      <c r="D561" s="84"/>
      <c r="E561" s="84"/>
      <c r="F561" s="128"/>
      <c r="G561" s="128"/>
    </row>
    <row r="562" spans="1:7" ht="15.75" customHeight="1" x14ac:dyDescent="0.25">
      <c r="A562" s="84"/>
      <c r="B562" s="84"/>
      <c r="C562" s="84"/>
      <c r="D562" s="84"/>
      <c r="E562" s="84"/>
      <c r="F562" s="128"/>
      <c r="G562" s="128"/>
    </row>
    <row r="563" spans="1:7" ht="15.75" customHeight="1" x14ac:dyDescent="0.25">
      <c r="A563" s="84"/>
      <c r="B563" s="84"/>
      <c r="C563" s="84"/>
      <c r="D563" s="84"/>
      <c r="E563" s="84"/>
      <c r="F563" s="128"/>
      <c r="G563" s="128"/>
    </row>
    <row r="564" spans="1:7" ht="15.75" customHeight="1" x14ac:dyDescent="0.25">
      <c r="A564" s="84"/>
      <c r="B564" s="84"/>
      <c r="C564" s="84"/>
      <c r="D564" s="84"/>
      <c r="E564" s="84"/>
      <c r="F564" s="128"/>
      <c r="G564" s="128"/>
    </row>
    <row r="565" spans="1:7" ht="15.75" customHeight="1" x14ac:dyDescent="0.25">
      <c r="A565" s="84"/>
      <c r="B565" s="84"/>
      <c r="C565" s="84"/>
      <c r="D565" s="84"/>
      <c r="E565" s="84"/>
      <c r="F565" s="128"/>
      <c r="G565" s="128"/>
    </row>
    <row r="566" spans="1:7" ht="15.75" customHeight="1" x14ac:dyDescent="0.25">
      <c r="A566" s="84"/>
      <c r="B566" s="84"/>
      <c r="C566" s="84"/>
      <c r="D566" s="84"/>
      <c r="E566" s="84"/>
      <c r="F566" s="128"/>
      <c r="G566" s="128"/>
    </row>
    <row r="567" spans="1:7" ht="15.75" customHeight="1" x14ac:dyDescent="0.25">
      <c r="A567" s="84"/>
      <c r="B567" s="84"/>
      <c r="C567" s="84"/>
      <c r="D567" s="84"/>
      <c r="E567" s="84"/>
      <c r="F567" s="128"/>
      <c r="G567" s="128"/>
    </row>
    <row r="568" spans="1:7" ht="15.75" customHeight="1" x14ac:dyDescent="0.25">
      <c r="A568" s="84"/>
      <c r="B568" s="84"/>
      <c r="C568" s="84"/>
      <c r="D568" s="84"/>
      <c r="E568" s="84"/>
      <c r="F568" s="128"/>
      <c r="G568" s="128"/>
    </row>
    <row r="569" spans="1:7" ht="15.75" customHeight="1" x14ac:dyDescent="0.25">
      <c r="A569" s="84"/>
      <c r="B569" s="84"/>
      <c r="C569" s="84"/>
      <c r="D569" s="84"/>
      <c r="E569" s="84"/>
      <c r="F569" s="128"/>
      <c r="G569" s="128"/>
    </row>
    <row r="570" spans="1:7" ht="15.75" customHeight="1" x14ac:dyDescent="0.25">
      <c r="A570" s="84"/>
      <c r="B570" s="84"/>
      <c r="C570" s="84"/>
      <c r="D570" s="84"/>
      <c r="E570" s="84"/>
      <c r="F570" s="128"/>
      <c r="G570" s="128"/>
    </row>
    <row r="571" spans="1:7" ht="15.75" customHeight="1" x14ac:dyDescent="0.25">
      <c r="A571" s="84"/>
      <c r="B571" s="84"/>
      <c r="C571" s="84"/>
      <c r="D571" s="84"/>
      <c r="E571" s="84"/>
      <c r="F571" s="128"/>
      <c r="G571" s="128"/>
    </row>
    <row r="572" spans="1:7" ht="15.75" customHeight="1" x14ac:dyDescent="0.25">
      <c r="A572" s="84"/>
      <c r="B572" s="84"/>
      <c r="C572" s="84"/>
      <c r="D572" s="84"/>
      <c r="E572" s="84"/>
      <c r="F572" s="128"/>
      <c r="G572" s="128"/>
    </row>
    <row r="573" spans="1:7" ht="15.75" customHeight="1" x14ac:dyDescent="0.25">
      <c r="A573" s="84"/>
      <c r="B573" s="84"/>
      <c r="C573" s="84"/>
      <c r="D573" s="84"/>
      <c r="E573" s="84"/>
      <c r="F573" s="128"/>
      <c r="G573" s="128"/>
    </row>
    <row r="574" spans="1:7" ht="15.75" customHeight="1" x14ac:dyDescent="0.25">
      <c r="A574" s="84"/>
      <c r="B574" s="84"/>
      <c r="C574" s="84"/>
      <c r="D574" s="84"/>
      <c r="E574" s="84"/>
      <c r="F574" s="128"/>
      <c r="G574" s="128"/>
    </row>
    <row r="575" spans="1:7" ht="15.75" customHeight="1" x14ac:dyDescent="0.25">
      <c r="A575" s="84"/>
      <c r="B575" s="84"/>
      <c r="C575" s="84"/>
      <c r="D575" s="84"/>
      <c r="E575" s="84"/>
      <c r="F575" s="128"/>
      <c r="G575" s="128"/>
    </row>
    <row r="576" spans="1:7" ht="15.75" customHeight="1" x14ac:dyDescent="0.25">
      <c r="A576" s="84"/>
      <c r="B576" s="84"/>
      <c r="C576" s="84"/>
      <c r="D576" s="84"/>
      <c r="E576" s="84"/>
      <c r="F576" s="128"/>
      <c r="G576" s="128"/>
    </row>
    <row r="577" spans="1:7" ht="15.75" customHeight="1" x14ac:dyDescent="0.25">
      <c r="A577" s="84"/>
      <c r="B577" s="84"/>
      <c r="C577" s="84"/>
      <c r="D577" s="84"/>
      <c r="E577" s="84"/>
      <c r="F577" s="128"/>
      <c r="G577" s="128"/>
    </row>
    <row r="578" spans="1:7" ht="15.75" customHeight="1" x14ac:dyDescent="0.25">
      <c r="A578" s="84"/>
      <c r="B578" s="84"/>
      <c r="C578" s="84"/>
      <c r="D578" s="84"/>
      <c r="E578" s="84"/>
      <c r="F578" s="128"/>
      <c r="G578" s="128"/>
    </row>
    <row r="579" spans="1:7" ht="15.75" customHeight="1" x14ac:dyDescent="0.25">
      <c r="A579" s="84"/>
      <c r="B579" s="84"/>
      <c r="C579" s="84"/>
      <c r="D579" s="84"/>
      <c r="E579" s="84"/>
      <c r="F579" s="128"/>
      <c r="G579" s="128"/>
    </row>
    <row r="580" spans="1:7" ht="15.75" customHeight="1" x14ac:dyDescent="0.25">
      <c r="A580" s="84"/>
      <c r="B580" s="84"/>
      <c r="C580" s="84"/>
      <c r="D580" s="84"/>
      <c r="E580" s="84"/>
      <c r="F580" s="128"/>
      <c r="G580" s="128"/>
    </row>
    <row r="581" spans="1:7" ht="15.75" customHeight="1" x14ac:dyDescent="0.25">
      <c r="A581" s="84"/>
      <c r="B581" s="84"/>
      <c r="C581" s="84"/>
      <c r="D581" s="84"/>
      <c r="E581" s="84"/>
      <c r="F581" s="128"/>
      <c r="G581" s="128"/>
    </row>
    <row r="582" spans="1:7" ht="15.75" customHeight="1" x14ac:dyDescent="0.25">
      <c r="A582" s="84"/>
      <c r="B582" s="84"/>
      <c r="C582" s="84"/>
      <c r="D582" s="84"/>
      <c r="E582" s="84"/>
      <c r="F582" s="128"/>
      <c r="G582" s="128"/>
    </row>
    <row r="583" spans="1:7" ht="15.75" customHeight="1" x14ac:dyDescent="0.25">
      <c r="A583" s="84"/>
      <c r="B583" s="84"/>
      <c r="C583" s="84"/>
      <c r="D583" s="84"/>
      <c r="E583" s="84"/>
      <c r="F583" s="128"/>
      <c r="G583" s="128"/>
    </row>
    <row r="584" spans="1:7" ht="15.75" customHeight="1" x14ac:dyDescent="0.25">
      <c r="A584" s="84"/>
      <c r="B584" s="84"/>
      <c r="C584" s="84"/>
      <c r="D584" s="84"/>
      <c r="E584" s="84"/>
      <c r="F584" s="128"/>
      <c r="G584" s="128"/>
    </row>
    <row r="585" spans="1:7" ht="15.75" customHeight="1" x14ac:dyDescent="0.25">
      <c r="A585" s="84"/>
      <c r="B585" s="84"/>
      <c r="C585" s="84"/>
      <c r="D585" s="84"/>
      <c r="E585" s="84"/>
      <c r="F585" s="128"/>
      <c r="G585" s="128"/>
    </row>
    <row r="586" spans="1:7" ht="15.75" customHeight="1" x14ac:dyDescent="0.25">
      <c r="A586" s="84"/>
      <c r="B586" s="84"/>
      <c r="C586" s="84"/>
      <c r="D586" s="84"/>
      <c r="E586" s="84"/>
      <c r="F586" s="128"/>
      <c r="G586" s="128"/>
    </row>
    <row r="587" spans="1:7" ht="15.75" customHeight="1" x14ac:dyDescent="0.25">
      <c r="A587" s="84"/>
      <c r="B587" s="84"/>
      <c r="C587" s="84"/>
      <c r="D587" s="84"/>
      <c r="E587" s="84"/>
      <c r="F587" s="128"/>
      <c r="G587" s="128"/>
    </row>
    <row r="588" spans="1:7" ht="15.75" customHeight="1" x14ac:dyDescent="0.25">
      <c r="A588" s="84"/>
      <c r="B588" s="84"/>
      <c r="C588" s="84"/>
      <c r="D588" s="84"/>
      <c r="E588" s="84"/>
      <c r="F588" s="128"/>
      <c r="G588" s="128"/>
    </row>
    <row r="589" spans="1:7" ht="15.75" customHeight="1" x14ac:dyDescent="0.25">
      <c r="A589" s="84"/>
      <c r="B589" s="84"/>
      <c r="C589" s="84"/>
      <c r="D589" s="84"/>
      <c r="E589" s="84"/>
      <c r="F589" s="128"/>
      <c r="G589" s="128"/>
    </row>
    <row r="590" spans="1:7" ht="15.75" customHeight="1" x14ac:dyDescent="0.25">
      <c r="A590" s="84"/>
      <c r="B590" s="84"/>
      <c r="C590" s="84"/>
      <c r="D590" s="84"/>
      <c r="E590" s="84"/>
      <c r="F590" s="128"/>
      <c r="G590" s="128"/>
    </row>
    <row r="591" spans="1:7" ht="15.75" customHeight="1" x14ac:dyDescent="0.25">
      <c r="A591" s="84"/>
      <c r="B591" s="84"/>
      <c r="C591" s="84"/>
      <c r="D591" s="84"/>
      <c r="E591" s="84"/>
      <c r="F591" s="128"/>
      <c r="G591" s="128"/>
    </row>
    <row r="592" spans="1:7" ht="15.75" customHeight="1" x14ac:dyDescent="0.25">
      <c r="A592" s="84"/>
      <c r="B592" s="84"/>
      <c r="C592" s="84"/>
      <c r="D592" s="84"/>
      <c r="E592" s="84"/>
      <c r="F592" s="128"/>
      <c r="G592" s="128"/>
    </row>
    <row r="593" spans="1:7" ht="15.75" customHeight="1" x14ac:dyDescent="0.25">
      <c r="A593" s="84"/>
      <c r="B593" s="84"/>
      <c r="C593" s="84"/>
      <c r="D593" s="84"/>
      <c r="E593" s="84"/>
      <c r="F593" s="128"/>
      <c r="G593" s="128"/>
    </row>
    <row r="594" spans="1:7" ht="15.75" customHeight="1" x14ac:dyDescent="0.25">
      <c r="A594" s="84"/>
      <c r="B594" s="84"/>
      <c r="C594" s="84"/>
      <c r="D594" s="84"/>
      <c r="E594" s="84"/>
      <c r="F594" s="128"/>
      <c r="G594" s="128"/>
    </row>
    <row r="595" spans="1:7" ht="15.75" customHeight="1" x14ac:dyDescent="0.25">
      <c r="A595" s="84"/>
      <c r="B595" s="84"/>
      <c r="C595" s="84"/>
      <c r="D595" s="84"/>
      <c r="E595" s="84"/>
      <c r="F595" s="128"/>
      <c r="G595" s="128"/>
    </row>
    <row r="596" spans="1:7" ht="15.75" customHeight="1" x14ac:dyDescent="0.25">
      <c r="A596" s="84"/>
      <c r="B596" s="84"/>
      <c r="C596" s="84"/>
      <c r="D596" s="84"/>
      <c r="E596" s="84"/>
      <c r="F596" s="128"/>
      <c r="G596" s="128"/>
    </row>
    <row r="597" spans="1:7" ht="15.75" customHeight="1" x14ac:dyDescent="0.25">
      <c r="A597" s="84"/>
      <c r="B597" s="84"/>
      <c r="C597" s="84"/>
      <c r="D597" s="84"/>
      <c r="E597" s="84"/>
      <c r="F597" s="128"/>
      <c r="G597" s="128"/>
    </row>
    <row r="598" spans="1:7" ht="15.75" customHeight="1" x14ac:dyDescent="0.25">
      <c r="A598" s="84"/>
      <c r="B598" s="84"/>
      <c r="C598" s="84"/>
      <c r="D598" s="84"/>
      <c r="E598" s="84"/>
      <c r="F598" s="128"/>
      <c r="G598" s="128"/>
    </row>
    <row r="599" spans="1:7" ht="15.75" customHeight="1" x14ac:dyDescent="0.25">
      <c r="A599" s="84"/>
      <c r="B599" s="84"/>
      <c r="C599" s="84"/>
      <c r="D599" s="84"/>
      <c r="E599" s="84"/>
      <c r="F599" s="128"/>
      <c r="G599" s="128"/>
    </row>
    <row r="600" spans="1:7" ht="15.75" customHeight="1" x14ac:dyDescent="0.25">
      <c r="A600" s="84"/>
      <c r="B600" s="84"/>
      <c r="C600" s="84"/>
      <c r="D600" s="84"/>
      <c r="E600" s="84"/>
      <c r="F600" s="128"/>
      <c r="G600" s="128"/>
    </row>
    <row r="601" spans="1:7" ht="15.75" customHeight="1" x14ac:dyDescent="0.25">
      <c r="A601" s="84"/>
      <c r="B601" s="84"/>
      <c r="C601" s="84"/>
      <c r="D601" s="84"/>
      <c r="E601" s="84"/>
      <c r="F601" s="128"/>
      <c r="G601" s="128"/>
    </row>
    <row r="602" spans="1:7" ht="15.75" customHeight="1" x14ac:dyDescent="0.25">
      <c r="A602" s="84"/>
      <c r="B602" s="84"/>
      <c r="C602" s="84"/>
      <c r="D602" s="84"/>
      <c r="E602" s="84"/>
      <c r="F602" s="128"/>
      <c r="G602" s="128"/>
    </row>
    <row r="603" spans="1:7" ht="15.75" customHeight="1" x14ac:dyDescent="0.25">
      <c r="A603" s="84"/>
      <c r="B603" s="84"/>
      <c r="C603" s="84"/>
      <c r="D603" s="84"/>
      <c r="E603" s="84"/>
      <c r="F603" s="128"/>
      <c r="G603" s="128"/>
    </row>
    <row r="604" spans="1:7" ht="15.75" customHeight="1" x14ac:dyDescent="0.25">
      <c r="A604" s="84"/>
      <c r="B604" s="84"/>
      <c r="C604" s="84"/>
      <c r="D604" s="84"/>
      <c r="E604" s="84"/>
      <c r="F604" s="128"/>
      <c r="G604" s="128"/>
    </row>
    <row r="605" spans="1:7" ht="15.75" customHeight="1" x14ac:dyDescent="0.25">
      <c r="A605" s="84"/>
      <c r="B605" s="84"/>
      <c r="C605" s="84"/>
      <c r="D605" s="84"/>
      <c r="E605" s="84"/>
      <c r="F605" s="128"/>
      <c r="G605" s="128"/>
    </row>
    <row r="606" spans="1:7" ht="15.75" customHeight="1" x14ac:dyDescent="0.25">
      <c r="A606" s="84"/>
      <c r="B606" s="84"/>
      <c r="C606" s="84"/>
      <c r="D606" s="84"/>
      <c r="E606" s="84"/>
      <c r="F606" s="128"/>
      <c r="G606" s="128"/>
    </row>
    <row r="607" spans="1:7" ht="15.75" customHeight="1" x14ac:dyDescent="0.25">
      <c r="A607" s="84"/>
      <c r="B607" s="84"/>
      <c r="C607" s="84"/>
      <c r="D607" s="84"/>
      <c r="E607" s="84"/>
      <c r="F607" s="128"/>
      <c r="G607" s="128"/>
    </row>
    <row r="608" spans="1:7" ht="15.75" customHeight="1" x14ac:dyDescent="0.25">
      <c r="A608" s="84"/>
      <c r="B608" s="84"/>
      <c r="C608" s="84"/>
      <c r="D608" s="84"/>
      <c r="E608" s="84"/>
      <c r="F608" s="128"/>
      <c r="G608" s="128"/>
    </row>
    <row r="609" spans="1:7" ht="15.75" customHeight="1" x14ac:dyDescent="0.25">
      <c r="A609" s="84"/>
      <c r="B609" s="84"/>
      <c r="C609" s="84"/>
      <c r="D609" s="84"/>
      <c r="E609" s="84"/>
      <c r="F609" s="128"/>
      <c r="G609" s="128"/>
    </row>
    <row r="610" spans="1:7" ht="15.75" customHeight="1" x14ac:dyDescent="0.25">
      <c r="A610" s="84"/>
      <c r="B610" s="84"/>
      <c r="C610" s="84"/>
      <c r="D610" s="84"/>
      <c r="E610" s="84"/>
      <c r="F610" s="128"/>
      <c r="G610" s="128"/>
    </row>
    <row r="611" spans="1:7" ht="15.75" customHeight="1" x14ac:dyDescent="0.25">
      <c r="A611" s="84"/>
      <c r="B611" s="84"/>
      <c r="C611" s="84"/>
      <c r="D611" s="84"/>
      <c r="E611" s="84"/>
      <c r="F611" s="128"/>
      <c r="G611" s="128"/>
    </row>
    <row r="612" spans="1:7" ht="15.75" customHeight="1" x14ac:dyDescent="0.25">
      <c r="A612" s="84"/>
      <c r="B612" s="84"/>
      <c r="C612" s="84"/>
      <c r="D612" s="84"/>
      <c r="E612" s="84"/>
      <c r="F612" s="128"/>
      <c r="G612" s="128"/>
    </row>
    <row r="613" spans="1:7" ht="15.75" customHeight="1" x14ac:dyDescent="0.25">
      <c r="A613" s="84"/>
      <c r="B613" s="84"/>
      <c r="C613" s="84"/>
      <c r="D613" s="84"/>
      <c r="E613" s="84"/>
      <c r="F613" s="128"/>
      <c r="G613" s="128"/>
    </row>
    <row r="614" spans="1:7" ht="15.75" customHeight="1" x14ac:dyDescent="0.25">
      <c r="A614" s="84"/>
      <c r="B614" s="84"/>
      <c r="C614" s="84"/>
      <c r="D614" s="84"/>
      <c r="E614" s="84"/>
      <c r="F614" s="128"/>
      <c r="G614" s="128"/>
    </row>
    <row r="615" spans="1:7" ht="15.75" customHeight="1" x14ac:dyDescent="0.25">
      <c r="A615" s="84"/>
      <c r="B615" s="84"/>
      <c r="C615" s="84"/>
      <c r="D615" s="84"/>
      <c r="E615" s="84"/>
      <c r="F615" s="128"/>
      <c r="G615" s="128"/>
    </row>
    <row r="616" spans="1:7" ht="15.75" customHeight="1" x14ac:dyDescent="0.25">
      <c r="A616" s="84"/>
      <c r="B616" s="84"/>
      <c r="C616" s="84"/>
      <c r="D616" s="84"/>
      <c r="E616" s="84"/>
      <c r="F616" s="128"/>
      <c r="G616" s="128"/>
    </row>
    <row r="617" spans="1:7" ht="15.75" customHeight="1" x14ac:dyDescent="0.25">
      <c r="A617" s="84"/>
      <c r="B617" s="84"/>
      <c r="C617" s="84"/>
      <c r="D617" s="84"/>
      <c r="E617" s="84"/>
      <c r="F617" s="128"/>
      <c r="G617" s="128"/>
    </row>
    <row r="618" spans="1:7" ht="15.75" customHeight="1" x14ac:dyDescent="0.25">
      <c r="A618" s="84"/>
      <c r="B618" s="84"/>
      <c r="C618" s="84"/>
      <c r="D618" s="84"/>
      <c r="E618" s="84"/>
      <c r="F618" s="128"/>
      <c r="G618" s="128"/>
    </row>
    <row r="619" spans="1:7" ht="15.75" customHeight="1" x14ac:dyDescent="0.25">
      <c r="A619" s="84"/>
      <c r="B619" s="84"/>
      <c r="C619" s="84"/>
      <c r="D619" s="84"/>
      <c r="E619" s="84"/>
      <c r="F619" s="128"/>
      <c r="G619" s="128"/>
    </row>
    <row r="620" spans="1:7" ht="15.75" customHeight="1" x14ac:dyDescent="0.25">
      <c r="A620" s="84"/>
      <c r="B620" s="84"/>
      <c r="C620" s="84"/>
      <c r="D620" s="84"/>
      <c r="E620" s="84"/>
      <c r="F620" s="128"/>
      <c r="G620" s="128"/>
    </row>
    <row r="621" spans="1:7" ht="15.75" customHeight="1" x14ac:dyDescent="0.25">
      <c r="A621" s="84"/>
      <c r="B621" s="84"/>
      <c r="C621" s="84"/>
      <c r="D621" s="84"/>
      <c r="E621" s="84"/>
      <c r="F621" s="128"/>
      <c r="G621" s="128"/>
    </row>
    <row r="622" spans="1:7" ht="15.75" customHeight="1" x14ac:dyDescent="0.25">
      <c r="A622" s="84"/>
      <c r="B622" s="84"/>
      <c r="C622" s="84"/>
      <c r="D622" s="84"/>
      <c r="E622" s="84"/>
      <c r="F622" s="128"/>
      <c r="G622" s="128"/>
    </row>
    <row r="623" spans="1:7" ht="15.75" customHeight="1" x14ac:dyDescent="0.25">
      <c r="A623" s="84"/>
      <c r="B623" s="84"/>
      <c r="C623" s="84"/>
      <c r="D623" s="84"/>
      <c r="E623" s="84"/>
      <c r="F623" s="128"/>
      <c r="G623" s="128"/>
    </row>
    <row r="624" spans="1:7" ht="15.75" customHeight="1" x14ac:dyDescent="0.25">
      <c r="A624" s="84"/>
      <c r="B624" s="84"/>
      <c r="C624" s="84"/>
      <c r="D624" s="84"/>
      <c r="E624" s="84"/>
      <c r="F624" s="128"/>
      <c r="G624" s="128"/>
    </row>
    <row r="625" spans="1:7" ht="15.75" customHeight="1" x14ac:dyDescent="0.25">
      <c r="A625" s="84"/>
      <c r="B625" s="84"/>
      <c r="C625" s="84"/>
      <c r="D625" s="84"/>
      <c r="E625" s="84"/>
      <c r="F625" s="128"/>
      <c r="G625" s="128"/>
    </row>
    <row r="626" spans="1:7" ht="15.75" customHeight="1" x14ac:dyDescent="0.25">
      <c r="A626" s="84"/>
      <c r="B626" s="84"/>
      <c r="C626" s="84"/>
      <c r="D626" s="84"/>
      <c r="E626" s="84"/>
      <c r="F626" s="128"/>
      <c r="G626" s="128"/>
    </row>
    <row r="627" spans="1:7" ht="15.75" customHeight="1" x14ac:dyDescent="0.25">
      <c r="A627" s="84"/>
      <c r="B627" s="84"/>
      <c r="C627" s="84"/>
      <c r="D627" s="84"/>
      <c r="E627" s="84"/>
      <c r="F627" s="128"/>
      <c r="G627" s="128"/>
    </row>
    <row r="628" spans="1:7" ht="15.75" customHeight="1" x14ac:dyDescent="0.25">
      <c r="A628" s="84"/>
      <c r="B628" s="84"/>
      <c r="C628" s="84"/>
      <c r="D628" s="84"/>
      <c r="E628" s="84"/>
      <c r="F628" s="128"/>
      <c r="G628" s="128"/>
    </row>
    <row r="629" spans="1:7" ht="15.75" customHeight="1" x14ac:dyDescent="0.25">
      <c r="A629" s="84"/>
      <c r="B629" s="84"/>
      <c r="C629" s="84"/>
      <c r="D629" s="84"/>
      <c r="E629" s="84"/>
      <c r="F629" s="128"/>
      <c r="G629" s="128"/>
    </row>
    <row r="630" spans="1:7" ht="15.75" customHeight="1" x14ac:dyDescent="0.25">
      <c r="A630" s="84"/>
      <c r="B630" s="84"/>
      <c r="C630" s="84"/>
      <c r="D630" s="84"/>
      <c r="E630" s="84"/>
      <c r="F630" s="128"/>
      <c r="G630" s="128"/>
    </row>
    <row r="631" spans="1:7" ht="15.75" customHeight="1" x14ac:dyDescent="0.25">
      <c r="A631" s="84"/>
      <c r="B631" s="84"/>
      <c r="C631" s="84"/>
      <c r="D631" s="84"/>
      <c r="E631" s="84"/>
      <c r="F631" s="128"/>
      <c r="G631" s="128"/>
    </row>
    <row r="632" spans="1:7" ht="15.75" customHeight="1" x14ac:dyDescent="0.25">
      <c r="A632" s="84"/>
      <c r="B632" s="84"/>
      <c r="C632" s="84"/>
      <c r="D632" s="84"/>
      <c r="E632" s="84"/>
      <c r="F632" s="128"/>
      <c r="G632" s="128"/>
    </row>
    <row r="633" spans="1:7" ht="15.75" customHeight="1" x14ac:dyDescent="0.25">
      <c r="A633" s="84"/>
      <c r="B633" s="84"/>
      <c r="C633" s="84"/>
      <c r="D633" s="84"/>
      <c r="E633" s="84"/>
      <c r="F633" s="128"/>
      <c r="G633" s="128"/>
    </row>
    <row r="634" spans="1:7" ht="15.75" customHeight="1" x14ac:dyDescent="0.25">
      <c r="A634" s="84"/>
      <c r="B634" s="84"/>
      <c r="C634" s="84"/>
      <c r="D634" s="84"/>
      <c r="E634" s="84"/>
      <c r="F634" s="128"/>
      <c r="G634" s="128"/>
    </row>
    <row r="635" spans="1:7" ht="15.75" customHeight="1" x14ac:dyDescent="0.25">
      <c r="A635" s="84"/>
      <c r="B635" s="84"/>
      <c r="C635" s="84"/>
      <c r="D635" s="84"/>
      <c r="E635" s="84"/>
      <c r="F635" s="128"/>
      <c r="G635" s="128"/>
    </row>
    <row r="636" spans="1:7" ht="15.75" customHeight="1" x14ac:dyDescent="0.25">
      <c r="A636" s="84"/>
      <c r="B636" s="84"/>
      <c r="C636" s="84"/>
      <c r="D636" s="84"/>
      <c r="E636" s="84"/>
      <c r="F636" s="128"/>
      <c r="G636" s="128"/>
    </row>
    <row r="637" spans="1:7" ht="15.75" customHeight="1" x14ac:dyDescent="0.25">
      <c r="A637" s="84"/>
      <c r="B637" s="84"/>
      <c r="C637" s="84"/>
      <c r="D637" s="84"/>
      <c r="E637" s="84"/>
      <c r="F637" s="128"/>
      <c r="G637" s="128"/>
    </row>
    <row r="638" spans="1:7" ht="15.75" customHeight="1" x14ac:dyDescent="0.25">
      <c r="A638" s="84"/>
      <c r="B638" s="84"/>
      <c r="C638" s="84"/>
      <c r="D638" s="84"/>
      <c r="E638" s="84"/>
      <c r="F638" s="128"/>
      <c r="G638" s="128"/>
    </row>
    <row r="639" spans="1:7" ht="15.75" customHeight="1" x14ac:dyDescent="0.25">
      <c r="A639" s="84"/>
      <c r="B639" s="84"/>
      <c r="C639" s="84"/>
      <c r="D639" s="84"/>
      <c r="E639" s="84"/>
      <c r="F639" s="128"/>
      <c r="G639" s="128"/>
    </row>
    <row r="640" spans="1:7" ht="15.75" customHeight="1" x14ac:dyDescent="0.25">
      <c r="A640" s="84"/>
      <c r="B640" s="84"/>
      <c r="C640" s="84"/>
      <c r="D640" s="84"/>
      <c r="E640" s="84"/>
      <c r="F640" s="128"/>
      <c r="G640" s="128"/>
    </row>
    <row r="641" spans="1:7" ht="15.75" customHeight="1" x14ac:dyDescent="0.25">
      <c r="A641" s="84"/>
      <c r="B641" s="84"/>
      <c r="C641" s="84"/>
      <c r="D641" s="84"/>
      <c r="E641" s="84"/>
      <c r="F641" s="128"/>
      <c r="G641" s="128"/>
    </row>
    <row r="642" spans="1:7" ht="15.75" customHeight="1" x14ac:dyDescent="0.25">
      <c r="A642" s="84"/>
      <c r="B642" s="84"/>
      <c r="C642" s="84"/>
      <c r="D642" s="84"/>
      <c r="E642" s="84"/>
      <c r="F642" s="128"/>
      <c r="G642" s="128"/>
    </row>
    <row r="643" spans="1:7" ht="15.75" customHeight="1" x14ac:dyDescent="0.25">
      <c r="A643" s="84"/>
      <c r="B643" s="84"/>
      <c r="C643" s="84"/>
      <c r="D643" s="84"/>
      <c r="E643" s="84"/>
      <c r="F643" s="128"/>
      <c r="G643" s="128"/>
    </row>
    <row r="644" spans="1:7" ht="15.75" customHeight="1" x14ac:dyDescent="0.25">
      <c r="A644" s="84"/>
      <c r="B644" s="84"/>
      <c r="C644" s="84"/>
      <c r="D644" s="84"/>
      <c r="E644" s="84"/>
      <c r="F644" s="128"/>
      <c r="G644" s="128"/>
    </row>
    <row r="645" spans="1:7" ht="15.75" customHeight="1" x14ac:dyDescent="0.25">
      <c r="A645" s="84"/>
      <c r="B645" s="84"/>
      <c r="C645" s="84"/>
      <c r="D645" s="84"/>
      <c r="E645" s="84"/>
      <c r="F645" s="128"/>
      <c r="G645" s="128"/>
    </row>
    <row r="646" spans="1:7" ht="15.75" customHeight="1" x14ac:dyDescent="0.25">
      <c r="A646" s="84"/>
      <c r="B646" s="84"/>
      <c r="C646" s="84"/>
      <c r="D646" s="84"/>
      <c r="E646" s="84"/>
      <c r="F646" s="128"/>
      <c r="G646" s="128"/>
    </row>
    <row r="647" spans="1:7" ht="15.75" customHeight="1" x14ac:dyDescent="0.25">
      <c r="A647" s="84"/>
      <c r="B647" s="84"/>
      <c r="C647" s="84"/>
      <c r="D647" s="84"/>
      <c r="E647" s="84"/>
      <c r="F647" s="128"/>
      <c r="G647" s="128"/>
    </row>
    <row r="648" spans="1:7" ht="15.75" customHeight="1" x14ac:dyDescent="0.25">
      <c r="A648" s="84"/>
      <c r="B648" s="84"/>
      <c r="C648" s="84"/>
      <c r="D648" s="84"/>
      <c r="E648" s="84"/>
      <c r="F648" s="128"/>
      <c r="G648" s="128"/>
    </row>
    <row r="649" spans="1:7" ht="15.75" customHeight="1" x14ac:dyDescent="0.25">
      <c r="A649" s="84"/>
      <c r="B649" s="84"/>
      <c r="C649" s="84"/>
      <c r="D649" s="84"/>
      <c r="E649" s="84"/>
      <c r="F649" s="128"/>
      <c r="G649" s="128"/>
    </row>
    <row r="650" spans="1:7" ht="15.75" customHeight="1" x14ac:dyDescent="0.25">
      <c r="A650" s="84"/>
      <c r="B650" s="84"/>
      <c r="C650" s="84"/>
      <c r="D650" s="84"/>
      <c r="E650" s="84"/>
      <c r="F650" s="128"/>
      <c r="G650" s="128"/>
    </row>
    <row r="651" spans="1:7" ht="15.75" customHeight="1" x14ac:dyDescent="0.25">
      <c r="A651" s="84"/>
      <c r="B651" s="84"/>
      <c r="C651" s="84"/>
      <c r="D651" s="84"/>
      <c r="E651" s="84"/>
      <c r="F651" s="128"/>
      <c r="G651" s="128"/>
    </row>
    <row r="652" spans="1:7" ht="15.75" customHeight="1" x14ac:dyDescent="0.25">
      <c r="A652" s="84"/>
      <c r="B652" s="84"/>
      <c r="C652" s="84"/>
      <c r="D652" s="84"/>
      <c r="E652" s="84"/>
      <c r="F652" s="128"/>
      <c r="G652" s="128"/>
    </row>
    <row r="653" spans="1:7" ht="15.75" customHeight="1" x14ac:dyDescent="0.25">
      <c r="A653" s="84"/>
      <c r="B653" s="84"/>
      <c r="C653" s="84"/>
      <c r="D653" s="84"/>
      <c r="E653" s="84"/>
      <c r="F653" s="128"/>
      <c r="G653" s="128"/>
    </row>
    <row r="654" spans="1:7" ht="15.75" customHeight="1" x14ac:dyDescent="0.25">
      <c r="A654" s="84"/>
      <c r="B654" s="84"/>
      <c r="C654" s="84"/>
      <c r="D654" s="84"/>
      <c r="E654" s="84"/>
      <c r="F654" s="128"/>
      <c r="G654" s="128"/>
    </row>
    <row r="655" spans="1:7" ht="15.75" customHeight="1" x14ac:dyDescent="0.25">
      <c r="A655" s="84"/>
      <c r="B655" s="84"/>
      <c r="C655" s="84"/>
      <c r="D655" s="84"/>
      <c r="E655" s="84"/>
      <c r="F655" s="128"/>
      <c r="G655" s="128"/>
    </row>
    <row r="656" spans="1:7" ht="15.75" customHeight="1" x14ac:dyDescent="0.25">
      <c r="A656" s="84"/>
      <c r="B656" s="84"/>
      <c r="C656" s="84"/>
      <c r="D656" s="84"/>
      <c r="E656" s="84"/>
      <c r="F656" s="128"/>
      <c r="G656" s="128"/>
    </row>
    <row r="657" spans="1:7" ht="15.75" customHeight="1" x14ac:dyDescent="0.25">
      <c r="A657" s="84"/>
      <c r="B657" s="84"/>
      <c r="C657" s="84"/>
      <c r="D657" s="84"/>
      <c r="E657" s="84"/>
      <c r="F657" s="128"/>
      <c r="G657" s="128"/>
    </row>
    <row r="658" spans="1:7" ht="15.75" customHeight="1" x14ac:dyDescent="0.25">
      <c r="A658" s="84"/>
      <c r="B658" s="84"/>
      <c r="C658" s="84"/>
      <c r="D658" s="84"/>
      <c r="E658" s="84"/>
      <c r="F658" s="128"/>
      <c r="G658" s="128"/>
    </row>
    <row r="659" spans="1:7" ht="15.75" customHeight="1" x14ac:dyDescent="0.25">
      <c r="A659" s="84"/>
      <c r="B659" s="84"/>
      <c r="C659" s="84"/>
      <c r="D659" s="84"/>
      <c r="E659" s="84"/>
      <c r="F659" s="128"/>
      <c r="G659" s="128"/>
    </row>
    <row r="660" spans="1:7" ht="15.75" customHeight="1" x14ac:dyDescent="0.25">
      <c r="A660" s="84"/>
      <c r="B660" s="84"/>
      <c r="C660" s="84"/>
      <c r="D660" s="84"/>
      <c r="E660" s="84"/>
      <c r="F660" s="128"/>
      <c r="G660" s="128"/>
    </row>
    <row r="661" spans="1:7" ht="15.75" customHeight="1" x14ac:dyDescent="0.25">
      <c r="A661" s="84"/>
      <c r="B661" s="84"/>
      <c r="C661" s="84"/>
      <c r="D661" s="84"/>
      <c r="E661" s="84"/>
      <c r="F661" s="128"/>
      <c r="G661" s="128"/>
    </row>
    <row r="662" spans="1:7" ht="15.75" customHeight="1" x14ac:dyDescent="0.25">
      <c r="A662" s="84"/>
      <c r="B662" s="84"/>
      <c r="C662" s="84"/>
      <c r="D662" s="84"/>
      <c r="E662" s="84"/>
      <c r="F662" s="128"/>
      <c r="G662" s="128"/>
    </row>
    <row r="663" spans="1:7" ht="15.75" customHeight="1" x14ac:dyDescent="0.25">
      <c r="A663" s="84"/>
      <c r="B663" s="84"/>
      <c r="C663" s="84"/>
      <c r="D663" s="84"/>
      <c r="E663" s="84"/>
      <c r="F663" s="128"/>
      <c r="G663" s="128"/>
    </row>
    <row r="664" spans="1:7" ht="15.75" customHeight="1" x14ac:dyDescent="0.25">
      <c r="A664" s="84"/>
      <c r="B664" s="84"/>
      <c r="C664" s="84"/>
      <c r="D664" s="84"/>
      <c r="E664" s="84"/>
      <c r="F664" s="128"/>
      <c r="G664" s="128"/>
    </row>
    <row r="665" spans="1:7" ht="15.75" customHeight="1" x14ac:dyDescent="0.25">
      <c r="A665" s="84"/>
      <c r="B665" s="84"/>
      <c r="C665" s="84"/>
      <c r="D665" s="84"/>
      <c r="E665" s="84"/>
      <c r="F665" s="128"/>
      <c r="G665" s="128"/>
    </row>
    <row r="666" spans="1:7" ht="15.75" customHeight="1" x14ac:dyDescent="0.25">
      <c r="A666" s="84"/>
      <c r="B666" s="84"/>
      <c r="C666" s="84"/>
      <c r="D666" s="84"/>
      <c r="E666" s="84"/>
      <c r="F666" s="128"/>
      <c r="G666" s="128"/>
    </row>
    <row r="667" spans="1:7" ht="15.75" customHeight="1" x14ac:dyDescent="0.25">
      <c r="A667" s="84"/>
      <c r="B667" s="84"/>
      <c r="C667" s="84"/>
      <c r="D667" s="84"/>
      <c r="E667" s="84"/>
      <c r="F667" s="128"/>
      <c r="G667" s="128"/>
    </row>
    <row r="668" spans="1:7" ht="15.75" customHeight="1" x14ac:dyDescent="0.25">
      <c r="A668" s="84"/>
      <c r="B668" s="84"/>
      <c r="C668" s="84"/>
      <c r="D668" s="84"/>
      <c r="E668" s="84"/>
      <c r="F668" s="128"/>
      <c r="G668" s="128"/>
    </row>
    <row r="669" spans="1:7" ht="15.75" customHeight="1" x14ac:dyDescent="0.25">
      <c r="A669" s="84"/>
      <c r="B669" s="84"/>
      <c r="C669" s="84"/>
      <c r="D669" s="84"/>
      <c r="E669" s="84"/>
      <c r="F669" s="128"/>
      <c r="G669" s="128"/>
    </row>
    <row r="670" spans="1:7" ht="15.75" customHeight="1" x14ac:dyDescent="0.25">
      <c r="A670" s="84"/>
      <c r="B670" s="84"/>
      <c r="C670" s="84"/>
      <c r="D670" s="84"/>
      <c r="E670" s="84"/>
      <c r="F670" s="128"/>
      <c r="G670" s="128"/>
    </row>
    <row r="671" spans="1:7" ht="15.75" customHeight="1" x14ac:dyDescent="0.25">
      <c r="A671" s="84"/>
      <c r="B671" s="84"/>
      <c r="C671" s="84"/>
      <c r="D671" s="84"/>
      <c r="E671" s="84"/>
      <c r="F671" s="128"/>
      <c r="G671" s="128"/>
    </row>
    <row r="672" spans="1:7" ht="15.75" customHeight="1" x14ac:dyDescent="0.25">
      <c r="A672" s="84"/>
      <c r="B672" s="84"/>
      <c r="C672" s="84"/>
      <c r="D672" s="84"/>
      <c r="E672" s="84"/>
      <c r="F672" s="128"/>
      <c r="G672" s="128"/>
    </row>
    <row r="673" spans="1:7" ht="15.75" customHeight="1" x14ac:dyDescent="0.25">
      <c r="A673" s="84"/>
      <c r="B673" s="84"/>
      <c r="C673" s="84"/>
      <c r="D673" s="84"/>
      <c r="E673" s="84"/>
      <c r="F673" s="128"/>
      <c r="G673" s="128"/>
    </row>
    <row r="674" spans="1:7" ht="15.75" customHeight="1" x14ac:dyDescent="0.25">
      <c r="A674" s="84"/>
      <c r="B674" s="84"/>
      <c r="C674" s="84"/>
      <c r="D674" s="84"/>
      <c r="E674" s="84"/>
      <c r="F674" s="128"/>
      <c r="G674" s="128"/>
    </row>
    <row r="675" spans="1:7" ht="15.75" customHeight="1" x14ac:dyDescent="0.25">
      <c r="A675" s="84"/>
      <c r="B675" s="84"/>
      <c r="C675" s="84"/>
      <c r="D675" s="84"/>
      <c r="E675" s="84"/>
      <c r="F675" s="128"/>
      <c r="G675" s="128"/>
    </row>
    <row r="676" spans="1:7" ht="15.75" customHeight="1" x14ac:dyDescent="0.25">
      <c r="A676" s="84"/>
      <c r="B676" s="84"/>
      <c r="C676" s="84"/>
      <c r="D676" s="84"/>
      <c r="E676" s="84"/>
      <c r="F676" s="128"/>
      <c r="G676" s="128"/>
    </row>
    <row r="677" spans="1:7" ht="15.75" customHeight="1" x14ac:dyDescent="0.25">
      <c r="A677" s="84"/>
      <c r="B677" s="84"/>
      <c r="C677" s="84"/>
      <c r="D677" s="84"/>
      <c r="E677" s="84"/>
      <c r="F677" s="128"/>
      <c r="G677" s="128"/>
    </row>
    <row r="678" spans="1:7" ht="15.75" customHeight="1" x14ac:dyDescent="0.25">
      <c r="A678" s="84"/>
      <c r="B678" s="84"/>
      <c r="C678" s="84"/>
      <c r="D678" s="84"/>
      <c r="E678" s="84"/>
      <c r="F678" s="128"/>
      <c r="G678" s="128"/>
    </row>
    <row r="679" spans="1:7" ht="15.75" customHeight="1" x14ac:dyDescent="0.25">
      <c r="A679" s="84"/>
      <c r="B679" s="84"/>
      <c r="C679" s="84"/>
      <c r="D679" s="84"/>
      <c r="E679" s="84"/>
      <c r="F679" s="128"/>
      <c r="G679" s="128"/>
    </row>
    <row r="680" spans="1:7" ht="15.75" customHeight="1" x14ac:dyDescent="0.25">
      <c r="A680" s="84"/>
      <c r="B680" s="84"/>
      <c r="C680" s="84"/>
      <c r="D680" s="84"/>
      <c r="E680" s="84"/>
      <c r="F680" s="128"/>
      <c r="G680" s="128"/>
    </row>
    <row r="681" spans="1:7" ht="15.75" customHeight="1" x14ac:dyDescent="0.25">
      <c r="A681" s="84"/>
      <c r="B681" s="84"/>
      <c r="C681" s="84"/>
      <c r="D681" s="84"/>
      <c r="E681" s="84"/>
      <c r="F681" s="128"/>
      <c r="G681" s="128"/>
    </row>
    <row r="682" spans="1:7" ht="15.75" customHeight="1" x14ac:dyDescent="0.25">
      <c r="A682" s="84"/>
      <c r="B682" s="84"/>
      <c r="C682" s="84"/>
      <c r="D682" s="84"/>
      <c r="E682" s="84"/>
      <c r="F682" s="128"/>
      <c r="G682" s="128"/>
    </row>
    <row r="683" spans="1:7" ht="15.75" customHeight="1" x14ac:dyDescent="0.25">
      <c r="A683" s="84"/>
      <c r="B683" s="84"/>
      <c r="C683" s="84"/>
      <c r="D683" s="84"/>
      <c r="E683" s="84"/>
      <c r="F683" s="128"/>
      <c r="G683" s="128"/>
    </row>
    <row r="684" spans="1:7" ht="15.75" customHeight="1" x14ac:dyDescent="0.25">
      <c r="A684" s="84"/>
      <c r="B684" s="84"/>
      <c r="C684" s="84"/>
      <c r="D684" s="84"/>
      <c r="E684" s="84"/>
      <c r="F684" s="128"/>
      <c r="G684" s="128"/>
    </row>
    <row r="685" spans="1:7" ht="15.75" customHeight="1" x14ac:dyDescent="0.25">
      <c r="A685" s="84"/>
      <c r="B685" s="84"/>
      <c r="C685" s="84"/>
      <c r="D685" s="84"/>
      <c r="E685" s="84"/>
      <c r="F685" s="128"/>
      <c r="G685" s="128"/>
    </row>
    <row r="686" spans="1:7" ht="15.75" customHeight="1" x14ac:dyDescent="0.25">
      <c r="A686" s="84"/>
      <c r="B686" s="84"/>
      <c r="C686" s="84"/>
      <c r="D686" s="84"/>
      <c r="E686" s="84"/>
      <c r="F686" s="128"/>
      <c r="G686" s="128"/>
    </row>
    <row r="687" spans="1:7" ht="15.75" customHeight="1" x14ac:dyDescent="0.25">
      <c r="A687" s="84"/>
      <c r="B687" s="84"/>
      <c r="C687" s="84"/>
      <c r="D687" s="84"/>
      <c r="E687" s="84"/>
      <c r="F687" s="128"/>
      <c r="G687" s="128"/>
    </row>
    <row r="688" spans="1:7" ht="15.75" customHeight="1" x14ac:dyDescent="0.25">
      <c r="A688" s="84"/>
      <c r="B688" s="84"/>
      <c r="C688" s="84"/>
      <c r="D688" s="84"/>
      <c r="E688" s="84"/>
      <c r="F688" s="128"/>
      <c r="G688" s="128"/>
    </row>
    <row r="689" spans="1:7" ht="15.75" customHeight="1" x14ac:dyDescent="0.25">
      <c r="A689" s="84"/>
      <c r="B689" s="84"/>
      <c r="C689" s="84"/>
      <c r="D689" s="84"/>
      <c r="E689" s="84"/>
      <c r="F689" s="128"/>
      <c r="G689" s="128"/>
    </row>
    <row r="690" spans="1:7" ht="15.75" customHeight="1" x14ac:dyDescent="0.25">
      <c r="A690" s="84"/>
      <c r="B690" s="84"/>
      <c r="C690" s="84"/>
      <c r="D690" s="84"/>
      <c r="E690" s="84"/>
      <c r="F690" s="128"/>
      <c r="G690" s="128"/>
    </row>
    <row r="691" spans="1:7" ht="15.75" customHeight="1" x14ac:dyDescent="0.25">
      <c r="A691" s="84"/>
      <c r="B691" s="84"/>
      <c r="C691" s="84"/>
      <c r="D691" s="84"/>
      <c r="E691" s="84"/>
      <c r="F691" s="128"/>
      <c r="G691" s="128"/>
    </row>
    <row r="692" spans="1:7" ht="15.75" customHeight="1" x14ac:dyDescent="0.25">
      <c r="A692" s="84"/>
      <c r="B692" s="84"/>
      <c r="C692" s="84"/>
      <c r="D692" s="84"/>
      <c r="E692" s="84"/>
      <c r="F692" s="128"/>
      <c r="G692" s="128"/>
    </row>
    <row r="693" spans="1:7" ht="15.75" customHeight="1" x14ac:dyDescent="0.25">
      <c r="A693" s="84"/>
      <c r="B693" s="84"/>
      <c r="C693" s="84"/>
      <c r="D693" s="84"/>
      <c r="E693" s="84"/>
      <c r="F693" s="128"/>
      <c r="G693" s="128"/>
    </row>
    <row r="694" spans="1:7" ht="15.75" customHeight="1" x14ac:dyDescent="0.25">
      <c r="A694" s="84"/>
      <c r="B694" s="84"/>
      <c r="C694" s="84"/>
      <c r="D694" s="84"/>
      <c r="E694" s="84"/>
      <c r="F694" s="128"/>
      <c r="G694" s="128"/>
    </row>
    <row r="695" spans="1:7" ht="15.75" customHeight="1" x14ac:dyDescent="0.25">
      <c r="A695" s="84"/>
      <c r="B695" s="84"/>
      <c r="C695" s="84"/>
      <c r="D695" s="84"/>
      <c r="E695" s="84"/>
      <c r="F695" s="128"/>
      <c r="G695" s="128"/>
    </row>
    <row r="696" spans="1:7" ht="15.75" customHeight="1" x14ac:dyDescent="0.25">
      <c r="A696" s="84"/>
      <c r="B696" s="84"/>
      <c r="C696" s="84"/>
      <c r="D696" s="84"/>
      <c r="E696" s="84"/>
      <c r="F696" s="128"/>
      <c r="G696" s="128"/>
    </row>
    <row r="697" spans="1:7" ht="15.75" customHeight="1" x14ac:dyDescent="0.25">
      <c r="A697" s="84"/>
      <c r="B697" s="84"/>
      <c r="C697" s="84"/>
      <c r="D697" s="84"/>
      <c r="E697" s="84"/>
      <c r="F697" s="128"/>
      <c r="G697" s="128"/>
    </row>
    <row r="698" spans="1:7" ht="15.75" customHeight="1" x14ac:dyDescent="0.25">
      <c r="A698" s="84"/>
      <c r="B698" s="84"/>
      <c r="C698" s="84"/>
      <c r="D698" s="84"/>
      <c r="E698" s="84"/>
      <c r="F698" s="128"/>
      <c r="G698" s="128"/>
    </row>
    <row r="699" spans="1:7" ht="15.75" customHeight="1" x14ac:dyDescent="0.25">
      <c r="A699" s="84"/>
      <c r="B699" s="84"/>
      <c r="C699" s="84"/>
      <c r="D699" s="84"/>
      <c r="E699" s="84"/>
      <c r="F699" s="128"/>
      <c r="G699" s="128"/>
    </row>
    <row r="700" spans="1:7" ht="15.75" customHeight="1" x14ac:dyDescent="0.25">
      <c r="A700" s="84"/>
      <c r="B700" s="84"/>
      <c r="C700" s="84"/>
      <c r="D700" s="84"/>
      <c r="E700" s="84"/>
      <c r="F700" s="128"/>
      <c r="G700" s="128"/>
    </row>
    <row r="701" spans="1:7" ht="15.75" customHeight="1" x14ac:dyDescent="0.25">
      <c r="A701" s="84"/>
      <c r="B701" s="84"/>
      <c r="C701" s="84"/>
      <c r="D701" s="84"/>
      <c r="E701" s="84"/>
      <c r="F701" s="128"/>
      <c r="G701" s="128"/>
    </row>
    <row r="702" spans="1:7" ht="15.75" customHeight="1" x14ac:dyDescent="0.25">
      <c r="A702" s="84"/>
      <c r="B702" s="84"/>
      <c r="C702" s="84"/>
      <c r="D702" s="84"/>
      <c r="E702" s="84"/>
      <c r="F702" s="128"/>
      <c r="G702" s="128"/>
    </row>
    <row r="703" spans="1:7" ht="15.75" customHeight="1" x14ac:dyDescent="0.25">
      <c r="A703" s="84"/>
      <c r="B703" s="84"/>
      <c r="C703" s="84"/>
      <c r="D703" s="84"/>
      <c r="E703" s="84"/>
      <c r="F703" s="128"/>
      <c r="G703" s="128"/>
    </row>
    <row r="704" spans="1:7" ht="15.75" customHeight="1" x14ac:dyDescent="0.25">
      <c r="A704" s="84"/>
      <c r="B704" s="84"/>
      <c r="C704" s="84"/>
      <c r="D704" s="84"/>
      <c r="E704" s="84"/>
      <c r="F704" s="128"/>
      <c r="G704" s="128"/>
    </row>
    <row r="705" spans="1:7" ht="15.75" customHeight="1" x14ac:dyDescent="0.25">
      <c r="A705" s="84"/>
      <c r="B705" s="84"/>
      <c r="C705" s="84"/>
      <c r="D705" s="84"/>
      <c r="E705" s="84"/>
      <c r="F705" s="128"/>
      <c r="G705" s="128"/>
    </row>
    <row r="706" spans="1:7" ht="15.75" customHeight="1" x14ac:dyDescent="0.25">
      <c r="A706" s="84"/>
      <c r="B706" s="84"/>
      <c r="C706" s="84"/>
      <c r="D706" s="84"/>
      <c r="E706" s="84"/>
      <c r="F706" s="128"/>
      <c r="G706" s="128"/>
    </row>
    <row r="707" spans="1:7" ht="15.75" customHeight="1" x14ac:dyDescent="0.25">
      <c r="A707" s="84"/>
      <c r="B707" s="84"/>
      <c r="C707" s="84"/>
      <c r="D707" s="84"/>
      <c r="E707" s="84"/>
      <c r="F707" s="128"/>
      <c r="G707" s="128"/>
    </row>
    <row r="708" spans="1:7" ht="15.75" customHeight="1" x14ac:dyDescent="0.25">
      <c r="A708" s="84"/>
      <c r="B708" s="84"/>
      <c r="C708" s="84"/>
      <c r="D708" s="84"/>
      <c r="E708" s="84"/>
      <c r="F708" s="128"/>
      <c r="G708" s="128"/>
    </row>
    <row r="709" spans="1:7" ht="15.75" customHeight="1" x14ac:dyDescent="0.25">
      <c r="A709" s="84"/>
      <c r="B709" s="84"/>
      <c r="C709" s="84"/>
      <c r="D709" s="84"/>
      <c r="E709" s="84"/>
      <c r="F709" s="128"/>
      <c r="G709" s="128"/>
    </row>
    <row r="710" spans="1:7" ht="15.75" customHeight="1" x14ac:dyDescent="0.25">
      <c r="A710" s="84"/>
      <c r="B710" s="84"/>
      <c r="C710" s="84"/>
      <c r="D710" s="84"/>
      <c r="E710" s="84"/>
      <c r="F710" s="128"/>
      <c r="G710" s="128"/>
    </row>
    <row r="711" spans="1:7" ht="15.75" customHeight="1" x14ac:dyDescent="0.25">
      <c r="A711" s="84"/>
      <c r="B711" s="84"/>
      <c r="C711" s="84"/>
      <c r="D711" s="84"/>
      <c r="E711" s="84"/>
      <c r="F711" s="128"/>
      <c r="G711" s="128"/>
    </row>
    <row r="712" spans="1:7" ht="15.75" customHeight="1" x14ac:dyDescent="0.25">
      <c r="A712" s="84"/>
      <c r="B712" s="84"/>
      <c r="C712" s="84"/>
      <c r="D712" s="84"/>
      <c r="E712" s="84"/>
      <c r="F712" s="128"/>
      <c r="G712" s="128"/>
    </row>
    <row r="713" spans="1:7" ht="15.75" customHeight="1" x14ac:dyDescent="0.25">
      <c r="A713" s="84"/>
      <c r="B713" s="84"/>
      <c r="C713" s="84"/>
      <c r="D713" s="84"/>
      <c r="E713" s="84"/>
      <c r="F713" s="128"/>
      <c r="G713" s="128"/>
    </row>
    <row r="714" spans="1:7" ht="15.75" customHeight="1" x14ac:dyDescent="0.25">
      <c r="A714" s="84"/>
      <c r="B714" s="84"/>
      <c r="C714" s="84"/>
      <c r="D714" s="84"/>
      <c r="E714" s="84"/>
      <c r="F714" s="128"/>
      <c r="G714" s="128"/>
    </row>
    <row r="715" spans="1:7" ht="15.75" customHeight="1" x14ac:dyDescent="0.25">
      <c r="A715" s="84"/>
      <c r="B715" s="84"/>
      <c r="C715" s="84"/>
      <c r="D715" s="84"/>
      <c r="E715" s="84"/>
      <c r="F715" s="128"/>
      <c r="G715" s="128"/>
    </row>
    <row r="716" spans="1:7" ht="15.75" customHeight="1" x14ac:dyDescent="0.25">
      <c r="A716" s="84"/>
      <c r="B716" s="84"/>
      <c r="C716" s="84"/>
      <c r="D716" s="84"/>
      <c r="E716" s="84"/>
      <c r="F716" s="128"/>
      <c r="G716" s="128"/>
    </row>
    <row r="717" spans="1:7" ht="15.75" customHeight="1" x14ac:dyDescent="0.25">
      <c r="A717" s="84"/>
      <c r="B717" s="84"/>
      <c r="C717" s="84"/>
      <c r="D717" s="84"/>
      <c r="E717" s="84"/>
      <c r="F717" s="128"/>
      <c r="G717" s="128"/>
    </row>
    <row r="718" spans="1:7" ht="15.75" customHeight="1" x14ac:dyDescent="0.25">
      <c r="A718" s="84"/>
      <c r="B718" s="84"/>
      <c r="C718" s="84"/>
      <c r="D718" s="84"/>
      <c r="E718" s="84"/>
      <c r="F718" s="128"/>
      <c r="G718" s="128"/>
    </row>
    <row r="719" spans="1:7" ht="15.75" customHeight="1" x14ac:dyDescent="0.25">
      <c r="A719" s="84"/>
      <c r="B719" s="84"/>
      <c r="C719" s="84"/>
      <c r="D719" s="84"/>
      <c r="E719" s="84"/>
      <c r="F719" s="128"/>
      <c r="G719" s="128"/>
    </row>
    <row r="720" spans="1:7" ht="15.75" customHeight="1" x14ac:dyDescent="0.25">
      <c r="A720" s="84"/>
      <c r="B720" s="84"/>
      <c r="C720" s="84"/>
      <c r="D720" s="84"/>
      <c r="E720" s="84"/>
      <c r="F720" s="128"/>
      <c r="G720" s="128"/>
    </row>
    <row r="721" spans="1:7" ht="15.75" customHeight="1" x14ac:dyDescent="0.25">
      <c r="A721" s="84"/>
      <c r="B721" s="84"/>
      <c r="C721" s="84"/>
      <c r="D721" s="84"/>
      <c r="E721" s="84"/>
      <c r="F721" s="128"/>
      <c r="G721" s="128"/>
    </row>
    <row r="722" spans="1:7" ht="15.75" customHeight="1" x14ac:dyDescent="0.25">
      <c r="A722" s="84"/>
      <c r="B722" s="84"/>
      <c r="C722" s="84"/>
      <c r="D722" s="84"/>
      <c r="E722" s="84"/>
      <c r="F722" s="128"/>
      <c r="G722" s="128"/>
    </row>
    <row r="723" spans="1:7" ht="15.75" customHeight="1" x14ac:dyDescent="0.25">
      <c r="A723" s="84"/>
      <c r="B723" s="84"/>
      <c r="C723" s="84"/>
      <c r="D723" s="84"/>
      <c r="E723" s="84"/>
      <c r="F723" s="128"/>
      <c r="G723" s="128"/>
    </row>
    <row r="724" spans="1:7" ht="15.75" customHeight="1" x14ac:dyDescent="0.25">
      <c r="A724" s="84"/>
      <c r="B724" s="84"/>
      <c r="C724" s="84"/>
      <c r="D724" s="84"/>
      <c r="E724" s="84"/>
      <c r="F724" s="128"/>
      <c r="G724" s="128"/>
    </row>
    <row r="725" spans="1:7" ht="15.75" customHeight="1" x14ac:dyDescent="0.25">
      <c r="A725" s="84"/>
      <c r="B725" s="84"/>
      <c r="C725" s="84"/>
      <c r="D725" s="84"/>
      <c r="E725" s="84"/>
      <c r="F725" s="128"/>
      <c r="G725" s="128"/>
    </row>
    <row r="726" spans="1:7" ht="15.75" customHeight="1" x14ac:dyDescent="0.25">
      <c r="A726" s="84"/>
      <c r="B726" s="84"/>
      <c r="C726" s="84"/>
      <c r="D726" s="84"/>
      <c r="E726" s="84"/>
      <c r="F726" s="128"/>
      <c r="G726" s="128"/>
    </row>
    <row r="727" spans="1:7" ht="15.75" customHeight="1" x14ac:dyDescent="0.25">
      <c r="A727" s="84"/>
      <c r="B727" s="84"/>
      <c r="C727" s="84"/>
      <c r="D727" s="84"/>
      <c r="E727" s="84"/>
      <c r="F727" s="128"/>
      <c r="G727" s="128"/>
    </row>
    <row r="728" spans="1:7" ht="15.75" customHeight="1" x14ac:dyDescent="0.25">
      <c r="A728" s="84"/>
      <c r="B728" s="84"/>
      <c r="C728" s="84"/>
      <c r="D728" s="84"/>
      <c r="E728" s="84"/>
      <c r="F728" s="128"/>
      <c r="G728" s="128"/>
    </row>
    <row r="729" spans="1:7" ht="15.75" customHeight="1" x14ac:dyDescent="0.25">
      <c r="A729" s="84"/>
      <c r="B729" s="84"/>
      <c r="C729" s="84"/>
      <c r="D729" s="84"/>
      <c r="E729" s="84"/>
      <c r="F729" s="128"/>
      <c r="G729" s="128"/>
    </row>
    <row r="730" spans="1:7" ht="15.75" customHeight="1" x14ac:dyDescent="0.25">
      <c r="A730" s="84"/>
      <c r="B730" s="84"/>
      <c r="C730" s="84"/>
      <c r="D730" s="84"/>
      <c r="E730" s="84"/>
      <c r="F730" s="128"/>
      <c r="G730" s="128"/>
    </row>
    <row r="731" spans="1:7" ht="15.75" customHeight="1" x14ac:dyDescent="0.25">
      <c r="A731" s="84"/>
      <c r="B731" s="84"/>
      <c r="C731" s="84"/>
      <c r="D731" s="84"/>
      <c r="E731" s="84"/>
      <c r="F731" s="128"/>
      <c r="G731" s="128"/>
    </row>
    <row r="732" spans="1:7" ht="15.75" customHeight="1" x14ac:dyDescent="0.25">
      <c r="A732" s="84"/>
      <c r="B732" s="84"/>
      <c r="C732" s="84"/>
      <c r="D732" s="84"/>
      <c r="E732" s="84"/>
      <c r="F732" s="128"/>
      <c r="G732" s="128"/>
    </row>
    <row r="733" spans="1:7" ht="15.75" customHeight="1" x14ac:dyDescent="0.25">
      <c r="A733" s="84"/>
      <c r="B733" s="84"/>
      <c r="C733" s="84"/>
      <c r="D733" s="84"/>
      <c r="E733" s="84"/>
      <c r="F733" s="128"/>
      <c r="G733" s="128"/>
    </row>
    <row r="734" spans="1:7" ht="15.75" customHeight="1" x14ac:dyDescent="0.25">
      <c r="A734" s="84"/>
      <c r="B734" s="84"/>
      <c r="C734" s="84"/>
      <c r="D734" s="84"/>
      <c r="E734" s="84"/>
      <c r="F734" s="128"/>
      <c r="G734" s="128"/>
    </row>
    <row r="735" spans="1:7" ht="15.75" customHeight="1" x14ac:dyDescent="0.25">
      <c r="A735" s="84"/>
      <c r="B735" s="84"/>
      <c r="C735" s="84"/>
      <c r="D735" s="84"/>
      <c r="E735" s="84"/>
      <c r="F735" s="128"/>
      <c r="G735" s="128"/>
    </row>
    <row r="736" spans="1:7" ht="15.75" customHeight="1" x14ac:dyDescent="0.25">
      <c r="A736" s="84"/>
      <c r="B736" s="84"/>
      <c r="C736" s="84"/>
      <c r="D736" s="84"/>
      <c r="E736" s="84"/>
      <c r="F736" s="128"/>
      <c r="G736" s="128"/>
    </row>
    <row r="737" spans="1:7" ht="15.75" customHeight="1" x14ac:dyDescent="0.25">
      <c r="A737" s="84"/>
      <c r="B737" s="84"/>
      <c r="C737" s="84"/>
      <c r="D737" s="84"/>
      <c r="E737" s="84"/>
      <c r="F737" s="128"/>
      <c r="G737" s="128"/>
    </row>
    <row r="738" spans="1:7" ht="15.75" customHeight="1" x14ac:dyDescent="0.25">
      <c r="A738" s="84"/>
      <c r="B738" s="84"/>
      <c r="C738" s="84"/>
      <c r="D738" s="84"/>
      <c r="E738" s="84"/>
      <c r="F738" s="128"/>
      <c r="G738" s="128"/>
    </row>
    <row r="739" spans="1:7" ht="15.75" customHeight="1" x14ac:dyDescent="0.25">
      <c r="A739" s="84"/>
      <c r="B739" s="84"/>
      <c r="C739" s="84"/>
      <c r="D739" s="84"/>
      <c r="E739" s="84"/>
      <c r="F739" s="128"/>
      <c r="G739" s="128"/>
    </row>
    <row r="740" spans="1:7" ht="15.75" customHeight="1" x14ac:dyDescent="0.25">
      <c r="A740" s="84"/>
      <c r="B740" s="84"/>
      <c r="C740" s="84"/>
      <c r="D740" s="84"/>
      <c r="E740" s="84"/>
      <c r="F740" s="128"/>
      <c r="G740" s="128"/>
    </row>
    <row r="741" spans="1:7" ht="15.75" customHeight="1" x14ac:dyDescent="0.25">
      <c r="A741" s="84"/>
      <c r="B741" s="84"/>
      <c r="C741" s="84"/>
      <c r="D741" s="84"/>
      <c r="E741" s="84"/>
      <c r="F741" s="128"/>
      <c r="G741" s="128"/>
    </row>
    <row r="742" spans="1:7" ht="15.75" customHeight="1" x14ac:dyDescent="0.25">
      <c r="A742" s="84"/>
      <c r="B742" s="84"/>
      <c r="C742" s="84"/>
      <c r="D742" s="84"/>
      <c r="E742" s="84"/>
      <c r="F742" s="128"/>
      <c r="G742" s="128"/>
    </row>
    <row r="743" spans="1:7" ht="15.75" customHeight="1" x14ac:dyDescent="0.25">
      <c r="A743" s="84"/>
      <c r="B743" s="84"/>
      <c r="C743" s="84"/>
      <c r="D743" s="84"/>
      <c r="E743" s="84"/>
      <c r="F743" s="128"/>
      <c r="G743" s="128"/>
    </row>
    <row r="744" spans="1:7" ht="15.75" customHeight="1" x14ac:dyDescent="0.25">
      <c r="A744" s="84"/>
      <c r="B744" s="84"/>
      <c r="C744" s="84"/>
      <c r="D744" s="84"/>
      <c r="E744" s="84"/>
      <c r="F744" s="128"/>
      <c r="G744" s="128"/>
    </row>
    <row r="745" spans="1:7" ht="15.75" customHeight="1" x14ac:dyDescent="0.25">
      <c r="A745" s="84"/>
      <c r="B745" s="84"/>
      <c r="C745" s="84"/>
      <c r="D745" s="84"/>
      <c r="E745" s="84"/>
      <c r="F745" s="128"/>
      <c r="G745" s="128"/>
    </row>
    <row r="746" spans="1:7" ht="15.75" customHeight="1" x14ac:dyDescent="0.25">
      <c r="A746" s="84"/>
      <c r="B746" s="84"/>
      <c r="C746" s="84"/>
      <c r="D746" s="84"/>
      <c r="E746" s="84"/>
      <c r="F746" s="128"/>
      <c r="G746" s="128"/>
    </row>
    <row r="747" spans="1:7" ht="15.75" customHeight="1" x14ac:dyDescent="0.25">
      <c r="A747" s="84"/>
      <c r="B747" s="84"/>
      <c r="C747" s="84"/>
      <c r="D747" s="84"/>
      <c r="E747" s="84"/>
      <c r="F747" s="128"/>
      <c r="G747" s="128"/>
    </row>
    <row r="748" spans="1:7" ht="15.75" customHeight="1" x14ac:dyDescent="0.25">
      <c r="A748" s="84"/>
      <c r="B748" s="84"/>
      <c r="C748" s="84"/>
      <c r="D748" s="84"/>
      <c r="E748" s="84"/>
      <c r="F748" s="128"/>
      <c r="G748" s="128"/>
    </row>
    <row r="749" spans="1:7" ht="15.75" customHeight="1" x14ac:dyDescent="0.25">
      <c r="A749" s="84"/>
      <c r="B749" s="84"/>
      <c r="C749" s="84"/>
      <c r="D749" s="84"/>
      <c r="E749" s="84"/>
      <c r="F749" s="128"/>
      <c r="G749" s="128"/>
    </row>
    <row r="750" spans="1:7" ht="15.75" customHeight="1" x14ac:dyDescent="0.25">
      <c r="A750" s="84"/>
      <c r="B750" s="84"/>
      <c r="C750" s="84"/>
      <c r="D750" s="84"/>
      <c r="E750" s="84"/>
      <c r="F750" s="128"/>
      <c r="G750" s="128"/>
    </row>
    <row r="751" spans="1:7" ht="15.75" customHeight="1" x14ac:dyDescent="0.25">
      <c r="A751" s="84"/>
      <c r="B751" s="84"/>
      <c r="C751" s="84"/>
      <c r="D751" s="84"/>
      <c r="E751" s="84"/>
      <c r="F751" s="128"/>
      <c r="G751" s="128"/>
    </row>
    <row r="752" spans="1:7" ht="15.75" customHeight="1" x14ac:dyDescent="0.25">
      <c r="A752" s="84"/>
      <c r="B752" s="84"/>
      <c r="C752" s="84"/>
      <c r="D752" s="84"/>
      <c r="E752" s="84"/>
      <c r="F752" s="128"/>
      <c r="G752" s="128"/>
    </row>
    <row r="753" spans="1:7" ht="15.75" customHeight="1" x14ac:dyDescent="0.25">
      <c r="A753" s="84"/>
      <c r="B753" s="84"/>
      <c r="C753" s="84"/>
      <c r="D753" s="84"/>
      <c r="E753" s="84"/>
      <c r="F753" s="128"/>
      <c r="G753" s="128"/>
    </row>
    <row r="754" spans="1:7" ht="15.75" customHeight="1" x14ac:dyDescent="0.25">
      <c r="A754" s="84"/>
      <c r="B754" s="84"/>
      <c r="C754" s="84"/>
      <c r="D754" s="84"/>
      <c r="E754" s="84"/>
      <c r="F754" s="128"/>
      <c r="G754" s="128"/>
    </row>
    <row r="755" spans="1:7" ht="15.75" customHeight="1" x14ac:dyDescent="0.25">
      <c r="A755" s="84"/>
      <c r="B755" s="84"/>
      <c r="C755" s="84"/>
      <c r="D755" s="84"/>
      <c r="E755" s="84"/>
      <c r="F755" s="128"/>
      <c r="G755" s="128"/>
    </row>
    <row r="756" spans="1:7" ht="15.75" customHeight="1" x14ac:dyDescent="0.25">
      <c r="A756" s="84"/>
      <c r="B756" s="84"/>
      <c r="C756" s="84"/>
      <c r="D756" s="84"/>
      <c r="E756" s="84"/>
      <c r="F756" s="128"/>
      <c r="G756" s="128"/>
    </row>
    <row r="757" spans="1:7" ht="15.75" customHeight="1" x14ac:dyDescent="0.25">
      <c r="A757" s="84"/>
      <c r="B757" s="84"/>
      <c r="C757" s="84"/>
      <c r="D757" s="84"/>
      <c r="E757" s="84"/>
      <c r="F757" s="128"/>
      <c r="G757" s="128"/>
    </row>
    <row r="758" spans="1:7" ht="15.75" customHeight="1" x14ac:dyDescent="0.25">
      <c r="A758" s="84"/>
      <c r="B758" s="84"/>
      <c r="C758" s="84"/>
      <c r="D758" s="84"/>
      <c r="E758" s="84"/>
      <c r="F758" s="128"/>
      <c r="G758" s="128"/>
    </row>
    <row r="759" spans="1:7" ht="15.75" customHeight="1" x14ac:dyDescent="0.25">
      <c r="A759" s="84"/>
      <c r="B759" s="84"/>
      <c r="C759" s="84"/>
      <c r="D759" s="84"/>
      <c r="E759" s="84"/>
      <c r="F759" s="128"/>
      <c r="G759" s="128"/>
    </row>
    <row r="760" spans="1:7" ht="15.75" customHeight="1" x14ac:dyDescent="0.25">
      <c r="A760" s="84"/>
      <c r="B760" s="84"/>
      <c r="C760" s="84"/>
      <c r="D760" s="84"/>
      <c r="E760" s="84"/>
      <c r="F760" s="128"/>
      <c r="G760" s="128"/>
    </row>
    <row r="761" spans="1:7" ht="15.75" customHeight="1" x14ac:dyDescent="0.25">
      <c r="A761" s="84"/>
      <c r="B761" s="84"/>
      <c r="C761" s="84"/>
      <c r="D761" s="84"/>
      <c r="E761" s="84"/>
      <c r="F761" s="128"/>
      <c r="G761" s="128"/>
    </row>
    <row r="762" spans="1:7" ht="15.75" customHeight="1" x14ac:dyDescent="0.25">
      <c r="A762" s="84"/>
      <c r="B762" s="84"/>
      <c r="C762" s="84"/>
      <c r="D762" s="84"/>
      <c r="E762" s="84"/>
      <c r="F762" s="128"/>
      <c r="G762" s="128"/>
    </row>
    <row r="763" spans="1:7" ht="15.75" customHeight="1" x14ac:dyDescent="0.25">
      <c r="A763" s="84"/>
      <c r="B763" s="84"/>
      <c r="C763" s="84"/>
      <c r="D763" s="84"/>
      <c r="E763" s="84"/>
      <c r="F763" s="128"/>
      <c r="G763" s="128"/>
    </row>
    <row r="764" spans="1:7" ht="15.75" customHeight="1" x14ac:dyDescent="0.25">
      <c r="A764" s="84"/>
      <c r="B764" s="84"/>
      <c r="C764" s="84"/>
      <c r="D764" s="84"/>
      <c r="E764" s="84"/>
      <c r="F764" s="128"/>
      <c r="G764" s="128"/>
    </row>
    <row r="765" spans="1:7" ht="15.75" customHeight="1" x14ac:dyDescent="0.25">
      <c r="A765" s="84"/>
      <c r="B765" s="84"/>
      <c r="C765" s="84"/>
      <c r="D765" s="84"/>
      <c r="E765" s="84"/>
      <c r="F765" s="128"/>
      <c r="G765" s="128"/>
    </row>
    <row r="766" spans="1:7" ht="15.75" customHeight="1" x14ac:dyDescent="0.25">
      <c r="A766" s="84"/>
      <c r="B766" s="84"/>
      <c r="C766" s="84"/>
      <c r="D766" s="84"/>
      <c r="E766" s="84"/>
      <c r="F766" s="128"/>
      <c r="G766" s="128"/>
    </row>
    <row r="767" spans="1:7" ht="15.75" customHeight="1" x14ac:dyDescent="0.25">
      <c r="A767" s="84"/>
      <c r="B767" s="84"/>
      <c r="C767" s="84"/>
      <c r="D767" s="84"/>
      <c r="E767" s="84"/>
      <c r="F767" s="128"/>
      <c r="G767" s="128"/>
    </row>
    <row r="768" spans="1:7" ht="15.75" customHeight="1" x14ac:dyDescent="0.25">
      <c r="A768" s="84"/>
      <c r="B768" s="84"/>
      <c r="C768" s="84"/>
      <c r="D768" s="84"/>
      <c r="E768" s="84"/>
      <c r="F768" s="128"/>
      <c r="G768" s="128"/>
    </row>
    <row r="769" spans="1:7" ht="15.75" customHeight="1" x14ac:dyDescent="0.25">
      <c r="A769" s="84"/>
      <c r="B769" s="84"/>
      <c r="C769" s="84"/>
      <c r="D769" s="84"/>
      <c r="E769" s="84"/>
      <c r="F769" s="128"/>
      <c r="G769" s="128"/>
    </row>
    <row r="770" spans="1:7" ht="15.75" customHeight="1" x14ac:dyDescent="0.25">
      <c r="A770" s="84"/>
      <c r="B770" s="84"/>
      <c r="C770" s="84"/>
      <c r="D770" s="84"/>
      <c r="E770" s="84"/>
      <c r="F770" s="128"/>
      <c r="G770" s="128"/>
    </row>
    <row r="771" spans="1:7" ht="15.75" customHeight="1" x14ac:dyDescent="0.25">
      <c r="A771" s="84"/>
      <c r="B771" s="84"/>
      <c r="C771" s="84"/>
      <c r="D771" s="84"/>
      <c r="E771" s="84"/>
      <c r="F771" s="128"/>
      <c r="G771" s="128"/>
    </row>
    <row r="772" spans="1:7" ht="15.75" customHeight="1" x14ac:dyDescent="0.25">
      <c r="A772" s="84"/>
      <c r="B772" s="84"/>
      <c r="C772" s="84"/>
      <c r="D772" s="84"/>
      <c r="E772" s="84"/>
      <c r="F772" s="128"/>
      <c r="G772" s="128"/>
    </row>
    <row r="773" spans="1:7" ht="15.75" customHeight="1" x14ac:dyDescent="0.25">
      <c r="A773" s="84"/>
      <c r="B773" s="84"/>
      <c r="C773" s="84"/>
      <c r="D773" s="84"/>
      <c r="E773" s="84"/>
      <c r="F773" s="128"/>
      <c r="G773" s="128"/>
    </row>
    <row r="774" spans="1:7" ht="15.75" customHeight="1" x14ac:dyDescent="0.25">
      <c r="A774" s="84"/>
      <c r="B774" s="84"/>
      <c r="C774" s="84"/>
      <c r="D774" s="84"/>
      <c r="E774" s="84"/>
      <c r="F774" s="128"/>
      <c r="G774" s="128"/>
    </row>
    <row r="775" spans="1:7" ht="15.75" customHeight="1" x14ac:dyDescent="0.25">
      <c r="A775" s="84"/>
      <c r="B775" s="84"/>
      <c r="C775" s="84"/>
      <c r="D775" s="84"/>
      <c r="E775" s="84"/>
      <c r="F775" s="128"/>
      <c r="G775" s="128"/>
    </row>
    <row r="776" spans="1:7" ht="15.75" customHeight="1" x14ac:dyDescent="0.25">
      <c r="A776" s="84"/>
      <c r="B776" s="84"/>
      <c r="C776" s="84"/>
      <c r="D776" s="84"/>
      <c r="E776" s="84"/>
      <c r="F776" s="128"/>
      <c r="G776" s="128"/>
    </row>
    <row r="777" spans="1:7" ht="15.75" customHeight="1" x14ac:dyDescent="0.25">
      <c r="A777" s="84"/>
      <c r="B777" s="84"/>
      <c r="C777" s="84"/>
      <c r="D777" s="84"/>
      <c r="E777" s="84"/>
      <c r="F777" s="128"/>
      <c r="G777" s="128"/>
    </row>
    <row r="778" spans="1:7" ht="15.75" customHeight="1" x14ac:dyDescent="0.25">
      <c r="A778" s="84"/>
      <c r="B778" s="84"/>
      <c r="C778" s="84"/>
      <c r="D778" s="84"/>
      <c r="E778" s="84"/>
      <c r="F778" s="128"/>
      <c r="G778" s="128"/>
    </row>
    <row r="779" spans="1:7" ht="15.75" customHeight="1" x14ac:dyDescent="0.25">
      <c r="A779" s="84"/>
      <c r="B779" s="84"/>
      <c r="C779" s="84"/>
      <c r="D779" s="84"/>
      <c r="E779" s="84"/>
      <c r="F779" s="128"/>
      <c r="G779" s="128"/>
    </row>
    <row r="780" spans="1:7" ht="15.75" customHeight="1" x14ac:dyDescent="0.25">
      <c r="A780" s="84"/>
      <c r="B780" s="84"/>
      <c r="C780" s="84"/>
      <c r="D780" s="84"/>
      <c r="E780" s="84"/>
      <c r="F780" s="128"/>
      <c r="G780" s="128"/>
    </row>
    <row r="781" spans="1:7" ht="15.75" customHeight="1" x14ac:dyDescent="0.25">
      <c r="A781" s="84"/>
      <c r="B781" s="84"/>
      <c r="C781" s="84"/>
      <c r="D781" s="84"/>
      <c r="E781" s="84"/>
      <c r="F781" s="128"/>
      <c r="G781" s="128"/>
    </row>
    <row r="782" spans="1:7" ht="15.75" customHeight="1" x14ac:dyDescent="0.25">
      <c r="A782" s="84"/>
      <c r="B782" s="84"/>
      <c r="C782" s="84"/>
      <c r="D782" s="84"/>
      <c r="E782" s="84"/>
      <c r="F782" s="128"/>
      <c r="G782" s="128"/>
    </row>
    <row r="783" spans="1:7" ht="15.75" customHeight="1" x14ac:dyDescent="0.25">
      <c r="A783" s="84"/>
      <c r="B783" s="84"/>
      <c r="C783" s="84"/>
      <c r="D783" s="84"/>
      <c r="E783" s="84"/>
      <c r="F783" s="128"/>
      <c r="G783" s="128"/>
    </row>
    <row r="784" spans="1:7" ht="15.75" customHeight="1" x14ac:dyDescent="0.25">
      <c r="A784" s="84"/>
      <c r="B784" s="84"/>
      <c r="C784" s="84"/>
      <c r="D784" s="84"/>
      <c r="E784" s="84"/>
      <c r="F784" s="128"/>
      <c r="G784" s="128"/>
    </row>
    <row r="785" spans="1:7" ht="15.75" customHeight="1" x14ac:dyDescent="0.25">
      <c r="A785" s="84"/>
      <c r="B785" s="84"/>
      <c r="C785" s="84"/>
      <c r="D785" s="84"/>
      <c r="E785" s="84"/>
      <c r="F785" s="128"/>
      <c r="G785" s="128"/>
    </row>
    <row r="786" spans="1:7" ht="15.75" customHeight="1" x14ac:dyDescent="0.25">
      <c r="A786" s="84"/>
      <c r="B786" s="84"/>
      <c r="C786" s="84"/>
      <c r="D786" s="84"/>
      <c r="E786" s="84"/>
      <c r="F786" s="128"/>
      <c r="G786" s="128"/>
    </row>
    <row r="787" spans="1:7" ht="15.75" customHeight="1" x14ac:dyDescent="0.25">
      <c r="A787" s="84"/>
      <c r="B787" s="84"/>
      <c r="C787" s="84"/>
      <c r="D787" s="84"/>
      <c r="E787" s="84"/>
      <c r="F787" s="128"/>
      <c r="G787" s="128"/>
    </row>
    <row r="788" spans="1:7" ht="15.75" customHeight="1" x14ac:dyDescent="0.25">
      <c r="A788" s="84"/>
      <c r="B788" s="84"/>
      <c r="C788" s="84"/>
      <c r="D788" s="84"/>
      <c r="E788" s="84"/>
      <c r="F788" s="128"/>
      <c r="G788" s="128"/>
    </row>
    <row r="789" spans="1:7" ht="15.75" customHeight="1" x14ac:dyDescent="0.25">
      <c r="A789" s="84"/>
      <c r="B789" s="84"/>
      <c r="C789" s="84"/>
      <c r="D789" s="84"/>
      <c r="E789" s="84"/>
      <c r="F789" s="128"/>
      <c r="G789" s="128"/>
    </row>
    <row r="790" spans="1:7" ht="15.75" customHeight="1" x14ac:dyDescent="0.25">
      <c r="A790" s="84"/>
      <c r="B790" s="84"/>
      <c r="C790" s="84"/>
      <c r="D790" s="84"/>
      <c r="E790" s="84"/>
      <c r="F790" s="128"/>
      <c r="G790" s="128"/>
    </row>
    <row r="791" spans="1:7" ht="15.75" customHeight="1" x14ac:dyDescent="0.25">
      <c r="A791" s="84"/>
      <c r="B791" s="84"/>
      <c r="C791" s="84"/>
      <c r="D791" s="84"/>
      <c r="E791" s="84"/>
      <c r="F791" s="128"/>
      <c r="G791" s="128"/>
    </row>
    <row r="792" spans="1:7" ht="15.75" customHeight="1" x14ac:dyDescent="0.25">
      <c r="A792" s="84"/>
      <c r="B792" s="84"/>
      <c r="C792" s="84"/>
      <c r="D792" s="84"/>
      <c r="E792" s="84"/>
      <c r="F792" s="128"/>
      <c r="G792" s="128"/>
    </row>
    <row r="793" spans="1:7" ht="15.75" customHeight="1" x14ac:dyDescent="0.25">
      <c r="A793" s="84"/>
      <c r="B793" s="84"/>
      <c r="C793" s="84"/>
      <c r="D793" s="84"/>
      <c r="E793" s="84"/>
      <c r="F793" s="128"/>
      <c r="G793" s="128"/>
    </row>
    <row r="794" spans="1:7" ht="15.75" customHeight="1" x14ac:dyDescent="0.25">
      <c r="A794" s="84"/>
      <c r="B794" s="84"/>
      <c r="C794" s="84"/>
      <c r="D794" s="84"/>
      <c r="E794" s="84"/>
      <c r="F794" s="128"/>
      <c r="G794" s="128"/>
    </row>
    <row r="795" spans="1:7" ht="15.75" customHeight="1" x14ac:dyDescent="0.25">
      <c r="A795" s="84"/>
      <c r="B795" s="84"/>
      <c r="C795" s="84"/>
      <c r="D795" s="84"/>
      <c r="E795" s="84"/>
      <c r="F795" s="128"/>
      <c r="G795" s="128"/>
    </row>
    <row r="796" spans="1:7" ht="15.75" customHeight="1" x14ac:dyDescent="0.25">
      <c r="A796" s="84"/>
      <c r="B796" s="84"/>
      <c r="C796" s="84"/>
      <c r="D796" s="84"/>
      <c r="E796" s="84"/>
      <c r="F796" s="128"/>
      <c r="G796" s="128"/>
    </row>
    <row r="797" spans="1:7" ht="15.75" customHeight="1" x14ac:dyDescent="0.25">
      <c r="A797" s="84"/>
      <c r="B797" s="84"/>
      <c r="C797" s="84"/>
      <c r="D797" s="84"/>
      <c r="E797" s="84"/>
      <c r="F797" s="128"/>
      <c r="G797" s="128"/>
    </row>
    <row r="798" spans="1:7" ht="15.75" customHeight="1" x14ac:dyDescent="0.25">
      <c r="A798" s="84"/>
      <c r="B798" s="84"/>
      <c r="C798" s="84"/>
      <c r="D798" s="84"/>
      <c r="E798" s="84"/>
      <c r="F798" s="128"/>
      <c r="G798" s="128"/>
    </row>
    <row r="799" spans="1:7" ht="15.75" customHeight="1" x14ac:dyDescent="0.25">
      <c r="A799" s="84"/>
      <c r="B799" s="84"/>
      <c r="C799" s="84"/>
      <c r="D799" s="84"/>
      <c r="E799" s="84"/>
      <c r="F799" s="128"/>
      <c r="G799" s="128"/>
    </row>
    <row r="800" spans="1:7" ht="15.75" customHeight="1" x14ac:dyDescent="0.25">
      <c r="A800" s="84"/>
      <c r="B800" s="84"/>
      <c r="C800" s="84"/>
      <c r="D800" s="84"/>
      <c r="E800" s="84"/>
      <c r="F800" s="128"/>
      <c r="G800" s="128"/>
    </row>
    <row r="801" spans="1:7" ht="15.75" customHeight="1" x14ac:dyDescent="0.25">
      <c r="A801" s="84"/>
      <c r="B801" s="84"/>
      <c r="C801" s="84"/>
      <c r="D801" s="84"/>
      <c r="E801" s="84"/>
      <c r="F801" s="128"/>
      <c r="G801" s="128"/>
    </row>
    <row r="802" spans="1:7" ht="15.75" customHeight="1" x14ac:dyDescent="0.25">
      <c r="A802" s="84"/>
      <c r="B802" s="84"/>
      <c r="C802" s="84"/>
      <c r="D802" s="84"/>
      <c r="E802" s="84"/>
      <c r="F802" s="128"/>
      <c r="G802" s="128"/>
    </row>
    <row r="803" spans="1:7" ht="15.75" customHeight="1" x14ac:dyDescent="0.25">
      <c r="A803" s="84"/>
      <c r="B803" s="84"/>
      <c r="C803" s="84"/>
      <c r="D803" s="84"/>
      <c r="E803" s="84"/>
      <c r="F803" s="128"/>
      <c r="G803" s="128"/>
    </row>
    <row r="804" spans="1:7" ht="15.75" customHeight="1" x14ac:dyDescent="0.25">
      <c r="A804" s="84"/>
      <c r="B804" s="84"/>
      <c r="C804" s="84"/>
      <c r="D804" s="84"/>
      <c r="E804" s="84"/>
      <c r="F804" s="128"/>
      <c r="G804" s="128"/>
    </row>
    <row r="805" spans="1:7" ht="15.75" customHeight="1" x14ac:dyDescent="0.25">
      <c r="A805" s="84"/>
      <c r="B805" s="84"/>
      <c r="C805" s="84"/>
      <c r="D805" s="84"/>
      <c r="E805" s="84"/>
      <c r="F805" s="128"/>
      <c r="G805" s="128"/>
    </row>
    <row r="806" spans="1:7" ht="15.75" customHeight="1" x14ac:dyDescent="0.25">
      <c r="A806" s="84"/>
      <c r="B806" s="84"/>
      <c r="C806" s="84"/>
      <c r="D806" s="84"/>
      <c r="E806" s="84"/>
      <c r="F806" s="128"/>
      <c r="G806" s="128"/>
    </row>
    <row r="807" spans="1:7" ht="15.75" customHeight="1" x14ac:dyDescent="0.25">
      <c r="A807" s="84"/>
      <c r="B807" s="84"/>
      <c r="C807" s="84"/>
      <c r="D807" s="84"/>
      <c r="E807" s="84"/>
      <c r="F807" s="128"/>
      <c r="G807" s="128"/>
    </row>
    <row r="808" spans="1:7" ht="15.75" customHeight="1" x14ac:dyDescent="0.25">
      <c r="A808" s="84"/>
      <c r="B808" s="84"/>
      <c r="C808" s="84"/>
      <c r="D808" s="84"/>
      <c r="E808" s="84"/>
      <c r="F808" s="128"/>
      <c r="G808" s="128"/>
    </row>
    <row r="809" spans="1:7" ht="15.75" customHeight="1" x14ac:dyDescent="0.25">
      <c r="A809" s="84"/>
      <c r="B809" s="84"/>
      <c r="C809" s="84"/>
      <c r="D809" s="84"/>
      <c r="E809" s="84"/>
      <c r="F809" s="128"/>
      <c r="G809" s="128"/>
    </row>
    <row r="810" spans="1:7" ht="15.75" customHeight="1" x14ac:dyDescent="0.25">
      <c r="A810" s="84"/>
      <c r="B810" s="84"/>
      <c r="C810" s="84"/>
      <c r="D810" s="84"/>
      <c r="E810" s="84"/>
      <c r="F810" s="128"/>
      <c r="G810" s="128"/>
    </row>
    <row r="811" spans="1:7" ht="15.75" customHeight="1" x14ac:dyDescent="0.25">
      <c r="A811" s="84"/>
      <c r="B811" s="84"/>
      <c r="C811" s="84"/>
      <c r="D811" s="84"/>
      <c r="E811" s="84"/>
      <c r="F811" s="128"/>
      <c r="G811" s="128"/>
    </row>
    <row r="812" spans="1:7" ht="15.75" customHeight="1" x14ac:dyDescent="0.25">
      <c r="A812" s="84"/>
      <c r="B812" s="84"/>
      <c r="C812" s="84"/>
      <c r="D812" s="84"/>
      <c r="E812" s="84"/>
      <c r="F812" s="128"/>
      <c r="G812" s="128"/>
    </row>
    <row r="813" spans="1:7" ht="15.75" customHeight="1" x14ac:dyDescent="0.25">
      <c r="A813" s="84"/>
      <c r="B813" s="84"/>
      <c r="C813" s="84"/>
      <c r="D813" s="84"/>
      <c r="E813" s="84"/>
      <c r="F813" s="128"/>
      <c r="G813" s="128"/>
    </row>
    <row r="814" spans="1:7" ht="15.75" customHeight="1" x14ac:dyDescent="0.25">
      <c r="A814" s="84"/>
      <c r="B814" s="84"/>
      <c r="C814" s="84"/>
      <c r="D814" s="84"/>
      <c r="E814" s="84"/>
      <c r="F814" s="128"/>
      <c r="G814" s="128"/>
    </row>
    <row r="815" spans="1:7" ht="15.75" customHeight="1" x14ac:dyDescent="0.25">
      <c r="A815" s="84"/>
      <c r="B815" s="84"/>
      <c r="C815" s="84"/>
      <c r="D815" s="84"/>
      <c r="E815" s="84"/>
      <c r="F815" s="128"/>
      <c r="G815" s="128"/>
    </row>
    <row r="816" spans="1:7" ht="15.75" customHeight="1" x14ac:dyDescent="0.25">
      <c r="A816" s="84"/>
      <c r="B816" s="84"/>
      <c r="C816" s="84"/>
      <c r="D816" s="84"/>
      <c r="E816" s="84"/>
      <c r="F816" s="128"/>
      <c r="G816" s="128"/>
    </row>
    <row r="817" spans="1:7" ht="15.75" customHeight="1" x14ac:dyDescent="0.25">
      <c r="A817" s="84"/>
      <c r="B817" s="84"/>
      <c r="C817" s="84"/>
      <c r="D817" s="84"/>
      <c r="E817" s="84"/>
      <c r="F817" s="128"/>
      <c r="G817" s="128"/>
    </row>
    <row r="818" spans="1:7" ht="15.75" customHeight="1" x14ac:dyDescent="0.25">
      <c r="A818" s="84"/>
      <c r="B818" s="84"/>
      <c r="C818" s="84"/>
      <c r="D818" s="84"/>
      <c r="E818" s="84"/>
      <c r="F818" s="128"/>
      <c r="G818" s="128"/>
    </row>
    <row r="819" spans="1:7" ht="15.75" customHeight="1" x14ac:dyDescent="0.25">
      <c r="A819" s="84"/>
      <c r="B819" s="84"/>
      <c r="C819" s="84"/>
      <c r="D819" s="84"/>
      <c r="E819" s="84"/>
      <c r="F819" s="128"/>
      <c r="G819" s="128"/>
    </row>
    <row r="820" spans="1:7" ht="15.75" customHeight="1" x14ac:dyDescent="0.25">
      <c r="A820" s="84"/>
      <c r="B820" s="84"/>
      <c r="C820" s="84"/>
      <c r="D820" s="84"/>
      <c r="E820" s="84"/>
      <c r="F820" s="128"/>
      <c r="G820" s="128"/>
    </row>
    <row r="821" spans="1:7" ht="15.75" customHeight="1" x14ac:dyDescent="0.25">
      <c r="A821" s="84"/>
      <c r="B821" s="84"/>
      <c r="C821" s="84"/>
      <c r="D821" s="84"/>
      <c r="E821" s="84"/>
      <c r="F821" s="128"/>
      <c r="G821" s="128"/>
    </row>
    <row r="822" spans="1:7" ht="15.75" customHeight="1" x14ac:dyDescent="0.25">
      <c r="A822" s="84"/>
      <c r="B822" s="84"/>
      <c r="C822" s="84"/>
      <c r="D822" s="84"/>
      <c r="E822" s="84"/>
      <c r="F822" s="128"/>
      <c r="G822" s="128"/>
    </row>
    <row r="823" spans="1:7" ht="15.75" customHeight="1" x14ac:dyDescent="0.25">
      <c r="A823" s="84"/>
      <c r="B823" s="84"/>
      <c r="C823" s="84"/>
      <c r="D823" s="84"/>
      <c r="E823" s="84"/>
      <c r="F823" s="128"/>
      <c r="G823" s="128"/>
    </row>
    <row r="824" spans="1:7" ht="15.75" customHeight="1" x14ac:dyDescent="0.25">
      <c r="A824" s="84"/>
      <c r="B824" s="84"/>
      <c r="C824" s="84"/>
      <c r="D824" s="84"/>
      <c r="E824" s="84"/>
      <c r="F824" s="128"/>
      <c r="G824" s="128"/>
    </row>
    <row r="825" spans="1:7" ht="15.75" customHeight="1" x14ac:dyDescent="0.25">
      <c r="A825" s="84"/>
      <c r="B825" s="84"/>
      <c r="C825" s="84"/>
      <c r="D825" s="84"/>
      <c r="E825" s="84"/>
      <c r="F825" s="128"/>
      <c r="G825" s="128"/>
    </row>
    <row r="826" spans="1:7" ht="15.75" customHeight="1" x14ac:dyDescent="0.25">
      <c r="A826" s="84"/>
      <c r="B826" s="84"/>
      <c r="C826" s="84"/>
      <c r="D826" s="84"/>
      <c r="E826" s="84"/>
      <c r="F826" s="128"/>
      <c r="G826" s="128"/>
    </row>
    <row r="827" spans="1:7" ht="15.75" customHeight="1" x14ac:dyDescent="0.25">
      <c r="A827" s="84"/>
      <c r="B827" s="84"/>
      <c r="C827" s="84"/>
      <c r="D827" s="84"/>
      <c r="E827" s="84"/>
      <c r="F827" s="128"/>
      <c r="G827" s="128"/>
    </row>
    <row r="828" spans="1:7" ht="15.75" customHeight="1" x14ac:dyDescent="0.25">
      <c r="A828" s="84"/>
      <c r="B828" s="84"/>
      <c r="C828" s="84"/>
      <c r="D828" s="84"/>
      <c r="E828" s="84"/>
      <c r="F828" s="128"/>
      <c r="G828" s="128"/>
    </row>
    <row r="829" spans="1:7" ht="15.75" customHeight="1" x14ac:dyDescent="0.25">
      <c r="A829" s="84"/>
      <c r="B829" s="84"/>
      <c r="C829" s="84"/>
      <c r="D829" s="84"/>
      <c r="E829" s="84"/>
      <c r="F829" s="128"/>
      <c r="G829" s="128"/>
    </row>
    <row r="830" spans="1:7" ht="15.75" customHeight="1" x14ac:dyDescent="0.25">
      <c r="A830" s="84"/>
      <c r="B830" s="84"/>
      <c r="C830" s="84"/>
      <c r="D830" s="84"/>
      <c r="E830" s="84"/>
      <c r="F830" s="128"/>
      <c r="G830" s="128"/>
    </row>
    <row r="831" spans="1:7" ht="15.75" customHeight="1" x14ac:dyDescent="0.25">
      <c r="A831" s="84"/>
      <c r="B831" s="84"/>
      <c r="C831" s="84"/>
      <c r="D831" s="84"/>
      <c r="E831" s="84"/>
      <c r="F831" s="128"/>
      <c r="G831" s="128"/>
    </row>
    <row r="832" spans="1:7" ht="15.75" customHeight="1" x14ac:dyDescent="0.25">
      <c r="A832" s="84"/>
      <c r="B832" s="84"/>
      <c r="C832" s="84"/>
      <c r="D832" s="84"/>
      <c r="E832" s="84"/>
      <c r="F832" s="128"/>
      <c r="G832" s="128"/>
    </row>
    <row r="833" spans="1:7" ht="15.75" customHeight="1" x14ac:dyDescent="0.25">
      <c r="A833" s="84"/>
      <c r="B833" s="84"/>
      <c r="C833" s="84"/>
      <c r="D833" s="84"/>
      <c r="E833" s="84"/>
      <c r="F833" s="128"/>
      <c r="G833" s="128"/>
    </row>
    <row r="834" spans="1:7" ht="15.75" customHeight="1" x14ac:dyDescent="0.25">
      <c r="A834" s="84"/>
      <c r="B834" s="84"/>
      <c r="C834" s="84"/>
      <c r="D834" s="84"/>
      <c r="E834" s="84"/>
      <c r="F834" s="128"/>
      <c r="G834" s="128"/>
    </row>
    <row r="835" spans="1:7" ht="15.75" customHeight="1" x14ac:dyDescent="0.25">
      <c r="A835" s="84"/>
      <c r="B835" s="84"/>
      <c r="C835" s="84"/>
      <c r="D835" s="84"/>
      <c r="E835" s="84"/>
      <c r="F835" s="128"/>
      <c r="G835" s="128"/>
    </row>
    <row r="836" spans="1:7" ht="15.75" customHeight="1" x14ac:dyDescent="0.25">
      <c r="A836" s="84"/>
      <c r="B836" s="84"/>
      <c r="C836" s="84"/>
      <c r="D836" s="84"/>
      <c r="E836" s="84"/>
      <c r="F836" s="128"/>
      <c r="G836" s="128"/>
    </row>
    <row r="837" spans="1:7" ht="15.75" customHeight="1" x14ac:dyDescent="0.25">
      <c r="A837" s="84"/>
      <c r="B837" s="84"/>
      <c r="C837" s="84"/>
      <c r="D837" s="84"/>
      <c r="E837" s="84"/>
      <c r="F837" s="128"/>
      <c r="G837" s="128"/>
    </row>
    <row r="838" spans="1:7" ht="15.75" customHeight="1" x14ac:dyDescent="0.25">
      <c r="A838" s="84"/>
      <c r="B838" s="84"/>
      <c r="C838" s="84"/>
      <c r="D838" s="84"/>
      <c r="E838" s="84"/>
      <c r="F838" s="128"/>
      <c r="G838" s="128"/>
    </row>
    <row r="839" spans="1:7" ht="15.75" customHeight="1" x14ac:dyDescent="0.25">
      <c r="A839" s="84"/>
      <c r="B839" s="84"/>
      <c r="C839" s="84"/>
      <c r="D839" s="84"/>
      <c r="E839" s="84"/>
      <c r="F839" s="128"/>
      <c r="G839" s="128"/>
    </row>
    <row r="840" spans="1:7" ht="15.75" customHeight="1" x14ac:dyDescent="0.25">
      <c r="A840" s="84"/>
      <c r="B840" s="84"/>
      <c r="C840" s="84"/>
      <c r="D840" s="84"/>
      <c r="E840" s="84"/>
      <c r="F840" s="128"/>
      <c r="G840" s="128"/>
    </row>
    <row r="841" spans="1:7" ht="15.75" customHeight="1" x14ac:dyDescent="0.25">
      <c r="A841" s="84"/>
      <c r="B841" s="84"/>
      <c r="C841" s="84"/>
      <c r="D841" s="84"/>
      <c r="E841" s="84"/>
      <c r="F841" s="128"/>
      <c r="G841" s="128"/>
    </row>
    <row r="842" spans="1:7" ht="15.75" customHeight="1" x14ac:dyDescent="0.25">
      <c r="A842" s="84"/>
      <c r="B842" s="84"/>
      <c r="C842" s="84"/>
      <c r="D842" s="84"/>
      <c r="E842" s="84"/>
      <c r="F842" s="128"/>
      <c r="G842" s="128"/>
    </row>
    <row r="843" spans="1:7" ht="15.75" customHeight="1" x14ac:dyDescent="0.25">
      <c r="A843" s="84"/>
      <c r="B843" s="84"/>
      <c r="C843" s="84"/>
      <c r="D843" s="84"/>
      <c r="E843" s="84"/>
      <c r="F843" s="128"/>
      <c r="G843" s="128"/>
    </row>
    <row r="844" spans="1:7" ht="15.75" customHeight="1" x14ac:dyDescent="0.25">
      <c r="A844" s="84"/>
      <c r="B844" s="84"/>
      <c r="C844" s="84"/>
      <c r="D844" s="84"/>
      <c r="E844" s="84"/>
      <c r="F844" s="128"/>
      <c r="G844" s="128"/>
    </row>
    <row r="845" spans="1:7" ht="15.75" customHeight="1" x14ac:dyDescent="0.25">
      <c r="A845" s="84"/>
      <c r="B845" s="84"/>
      <c r="C845" s="84"/>
      <c r="D845" s="84"/>
      <c r="E845" s="84"/>
      <c r="F845" s="128"/>
      <c r="G845" s="128"/>
    </row>
    <row r="846" spans="1:7" ht="15.75" customHeight="1" x14ac:dyDescent="0.25">
      <c r="A846" s="84"/>
      <c r="B846" s="84"/>
      <c r="C846" s="84"/>
      <c r="D846" s="84"/>
      <c r="E846" s="84"/>
      <c r="F846" s="128"/>
      <c r="G846" s="128"/>
    </row>
    <row r="847" spans="1:7" ht="15.75" customHeight="1" x14ac:dyDescent="0.25">
      <c r="A847" s="84"/>
      <c r="B847" s="84"/>
      <c r="C847" s="84"/>
      <c r="D847" s="84"/>
      <c r="E847" s="84"/>
      <c r="F847" s="128"/>
      <c r="G847" s="128"/>
    </row>
    <row r="848" spans="1:7" ht="15.75" customHeight="1" x14ac:dyDescent="0.25">
      <c r="A848" s="84"/>
      <c r="B848" s="84"/>
      <c r="C848" s="84"/>
      <c r="D848" s="84"/>
      <c r="E848" s="84"/>
      <c r="F848" s="128"/>
      <c r="G848" s="128"/>
    </row>
    <row r="849" spans="1:7" ht="15.75" customHeight="1" x14ac:dyDescent="0.25">
      <c r="A849" s="84"/>
      <c r="B849" s="84"/>
      <c r="C849" s="84"/>
      <c r="D849" s="84"/>
      <c r="E849" s="84"/>
      <c r="F849" s="128"/>
      <c r="G849" s="128"/>
    </row>
    <row r="850" spans="1:7" ht="15.75" customHeight="1" x14ac:dyDescent="0.25">
      <c r="A850" s="84"/>
      <c r="B850" s="84"/>
      <c r="C850" s="84"/>
      <c r="D850" s="84"/>
      <c r="E850" s="84"/>
      <c r="F850" s="128"/>
      <c r="G850" s="128"/>
    </row>
    <row r="851" spans="1:7" ht="15.75" customHeight="1" x14ac:dyDescent="0.25">
      <c r="A851" s="84"/>
      <c r="B851" s="84"/>
      <c r="C851" s="84"/>
      <c r="D851" s="84"/>
      <c r="E851" s="84"/>
      <c r="F851" s="128"/>
      <c r="G851" s="128"/>
    </row>
    <row r="852" spans="1:7" ht="15.75" customHeight="1" x14ac:dyDescent="0.25">
      <c r="A852" s="84"/>
      <c r="B852" s="84"/>
      <c r="C852" s="84"/>
      <c r="D852" s="84"/>
      <c r="E852" s="84"/>
      <c r="F852" s="128"/>
      <c r="G852" s="128"/>
    </row>
    <row r="853" spans="1:7" ht="15.75" customHeight="1" x14ac:dyDescent="0.25">
      <c r="A853" s="84"/>
      <c r="B853" s="84"/>
      <c r="C853" s="84"/>
      <c r="D853" s="84"/>
      <c r="E853" s="84"/>
      <c r="F853" s="128"/>
      <c r="G853" s="128"/>
    </row>
    <row r="854" spans="1:7" ht="15.75" customHeight="1" x14ac:dyDescent="0.25">
      <c r="A854" s="84"/>
      <c r="B854" s="84"/>
      <c r="C854" s="84"/>
      <c r="D854" s="84"/>
      <c r="E854" s="84"/>
      <c r="F854" s="128"/>
      <c r="G854" s="128"/>
    </row>
    <row r="855" spans="1:7" ht="15.75" customHeight="1" x14ac:dyDescent="0.25">
      <c r="A855" s="84"/>
      <c r="B855" s="84"/>
      <c r="C855" s="84"/>
      <c r="D855" s="84"/>
      <c r="E855" s="84"/>
      <c r="F855" s="128"/>
      <c r="G855" s="128"/>
    </row>
    <row r="856" spans="1:7" ht="15.75" customHeight="1" x14ac:dyDescent="0.25">
      <c r="A856" s="84"/>
      <c r="B856" s="84"/>
      <c r="C856" s="84"/>
      <c r="D856" s="84"/>
      <c r="E856" s="84"/>
      <c r="F856" s="128"/>
      <c r="G856" s="128"/>
    </row>
    <row r="857" spans="1:7" ht="15.75" customHeight="1" x14ac:dyDescent="0.25">
      <c r="A857" s="84"/>
      <c r="B857" s="84"/>
      <c r="C857" s="84"/>
      <c r="D857" s="84"/>
      <c r="E857" s="84"/>
      <c r="F857" s="128"/>
      <c r="G857" s="128"/>
    </row>
    <row r="858" spans="1:7" ht="15.75" customHeight="1" x14ac:dyDescent="0.25">
      <c r="A858" s="84"/>
      <c r="B858" s="84"/>
      <c r="C858" s="84"/>
      <c r="D858" s="84"/>
      <c r="E858" s="84"/>
      <c r="F858" s="128"/>
      <c r="G858" s="128"/>
    </row>
    <row r="859" spans="1:7" ht="15.75" customHeight="1" x14ac:dyDescent="0.25">
      <c r="A859" s="84"/>
      <c r="B859" s="84"/>
      <c r="C859" s="84"/>
      <c r="D859" s="84"/>
      <c r="E859" s="84"/>
      <c r="F859" s="128"/>
      <c r="G859" s="128"/>
    </row>
    <row r="860" spans="1:7" ht="15.75" customHeight="1" x14ac:dyDescent="0.25">
      <c r="A860" s="84"/>
      <c r="B860" s="84"/>
      <c r="C860" s="84"/>
      <c r="D860" s="84"/>
      <c r="E860" s="84"/>
      <c r="F860" s="128"/>
      <c r="G860" s="128"/>
    </row>
    <row r="861" spans="1:7" ht="15.75" customHeight="1" x14ac:dyDescent="0.25">
      <c r="A861" s="84"/>
      <c r="B861" s="84"/>
      <c r="C861" s="84"/>
      <c r="D861" s="84"/>
      <c r="E861" s="84"/>
      <c r="F861" s="128"/>
      <c r="G861" s="128"/>
    </row>
    <row r="862" spans="1:7" ht="15.75" customHeight="1" x14ac:dyDescent="0.25">
      <c r="A862" s="84"/>
      <c r="B862" s="84"/>
      <c r="C862" s="84"/>
      <c r="D862" s="84"/>
      <c r="E862" s="84"/>
      <c r="F862" s="128"/>
      <c r="G862" s="128"/>
    </row>
    <row r="863" spans="1:7" ht="15.75" customHeight="1" x14ac:dyDescent="0.25">
      <c r="A863" s="84"/>
      <c r="B863" s="84"/>
      <c r="C863" s="84"/>
      <c r="D863" s="84"/>
      <c r="E863" s="84"/>
      <c r="F863" s="128"/>
      <c r="G863" s="128"/>
    </row>
    <row r="864" spans="1:7" ht="15.75" customHeight="1" x14ac:dyDescent="0.25">
      <c r="A864" s="84"/>
      <c r="B864" s="84"/>
      <c r="C864" s="84"/>
      <c r="D864" s="84"/>
      <c r="E864" s="84"/>
      <c r="F864" s="128"/>
      <c r="G864" s="128"/>
    </row>
    <row r="865" spans="1:7" ht="15.75" customHeight="1" x14ac:dyDescent="0.25">
      <c r="A865" s="84"/>
      <c r="B865" s="84"/>
      <c r="C865" s="84"/>
      <c r="D865" s="84"/>
      <c r="E865" s="84"/>
      <c r="F865" s="128"/>
      <c r="G865" s="128"/>
    </row>
    <row r="866" spans="1:7" ht="15.75" customHeight="1" x14ac:dyDescent="0.25">
      <c r="A866" s="84"/>
      <c r="B866" s="84"/>
      <c r="C866" s="84"/>
      <c r="D866" s="84"/>
      <c r="E866" s="84"/>
      <c r="F866" s="128"/>
      <c r="G866" s="128"/>
    </row>
    <row r="867" spans="1:7" ht="15.75" customHeight="1" x14ac:dyDescent="0.25">
      <c r="A867" s="84"/>
      <c r="B867" s="84"/>
      <c r="C867" s="84"/>
      <c r="D867" s="84"/>
      <c r="E867" s="84"/>
      <c r="F867" s="128"/>
      <c r="G867" s="128"/>
    </row>
    <row r="868" spans="1:7" ht="15.75" customHeight="1" x14ac:dyDescent="0.25">
      <c r="A868" s="84"/>
      <c r="B868" s="84"/>
      <c r="C868" s="84"/>
      <c r="D868" s="84"/>
      <c r="E868" s="84"/>
      <c r="F868" s="128"/>
      <c r="G868" s="128"/>
    </row>
    <row r="869" spans="1:7" ht="15.75" customHeight="1" x14ac:dyDescent="0.25">
      <c r="A869" s="84"/>
      <c r="B869" s="84"/>
      <c r="C869" s="84"/>
      <c r="D869" s="84"/>
      <c r="E869" s="84"/>
      <c r="F869" s="128"/>
      <c r="G869" s="128"/>
    </row>
    <row r="870" spans="1:7" ht="15.75" customHeight="1" x14ac:dyDescent="0.25">
      <c r="A870" s="84"/>
      <c r="B870" s="84"/>
      <c r="C870" s="84"/>
      <c r="D870" s="84"/>
      <c r="E870" s="84"/>
      <c r="F870" s="128"/>
      <c r="G870" s="128"/>
    </row>
    <row r="871" spans="1:7" ht="15.75" customHeight="1" x14ac:dyDescent="0.25">
      <c r="A871" s="84"/>
      <c r="B871" s="84"/>
      <c r="C871" s="84"/>
      <c r="D871" s="84"/>
      <c r="E871" s="84"/>
      <c r="F871" s="128"/>
      <c r="G871" s="128"/>
    </row>
    <row r="872" spans="1:7" ht="15.75" customHeight="1" x14ac:dyDescent="0.25">
      <c r="A872" s="84"/>
      <c r="B872" s="84"/>
      <c r="C872" s="84"/>
      <c r="D872" s="84"/>
      <c r="E872" s="84"/>
      <c r="F872" s="128"/>
      <c r="G872" s="128"/>
    </row>
    <row r="873" spans="1:7" ht="15.75" customHeight="1" x14ac:dyDescent="0.25">
      <c r="A873" s="84"/>
      <c r="B873" s="84"/>
      <c r="C873" s="84"/>
      <c r="D873" s="84"/>
      <c r="E873" s="84"/>
      <c r="F873" s="128"/>
      <c r="G873" s="128"/>
    </row>
    <row r="874" spans="1:7" ht="15.75" customHeight="1" x14ac:dyDescent="0.25">
      <c r="A874" s="84"/>
      <c r="B874" s="84"/>
      <c r="C874" s="84"/>
      <c r="D874" s="84"/>
      <c r="E874" s="84"/>
      <c r="F874" s="128"/>
      <c r="G874" s="128"/>
    </row>
    <row r="875" spans="1:7" ht="15.75" customHeight="1" x14ac:dyDescent="0.25">
      <c r="A875" s="84"/>
      <c r="B875" s="84"/>
      <c r="C875" s="84"/>
      <c r="D875" s="84"/>
      <c r="E875" s="84"/>
      <c r="F875" s="128"/>
      <c r="G875" s="128"/>
    </row>
    <row r="876" spans="1:7" ht="15.75" customHeight="1" x14ac:dyDescent="0.25">
      <c r="A876" s="84"/>
      <c r="B876" s="84"/>
      <c r="C876" s="84"/>
      <c r="D876" s="84"/>
      <c r="E876" s="84"/>
      <c r="F876" s="128"/>
      <c r="G876" s="128"/>
    </row>
    <row r="877" spans="1:7" ht="15.75" customHeight="1" x14ac:dyDescent="0.25">
      <c r="A877" s="84"/>
      <c r="B877" s="84"/>
      <c r="C877" s="84"/>
      <c r="D877" s="84"/>
      <c r="E877" s="84"/>
      <c r="F877" s="128"/>
      <c r="G877" s="128"/>
    </row>
    <row r="878" spans="1:7" ht="15.75" customHeight="1" x14ac:dyDescent="0.25">
      <c r="A878" s="84"/>
      <c r="B878" s="84"/>
      <c r="C878" s="84"/>
      <c r="D878" s="84"/>
      <c r="E878" s="84"/>
      <c r="F878" s="128"/>
      <c r="G878" s="128"/>
    </row>
    <row r="879" spans="1:7" ht="15.75" customHeight="1" x14ac:dyDescent="0.25">
      <c r="A879" s="84"/>
      <c r="B879" s="84"/>
      <c r="C879" s="84"/>
      <c r="D879" s="84"/>
      <c r="E879" s="84"/>
      <c r="F879" s="128"/>
      <c r="G879" s="128"/>
    </row>
    <row r="880" spans="1:7" ht="15.75" customHeight="1" x14ac:dyDescent="0.25">
      <c r="A880" s="84"/>
      <c r="B880" s="84"/>
      <c r="C880" s="84"/>
      <c r="D880" s="84"/>
      <c r="E880" s="84"/>
      <c r="F880" s="128"/>
      <c r="G880" s="128"/>
    </row>
    <row r="881" spans="1:7" ht="15.75" customHeight="1" x14ac:dyDescent="0.25">
      <c r="A881" s="84"/>
      <c r="B881" s="84"/>
      <c r="C881" s="84"/>
      <c r="D881" s="84"/>
      <c r="E881" s="84"/>
      <c r="F881" s="128"/>
      <c r="G881" s="128"/>
    </row>
    <row r="882" spans="1:7" ht="15.75" customHeight="1" x14ac:dyDescent="0.25">
      <c r="A882" s="84"/>
      <c r="B882" s="84"/>
      <c r="C882" s="84"/>
      <c r="D882" s="84"/>
      <c r="E882" s="84"/>
      <c r="F882" s="128"/>
      <c r="G882" s="128"/>
    </row>
    <row r="883" spans="1:7" ht="15.75" customHeight="1" x14ac:dyDescent="0.25">
      <c r="A883" s="84"/>
      <c r="B883" s="84"/>
      <c r="C883" s="84"/>
      <c r="D883" s="84"/>
      <c r="E883" s="84"/>
      <c r="F883" s="128"/>
      <c r="G883" s="128"/>
    </row>
    <row r="884" spans="1:7" ht="15.75" customHeight="1" x14ac:dyDescent="0.25">
      <c r="A884" s="84"/>
      <c r="B884" s="84"/>
      <c r="C884" s="84"/>
      <c r="D884" s="84"/>
      <c r="E884" s="84"/>
      <c r="F884" s="128"/>
      <c r="G884" s="128"/>
    </row>
    <row r="885" spans="1:7" ht="15.75" customHeight="1" x14ac:dyDescent="0.25">
      <c r="A885" s="84"/>
      <c r="B885" s="84"/>
      <c r="C885" s="84"/>
      <c r="D885" s="84"/>
      <c r="E885" s="84"/>
      <c r="F885" s="128"/>
      <c r="G885" s="128"/>
    </row>
    <row r="886" spans="1:7" ht="15.75" customHeight="1" x14ac:dyDescent="0.25">
      <c r="A886" s="84"/>
      <c r="B886" s="84"/>
      <c r="C886" s="84"/>
      <c r="D886" s="84"/>
      <c r="E886" s="84"/>
      <c r="F886" s="128"/>
      <c r="G886" s="128"/>
    </row>
    <row r="887" spans="1:7" ht="15.75" customHeight="1" x14ac:dyDescent="0.25">
      <c r="A887" s="84"/>
      <c r="B887" s="84"/>
      <c r="C887" s="84"/>
      <c r="D887" s="84"/>
      <c r="E887" s="84"/>
      <c r="F887" s="128"/>
      <c r="G887" s="128"/>
    </row>
    <row r="888" spans="1:7" ht="15.75" customHeight="1" x14ac:dyDescent="0.25">
      <c r="A888" s="84"/>
      <c r="B888" s="84"/>
      <c r="C888" s="84"/>
      <c r="D888" s="84"/>
      <c r="E888" s="84"/>
      <c r="F888" s="128"/>
      <c r="G888" s="128"/>
    </row>
    <row r="889" spans="1:7" ht="15.75" customHeight="1" x14ac:dyDescent="0.25">
      <c r="A889" s="84"/>
      <c r="B889" s="84"/>
      <c r="C889" s="84"/>
      <c r="D889" s="84"/>
      <c r="E889" s="84"/>
      <c r="F889" s="128"/>
      <c r="G889" s="128"/>
    </row>
    <row r="890" spans="1:7" ht="15.75" customHeight="1" x14ac:dyDescent="0.25">
      <c r="A890" s="84"/>
      <c r="B890" s="84"/>
      <c r="C890" s="84"/>
      <c r="D890" s="84"/>
      <c r="E890" s="84"/>
      <c r="F890" s="128"/>
      <c r="G890" s="128"/>
    </row>
    <row r="891" spans="1:7" ht="15.75" customHeight="1" x14ac:dyDescent="0.25">
      <c r="A891" s="84"/>
      <c r="B891" s="84"/>
      <c r="C891" s="84"/>
      <c r="D891" s="84"/>
      <c r="E891" s="84"/>
      <c r="F891" s="128"/>
      <c r="G891" s="128"/>
    </row>
    <row r="892" spans="1:7" ht="15.75" customHeight="1" x14ac:dyDescent="0.25">
      <c r="A892" s="84"/>
      <c r="B892" s="84"/>
      <c r="C892" s="84"/>
      <c r="D892" s="84"/>
      <c r="E892" s="84"/>
      <c r="F892" s="128"/>
      <c r="G892" s="128"/>
    </row>
    <row r="893" spans="1:7" ht="15.75" customHeight="1" x14ac:dyDescent="0.25">
      <c r="A893" s="84"/>
      <c r="B893" s="84"/>
      <c r="C893" s="84"/>
      <c r="D893" s="84"/>
      <c r="E893" s="84"/>
      <c r="F893" s="128"/>
      <c r="G893" s="128"/>
    </row>
    <row r="894" spans="1:7" ht="15.75" customHeight="1" x14ac:dyDescent="0.25">
      <c r="A894" s="84"/>
      <c r="B894" s="84"/>
      <c r="C894" s="84"/>
      <c r="D894" s="84"/>
      <c r="E894" s="84"/>
      <c r="F894" s="128"/>
      <c r="G894" s="128"/>
    </row>
    <row r="895" spans="1:7" ht="15.75" customHeight="1" x14ac:dyDescent="0.25">
      <c r="A895" s="84"/>
      <c r="B895" s="84"/>
      <c r="C895" s="84"/>
      <c r="D895" s="84"/>
      <c r="E895" s="84"/>
      <c r="F895" s="128"/>
      <c r="G895" s="128"/>
    </row>
    <row r="896" spans="1:7" ht="15.75" customHeight="1" x14ac:dyDescent="0.25">
      <c r="A896" s="84"/>
      <c r="B896" s="84"/>
      <c r="C896" s="84"/>
      <c r="D896" s="84"/>
      <c r="E896" s="84"/>
      <c r="F896" s="128"/>
      <c r="G896" s="128"/>
    </row>
    <row r="897" spans="1:7" ht="15.75" customHeight="1" x14ac:dyDescent="0.25">
      <c r="A897" s="84"/>
      <c r="B897" s="84"/>
      <c r="C897" s="84"/>
      <c r="D897" s="84"/>
      <c r="E897" s="84"/>
      <c r="F897" s="128"/>
      <c r="G897" s="128"/>
    </row>
    <row r="898" spans="1:7" ht="15.75" customHeight="1" x14ac:dyDescent="0.25">
      <c r="A898" s="84"/>
      <c r="B898" s="84"/>
      <c r="C898" s="84"/>
      <c r="D898" s="84"/>
      <c r="E898" s="84"/>
      <c r="F898" s="128"/>
      <c r="G898" s="128"/>
    </row>
    <row r="899" spans="1:7" ht="15.75" customHeight="1" x14ac:dyDescent="0.25">
      <c r="A899" s="84"/>
      <c r="B899" s="84"/>
      <c r="C899" s="84"/>
      <c r="D899" s="84"/>
      <c r="E899" s="84"/>
      <c r="F899" s="128"/>
      <c r="G899" s="128"/>
    </row>
    <row r="900" spans="1:7" ht="15.75" customHeight="1" x14ac:dyDescent="0.25">
      <c r="A900" s="84"/>
      <c r="B900" s="84"/>
      <c r="C900" s="84"/>
      <c r="D900" s="84"/>
      <c r="E900" s="84"/>
      <c r="F900" s="128"/>
      <c r="G900" s="128"/>
    </row>
    <row r="901" spans="1:7" ht="15.75" customHeight="1" x14ac:dyDescent="0.25">
      <c r="A901" s="84"/>
      <c r="B901" s="84"/>
      <c r="C901" s="84"/>
      <c r="D901" s="84"/>
      <c r="E901" s="84"/>
      <c r="F901" s="128"/>
      <c r="G901" s="128"/>
    </row>
    <row r="902" spans="1:7" ht="15.75" customHeight="1" x14ac:dyDescent="0.25">
      <c r="A902" s="84"/>
      <c r="B902" s="84"/>
      <c r="C902" s="84"/>
      <c r="D902" s="84"/>
      <c r="E902" s="84"/>
      <c r="F902" s="128"/>
      <c r="G902" s="128"/>
    </row>
    <row r="903" spans="1:7" ht="15.75" customHeight="1" x14ac:dyDescent="0.25">
      <c r="A903" s="84"/>
      <c r="B903" s="84"/>
      <c r="C903" s="84"/>
      <c r="D903" s="84"/>
      <c r="E903" s="84"/>
      <c r="F903" s="128"/>
      <c r="G903" s="128"/>
    </row>
    <row r="904" spans="1:7" ht="15.75" customHeight="1" x14ac:dyDescent="0.25">
      <c r="A904" s="84"/>
      <c r="B904" s="84"/>
      <c r="C904" s="84"/>
      <c r="D904" s="84"/>
      <c r="E904" s="84"/>
      <c r="F904" s="128"/>
      <c r="G904" s="128"/>
    </row>
    <row r="905" spans="1:7" ht="15.75" customHeight="1" x14ac:dyDescent="0.25">
      <c r="A905" s="84"/>
      <c r="B905" s="84"/>
      <c r="C905" s="84"/>
      <c r="D905" s="84"/>
      <c r="E905" s="84"/>
      <c r="F905" s="128"/>
      <c r="G905" s="128"/>
    </row>
    <row r="906" spans="1:7" ht="15.75" customHeight="1" x14ac:dyDescent="0.25">
      <c r="A906" s="84"/>
      <c r="B906" s="84"/>
      <c r="C906" s="84"/>
      <c r="D906" s="84"/>
      <c r="E906" s="84"/>
      <c r="F906" s="128"/>
      <c r="G906" s="128"/>
    </row>
    <row r="907" spans="1:7" ht="15.75" customHeight="1" x14ac:dyDescent="0.25">
      <c r="A907" s="84"/>
      <c r="B907" s="84"/>
      <c r="C907" s="84"/>
      <c r="D907" s="84"/>
      <c r="E907" s="84"/>
      <c r="F907" s="128"/>
      <c r="G907" s="128"/>
    </row>
    <row r="908" spans="1:7" ht="15.75" customHeight="1" x14ac:dyDescent="0.25">
      <c r="A908" s="84"/>
      <c r="B908" s="84"/>
      <c r="C908" s="84"/>
      <c r="D908" s="84"/>
      <c r="E908" s="84"/>
      <c r="F908" s="128"/>
      <c r="G908" s="128"/>
    </row>
    <row r="909" spans="1:7" ht="15.75" customHeight="1" x14ac:dyDescent="0.25">
      <c r="A909" s="84"/>
      <c r="B909" s="84"/>
      <c r="C909" s="84"/>
      <c r="D909" s="84"/>
      <c r="E909" s="84"/>
      <c r="F909" s="128"/>
      <c r="G909" s="128"/>
    </row>
    <row r="910" spans="1:7" ht="15.75" customHeight="1" x14ac:dyDescent="0.25">
      <c r="A910" s="84"/>
      <c r="B910" s="84"/>
      <c r="C910" s="84"/>
      <c r="D910" s="84"/>
      <c r="E910" s="84"/>
      <c r="F910" s="128"/>
      <c r="G910" s="128"/>
    </row>
    <row r="911" spans="1:7" ht="15.75" customHeight="1" x14ac:dyDescent="0.25">
      <c r="A911" s="84"/>
      <c r="B911" s="84"/>
      <c r="C911" s="84"/>
      <c r="D911" s="84"/>
      <c r="E911" s="84"/>
      <c r="F911" s="128"/>
      <c r="G911" s="128"/>
    </row>
    <row r="912" spans="1:7" ht="15.75" customHeight="1" x14ac:dyDescent="0.25">
      <c r="A912" s="84"/>
      <c r="B912" s="84"/>
      <c r="C912" s="84"/>
      <c r="D912" s="84"/>
      <c r="E912" s="84"/>
      <c r="F912" s="128"/>
      <c r="G912" s="128"/>
    </row>
    <row r="913" spans="1:7" ht="15.75" customHeight="1" x14ac:dyDescent="0.25">
      <c r="A913" s="84"/>
      <c r="B913" s="84"/>
      <c r="C913" s="84"/>
      <c r="D913" s="84"/>
      <c r="E913" s="84"/>
      <c r="F913" s="128"/>
      <c r="G913" s="128"/>
    </row>
    <row r="914" spans="1:7" ht="15.75" customHeight="1" x14ac:dyDescent="0.25">
      <c r="A914" s="84"/>
      <c r="B914" s="84"/>
      <c r="C914" s="84"/>
      <c r="D914" s="84"/>
      <c r="E914" s="84"/>
      <c r="F914" s="128"/>
      <c r="G914" s="128"/>
    </row>
    <row r="915" spans="1:7" ht="15.75" customHeight="1" x14ac:dyDescent="0.25">
      <c r="A915" s="84"/>
      <c r="B915" s="84"/>
      <c r="C915" s="84"/>
      <c r="D915" s="84"/>
      <c r="E915" s="84"/>
      <c r="F915" s="128"/>
      <c r="G915" s="128"/>
    </row>
    <row r="916" spans="1:7" ht="15.75" customHeight="1" x14ac:dyDescent="0.25">
      <c r="A916" s="84"/>
      <c r="B916" s="84"/>
      <c r="C916" s="84"/>
      <c r="D916" s="84"/>
      <c r="E916" s="84"/>
      <c r="F916" s="128"/>
      <c r="G916" s="128"/>
    </row>
    <row r="917" spans="1:7" ht="15.75" customHeight="1" x14ac:dyDescent="0.25">
      <c r="A917" s="84"/>
      <c r="B917" s="84"/>
      <c r="C917" s="84"/>
      <c r="D917" s="84"/>
      <c r="E917" s="84"/>
      <c r="F917" s="128"/>
      <c r="G917" s="128"/>
    </row>
    <row r="918" spans="1:7" ht="15.75" customHeight="1" x14ac:dyDescent="0.25">
      <c r="A918" s="84"/>
      <c r="B918" s="84"/>
      <c r="C918" s="84"/>
      <c r="D918" s="84"/>
      <c r="E918" s="84"/>
      <c r="F918" s="128"/>
      <c r="G918" s="128"/>
    </row>
    <row r="919" spans="1:7" ht="15.75" customHeight="1" x14ac:dyDescent="0.25">
      <c r="A919" s="84"/>
      <c r="B919" s="84"/>
      <c r="C919" s="84"/>
      <c r="D919" s="84"/>
      <c r="E919" s="84"/>
      <c r="F919" s="128"/>
      <c r="G919" s="128"/>
    </row>
    <row r="920" spans="1:7" ht="15.75" customHeight="1" x14ac:dyDescent="0.25">
      <c r="A920" s="84"/>
      <c r="B920" s="84"/>
      <c r="C920" s="84"/>
      <c r="D920" s="84"/>
      <c r="E920" s="84"/>
      <c r="F920" s="128"/>
      <c r="G920" s="128"/>
    </row>
    <row r="921" spans="1:7" ht="15.75" customHeight="1" x14ac:dyDescent="0.25">
      <c r="A921" s="84"/>
      <c r="B921" s="84"/>
      <c r="C921" s="84"/>
      <c r="D921" s="84"/>
      <c r="E921" s="84"/>
      <c r="F921" s="128"/>
      <c r="G921" s="128"/>
    </row>
    <row r="922" spans="1:7" ht="15.75" customHeight="1" x14ac:dyDescent="0.25">
      <c r="A922" s="84"/>
      <c r="B922" s="84"/>
      <c r="C922" s="84"/>
      <c r="D922" s="84"/>
      <c r="E922" s="84"/>
      <c r="F922" s="128"/>
      <c r="G922" s="128"/>
    </row>
    <row r="923" spans="1:7" ht="15.75" customHeight="1" x14ac:dyDescent="0.25">
      <c r="A923" s="84"/>
      <c r="B923" s="84"/>
      <c r="C923" s="84"/>
      <c r="D923" s="84"/>
      <c r="E923" s="84"/>
      <c r="F923" s="128"/>
      <c r="G923" s="128"/>
    </row>
    <row r="924" spans="1:7" ht="15.75" customHeight="1" x14ac:dyDescent="0.25">
      <c r="A924" s="84"/>
      <c r="B924" s="84"/>
      <c r="C924" s="84"/>
      <c r="D924" s="84"/>
      <c r="E924" s="84"/>
      <c r="F924" s="128"/>
      <c r="G924" s="128"/>
    </row>
    <row r="925" spans="1:7" ht="15.75" customHeight="1" x14ac:dyDescent="0.25">
      <c r="A925" s="84"/>
      <c r="B925" s="84"/>
      <c r="C925" s="84"/>
      <c r="D925" s="84"/>
      <c r="E925" s="84"/>
      <c r="F925" s="128"/>
      <c r="G925" s="128"/>
    </row>
    <row r="926" spans="1:7" ht="15.75" customHeight="1" x14ac:dyDescent="0.25">
      <c r="A926" s="84"/>
      <c r="B926" s="84"/>
      <c r="C926" s="84"/>
      <c r="D926" s="84"/>
      <c r="E926" s="84"/>
      <c r="F926" s="128"/>
      <c r="G926" s="128"/>
    </row>
    <row r="927" spans="1:7" ht="15.75" customHeight="1" x14ac:dyDescent="0.25">
      <c r="A927" s="84"/>
      <c r="B927" s="84"/>
      <c r="C927" s="84"/>
      <c r="D927" s="84"/>
      <c r="E927" s="84"/>
      <c r="F927" s="128"/>
      <c r="G927" s="128"/>
    </row>
    <row r="928" spans="1:7" ht="15.75" customHeight="1" x14ac:dyDescent="0.25">
      <c r="A928" s="84"/>
      <c r="B928" s="84"/>
      <c r="C928" s="84"/>
      <c r="D928" s="84"/>
      <c r="E928" s="84"/>
      <c r="F928" s="128"/>
      <c r="G928" s="128"/>
    </row>
    <row r="929" spans="1:7" ht="15.75" customHeight="1" x14ac:dyDescent="0.25">
      <c r="A929" s="84"/>
      <c r="B929" s="84"/>
      <c r="C929" s="84"/>
      <c r="D929" s="84"/>
      <c r="E929" s="84"/>
      <c r="F929" s="128"/>
      <c r="G929" s="128"/>
    </row>
    <row r="930" spans="1:7" ht="15.75" customHeight="1" x14ac:dyDescent="0.25">
      <c r="A930" s="84"/>
      <c r="B930" s="84"/>
      <c r="C930" s="84"/>
      <c r="D930" s="84"/>
      <c r="E930" s="84"/>
      <c r="F930" s="128"/>
      <c r="G930" s="128"/>
    </row>
    <row r="931" spans="1:7" ht="15.75" customHeight="1" x14ac:dyDescent="0.25">
      <c r="A931" s="84"/>
      <c r="B931" s="84"/>
      <c r="C931" s="84"/>
      <c r="D931" s="84"/>
      <c r="E931" s="84"/>
      <c r="F931" s="128"/>
      <c r="G931" s="128"/>
    </row>
    <row r="932" spans="1:7" ht="15.75" customHeight="1" x14ac:dyDescent="0.25">
      <c r="A932" s="84"/>
      <c r="B932" s="84"/>
      <c r="C932" s="84"/>
      <c r="D932" s="84"/>
      <c r="E932" s="84"/>
      <c r="F932" s="128"/>
      <c r="G932" s="128"/>
    </row>
    <row r="933" spans="1:7" ht="15.75" customHeight="1" x14ac:dyDescent="0.25">
      <c r="A933" s="84"/>
      <c r="B933" s="84"/>
      <c r="C933" s="84"/>
      <c r="D933" s="84"/>
      <c r="E933" s="84"/>
      <c r="F933" s="128"/>
      <c r="G933" s="128"/>
    </row>
    <row r="934" spans="1:7" ht="15.75" customHeight="1" x14ac:dyDescent="0.25">
      <c r="A934" s="84"/>
      <c r="B934" s="84"/>
      <c r="C934" s="84"/>
      <c r="D934" s="84"/>
      <c r="E934" s="84"/>
      <c r="F934" s="128"/>
      <c r="G934" s="128"/>
    </row>
    <row r="935" spans="1:7" ht="15.75" customHeight="1" x14ac:dyDescent="0.25">
      <c r="A935" s="84"/>
      <c r="B935" s="84"/>
      <c r="C935" s="84"/>
      <c r="D935" s="84"/>
      <c r="E935" s="84"/>
      <c r="F935" s="128"/>
      <c r="G935" s="128"/>
    </row>
    <row r="936" spans="1:7" ht="15.75" customHeight="1" x14ac:dyDescent="0.25">
      <c r="A936" s="84"/>
      <c r="B936" s="84"/>
      <c r="C936" s="84"/>
      <c r="D936" s="84"/>
      <c r="E936" s="84"/>
      <c r="F936" s="128"/>
      <c r="G936" s="128"/>
    </row>
    <row r="937" spans="1:7" ht="15.75" customHeight="1" x14ac:dyDescent="0.25">
      <c r="A937" s="84"/>
      <c r="B937" s="84"/>
      <c r="C937" s="84"/>
      <c r="D937" s="84"/>
      <c r="E937" s="84"/>
      <c r="F937" s="128"/>
      <c r="G937" s="128"/>
    </row>
    <row r="938" spans="1:7" ht="15.75" customHeight="1" x14ac:dyDescent="0.25">
      <c r="A938" s="84"/>
      <c r="B938" s="84"/>
      <c r="C938" s="84"/>
      <c r="D938" s="84"/>
      <c r="E938" s="84"/>
      <c r="F938" s="128"/>
      <c r="G938" s="128"/>
    </row>
    <row r="939" spans="1:7" ht="15.75" customHeight="1" x14ac:dyDescent="0.25">
      <c r="A939" s="84"/>
      <c r="B939" s="84"/>
      <c r="C939" s="84"/>
      <c r="D939" s="84"/>
      <c r="E939" s="84"/>
      <c r="F939" s="128"/>
      <c r="G939" s="128"/>
    </row>
    <row r="940" spans="1:7" ht="15.75" customHeight="1" x14ac:dyDescent="0.25">
      <c r="A940" s="84"/>
      <c r="B940" s="84"/>
      <c r="C940" s="84"/>
      <c r="D940" s="84"/>
      <c r="E940" s="84"/>
      <c r="F940" s="128"/>
      <c r="G940" s="128"/>
    </row>
    <row r="941" spans="1:7" ht="15.75" customHeight="1" x14ac:dyDescent="0.25">
      <c r="A941" s="84"/>
      <c r="B941" s="84"/>
      <c r="C941" s="84"/>
      <c r="D941" s="84"/>
      <c r="E941" s="84"/>
      <c r="F941" s="128"/>
      <c r="G941" s="128"/>
    </row>
    <row r="942" spans="1:7" ht="15.75" customHeight="1" x14ac:dyDescent="0.25">
      <c r="A942" s="84"/>
      <c r="B942" s="84"/>
      <c r="C942" s="84"/>
      <c r="D942" s="84"/>
      <c r="E942" s="84"/>
      <c r="F942" s="128"/>
      <c r="G942" s="128"/>
    </row>
    <row r="943" spans="1:7" ht="15.75" customHeight="1" x14ac:dyDescent="0.25">
      <c r="A943" s="84"/>
      <c r="B943" s="84"/>
      <c r="C943" s="84"/>
      <c r="D943" s="84"/>
      <c r="E943" s="84"/>
      <c r="F943" s="128"/>
      <c r="G943" s="128"/>
    </row>
    <row r="944" spans="1:7" ht="15.75" customHeight="1" x14ac:dyDescent="0.25">
      <c r="A944" s="84"/>
      <c r="B944" s="84"/>
      <c r="C944" s="84"/>
      <c r="D944" s="84"/>
      <c r="E944" s="84"/>
      <c r="F944" s="128"/>
      <c r="G944" s="128"/>
    </row>
    <row r="945" spans="1:7" ht="15.75" customHeight="1" x14ac:dyDescent="0.25">
      <c r="A945" s="84"/>
      <c r="B945" s="84"/>
      <c r="C945" s="84"/>
      <c r="D945" s="84"/>
      <c r="E945" s="84"/>
      <c r="F945" s="128"/>
      <c r="G945" s="128"/>
    </row>
    <row r="946" spans="1:7" ht="15.75" customHeight="1" x14ac:dyDescent="0.25">
      <c r="A946" s="84"/>
      <c r="B946" s="84"/>
      <c r="C946" s="84"/>
      <c r="D946" s="84"/>
      <c r="E946" s="84"/>
      <c r="F946" s="128"/>
      <c r="G946" s="128"/>
    </row>
    <row r="947" spans="1:7" ht="15.75" customHeight="1" x14ac:dyDescent="0.25">
      <c r="A947" s="84"/>
      <c r="B947" s="84"/>
      <c r="C947" s="84"/>
      <c r="D947" s="84"/>
      <c r="E947" s="84"/>
      <c r="F947" s="128"/>
      <c r="G947" s="128"/>
    </row>
    <row r="948" spans="1:7" ht="15.75" customHeight="1" x14ac:dyDescent="0.25">
      <c r="A948" s="84"/>
      <c r="B948" s="84"/>
      <c r="C948" s="84"/>
      <c r="D948" s="84"/>
      <c r="E948" s="84"/>
      <c r="F948" s="128"/>
      <c r="G948" s="128"/>
    </row>
    <row r="949" spans="1:7" ht="15.75" customHeight="1" x14ac:dyDescent="0.25">
      <c r="A949" s="84"/>
      <c r="B949" s="84"/>
      <c r="C949" s="84"/>
      <c r="D949" s="84"/>
      <c r="E949" s="84"/>
      <c r="F949" s="128"/>
      <c r="G949" s="128"/>
    </row>
    <row r="950" spans="1:7" ht="15.75" customHeight="1" x14ac:dyDescent="0.25">
      <c r="A950" s="84"/>
      <c r="B950" s="84"/>
      <c r="C950" s="84"/>
      <c r="D950" s="84"/>
      <c r="E950" s="84"/>
      <c r="F950" s="128"/>
      <c r="G950" s="128"/>
    </row>
    <row r="951" spans="1:7" ht="15.75" customHeight="1" x14ac:dyDescent="0.25">
      <c r="A951" s="84"/>
      <c r="B951" s="84"/>
      <c r="C951" s="84"/>
      <c r="D951" s="84"/>
      <c r="E951" s="84"/>
      <c r="F951" s="128"/>
      <c r="G951" s="128"/>
    </row>
    <row r="952" spans="1:7" ht="15.75" customHeight="1" x14ac:dyDescent="0.25">
      <c r="A952" s="84"/>
      <c r="B952" s="84"/>
      <c r="C952" s="84"/>
      <c r="D952" s="84"/>
      <c r="E952" s="84"/>
      <c r="F952" s="128"/>
      <c r="G952" s="128"/>
    </row>
    <row r="953" spans="1:7" ht="15.75" customHeight="1" x14ac:dyDescent="0.25">
      <c r="A953" s="84"/>
      <c r="B953" s="84"/>
      <c r="C953" s="84"/>
      <c r="D953" s="84"/>
      <c r="E953" s="84"/>
      <c r="F953" s="128"/>
      <c r="G953" s="128"/>
    </row>
  </sheetData>
  <mergeCells count="17">
    <mergeCell ref="A2:B2"/>
    <mergeCell ref="A3:G3"/>
    <mergeCell ref="A4:G4"/>
    <mergeCell ref="B7:G7"/>
    <mergeCell ref="A15:F15"/>
    <mergeCell ref="D2:F2"/>
    <mergeCell ref="A21:F21"/>
    <mergeCell ref="A22:F22"/>
    <mergeCell ref="B23:G23"/>
    <mergeCell ref="B16:G16"/>
    <mergeCell ref="A19:F19"/>
    <mergeCell ref="A20:F20"/>
    <mergeCell ref="A32:F32"/>
    <mergeCell ref="A33:F33"/>
    <mergeCell ref="A34:F34"/>
    <mergeCell ref="A29:F29"/>
    <mergeCell ref="A30:F30"/>
  </mergeCells>
  <phoneticPr fontId="52" type="noConversion"/>
  <printOptions horizontalCentered="1" verticalCentered="1"/>
  <pageMargins left="0.43307086614173229" right="0.43307086614173229" top="0.74803149606299213" bottom="0.74803149606299213" header="0" footer="0"/>
  <pageSetup scale="7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1"/>
  <sheetViews>
    <sheetView zoomScale="124" zoomScaleNormal="124" workbookViewId="0">
      <selection activeCell="E7" sqref="E7"/>
    </sheetView>
  </sheetViews>
  <sheetFormatPr baseColWidth="10" defaultColWidth="14.42578125" defaultRowHeight="15" customHeight="1" x14ac:dyDescent="0.25"/>
  <cols>
    <col min="1" max="1" width="1.140625" customWidth="1"/>
    <col min="2" max="2" width="29.140625" customWidth="1"/>
    <col min="3" max="3" width="14" customWidth="1"/>
    <col min="4" max="4" width="12.85546875" customWidth="1"/>
    <col min="5" max="5" width="9.42578125" customWidth="1"/>
    <col min="6" max="6" width="11.140625" customWidth="1"/>
    <col min="7" max="26" width="11.42578125" customWidth="1"/>
  </cols>
  <sheetData>
    <row r="1" spans="1:26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thickBot="1" x14ac:dyDescent="0.3">
      <c r="A2" s="2"/>
      <c r="B2" s="41" t="s">
        <v>38</v>
      </c>
      <c r="C2" s="142"/>
      <c r="D2" s="142"/>
      <c r="E2" s="143"/>
      <c r="F2" s="143"/>
      <c r="G2" s="3"/>
      <c r="H2" s="4">
        <v>2004</v>
      </c>
      <c r="I2" s="5">
        <v>358000</v>
      </c>
      <c r="J2" s="6">
        <v>5.5E-2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4.25" customHeight="1" thickTop="1" thickBot="1" x14ac:dyDescent="0.3">
      <c r="A3" s="2"/>
      <c r="B3" s="229" t="str">
        <f>+PRESUPUESTO!A3</f>
        <v>INTERVENTORÍA ADMINISTRATIVA, TÉCNICA, FINANCIERA, SOCIAL, AMBIENTAL Y LEGAL PARA LA CONSTRUCCIÓN DE LAS OBRAS DE MITIGACIÓN POR DESPRENDIMIENTO DE ROCAS EN EL POLÍGONO COMPRENDIDO ENTRE LAS CALLES 181 Y 182A, ENTRE CARRERAS 3A Y 6 EN BARRIO EL CODITO FASE 4, DE LA LOCALIDAD DE USAQUÉN, EN BOGOTÁ DISTRITO CAPITAL.</v>
      </c>
      <c r="C3" s="230"/>
      <c r="D3" s="230"/>
      <c r="E3" s="230"/>
      <c r="F3" s="231"/>
      <c r="G3" s="3"/>
      <c r="H3" s="4">
        <v>2003</v>
      </c>
      <c r="I3" s="5">
        <v>332000</v>
      </c>
      <c r="J3" s="6">
        <v>6.4899999999999999E-2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x14ac:dyDescent="0.25">
      <c r="A4" s="2"/>
      <c r="B4" s="112" t="s">
        <v>39</v>
      </c>
      <c r="C4" s="144">
        <f>+PRESUPUESTO!G2</f>
        <v>4</v>
      </c>
      <c r="D4" s="145"/>
      <c r="E4" s="143"/>
      <c r="F4" s="146"/>
      <c r="G4" s="3"/>
      <c r="H4" s="4">
        <v>2002</v>
      </c>
      <c r="I4" s="5">
        <v>309000</v>
      </c>
      <c r="J4" s="6">
        <v>6.9900000000000004E-2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5">
      <c r="A5" s="2"/>
      <c r="B5" s="112" t="s">
        <v>136</v>
      </c>
      <c r="C5" s="147">
        <f>PRESUPUESTO!G32</f>
        <v>241031263</v>
      </c>
      <c r="D5" s="147">
        <f>PRESUPUESTO!G30</f>
        <v>241031263</v>
      </c>
      <c r="E5" s="143"/>
      <c r="F5" s="146"/>
      <c r="G5" s="3"/>
      <c r="H5" s="4">
        <v>2001</v>
      </c>
      <c r="I5" s="5">
        <v>286000</v>
      </c>
      <c r="J5" s="6">
        <v>7.6499999999999999E-2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25">
      <c r="A6" s="2"/>
      <c r="B6" s="112" t="s">
        <v>214</v>
      </c>
      <c r="C6" s="147">
        <v>286827203</v>
      </c>
      <c r="D6" s="147">
        <f>PRESUPUESTO!G34</f>
        <v>286827203</v>
      </c>
      <c r="E6" s="143"/>
      <c r="F6" s="146"/>
      <c r="G6" s="3"/>
      <c r="H6" s="4">
        <v>2000</v>
      </c>
      <c r="I6" s="5">
        <v>260100</v>
      </c>
      <c r="J6" s="6">
        <v>8.7499999999999994E-2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7.25" customHeight="1" x14ac:dyDescent="0.25">
      <c r="A7" s="2"/>
      <c r="B7" s="148"/>
      <c r="C7" s="143"/>
      <c r="D7" s="143"/>
      <c r="E7" s="143"/>
      <c r="F7" s="146"/>
      <c r="G7" s="3"/>
      <c r="H7" s="4">
        <v>1999</v>
      </c>
      <c r="I7" s="5">
        <v>236460</v>
      </c>
      <c r="J7" s="6">
        <v>9.2299999999999993E-2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38.25" x14ac:dyDescent="0.25">
      <c r="A8" s="2"/>
      <c r="B8" s="36" t="s">
        <v>41</v>
      </c>
      <c r="C8" s="37" t="s">
        <v>42</v>
      </c>
      <c r="D8" s="38" t="s">
        <v>43</v>
      </c>
      <c r="E8" s="38" t="s">
        <v>44</v>
      </c>
      <c r="F8" s="39" t="s">
        <v>45</v>
      </c>
      <c r="G8" s="3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25">
      <c r="A9" s="2"/>
      <c r="B9" s="149" t="s">
        <v>46</v>
      </c>
      <c r="C9" s="150">
        <v>0.2</v>
      </c>
      <c r="D9" s="151">
        <f>C4+12</f>
        <v>16</v>
      </c>
      <c r="E9" s="152">
        <v>4.0000000000000001E-3</v>
      </c>
      <c r="F9" s="153">
        <f>ROUND(+$C$6*C9*D9/12*E9,0)</f>
        <v>305949</v>
      </c>
      <c r="G9" s="34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5">
      <c r="A10" s="2"/>
      <c r="B10" s="149" t="s">
        <v>47</v>
      </c>
      <c r="C10" s="150">
        <v>0.2</v>
      </c>
      <c r="D10" s="151">
        <f>C4+24</f>
        <v>28</v>
      </c>
      <c r="E10" s="152">
        <v>4.0000000000000001E-3</v>
      </c>
      <c r="F10" s="153">
        <f>ROUND(+$C$6*C10*D10/12*E10,0)</f>
        <v>535411</v>
      </c>
      <c r="G10" s="34"/>
      <c r="H10" s="2"/>
      <c r="I10" s="139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5">
      <c r="A11" s="2"/>
      <c r="B11" s="149" t="s">
        <v>48</v>
      </c>
      <c r="C11" s="150">
        <v>0.1</v>
      </c>
      <c r="D11" s="151">
        <f>C4+36</f>
        <v>40</v>
      </c>
      <c r="E11" s="152">
        <v>4.0000000000000001E-3</v>
      </c>
      <c r="F11" s="153">
        <f>ROUND(+$C$6*C11*D11/12*E11,0)</f>
        <v>382436</v>
      </c>
      <c r="G11" s="34"/>
      <c r="H11" s="2"/>
      <c r="I11" s="139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25">
      <c r="A12" s="2"/>
      <c r="B12" s="149" t="s">
        <v>49</v>
      </c>
      <c r="C12" s="150"/>
      <c r="D12" s="151">
        <v>60</v>
      </c>
      <c r="E12" s="152">
        <v>4.0000000000000001E-3</v>
      </c>
      <c r="F12" s="153">
        <f>ROUND(+$C$6*C12*D12/12*E12,0)</f>
        <v>0</v>
      </c>
      <c r="G12" s="34"/>
      <c r="H12" s="2"/>
      <c r="I12" s="139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5">
      <c r="A13" s="2"/>
      <c r="B13" s="149" t="s">
        <v>50</v>
      </c>
      <c r="C13" s="150">
        <v>0.1</v>
      </c>
      <c r="D13" s="151">
        <f>C4</f>
        <v>4</v>
      </c>
      <c r="E13" s="152">
        <v>4.0000000000000001E-3</v>
      </c>
      <c r="F13" s="153">
        <f>ROUND(+$C$6*C13*D13/12*E13,0)</f>
        <v>38244</v>
      </c>
      <c r="G13" s="34"/>
      <c r="H13" s="2"/>
      <c r="I13" s="139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thickBot="1" x14ac:dyDescent="0.3">
      <c r="A14" s="2"/>
      <c r="B14" s="148"/>
      <c r="C14" s="143"/>
      <c r="D14" s="143"/>
      <c r="E14" s="154"/>
      <c r="F14" s="155">
        <f>SUM(F9:F13)</f>
        <v>1262040</v>
      </c>
      <c r="G14" s="35"/>
      <c r="H14" s="2"/>
      <c r="I14" s="139"/>
      <c r="K14" s="7" t="s">
        <v>51</v>
      </c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thickTop="1" x14ac:dyDescent="0.25">
      <c r="A15" s="2"/>
      <c r="B15" s="156"/>
      <c r="C15" s="157"/>
      <c r="D15" s="158"/>
      <c r="E15" s="159"/>
      <c r="F15" s="160"/>
      <c r="G15" s="159"/>
      <c r="H15" s="2"/>
      <c r="K15" s="8" t="s">
        <v>52</v>
      </c>
      <c r="L15" s="8" t="s">
        <v>53</v>
      </c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5">
      <c r="A16" s="2"/>
      <c r="B16" s="36" t="s">
        <v>35</v>
      </c>
      <c r="C16" s="37" t="s">
        <v>42</v>
      </c>
      <c r="D16" s="40" t="s">
        <v>43</v>
      </c>
      <c r="E16" s="159"/>
      <c r="G16" s="161"/>
      <c r="H16" s="2"/>
      <c r="K16" s="8" t="s">
        <v>54</v>
      </c>
      <c r="L16" s="8" t="s">
        <v>55</v>
      </c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5">
      <c r="A17" s="2"/>
      <c r="B17" s="149" t="s">
        <v>58</v>
      </c>
      <c r="C17" s="152">
        <v>1.0999999999999999E-2</v>
      </c>
      <c r="D17" s="153">
        <f t="shared" ref="D17:D22" si="0">ROUND($C$6*C17,0)</f>
        <v>3155099</v>
      </c>
      <c r="E17" s="162"/>
      <c r="G17" s="34"/>
      <c r="H17" s="2"/>
      <c r="K17" s="8" t="s">
        <v>56</v>
      </c>
      <c r="L17" s="8" t="s">
        <v>57</v>
      </c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25">
      <c r="A18" s="2"/>
      <c r="B18" s="149" t="s">
        <v>59</v>
      </c>
      <c r="C18" s="152">
        <v>5.0000000000000001E-3</v>
      </c>
      <c r="D18" s="153">
        <f t="shared" si="0"/>
        <v>1434136</v>
      </c>
      <c r="E18" s="159"/>
      <c r="F18" s="159"/>
      <c r="G18" s="34"/>
      <c r="H18" s="2"/>
      <c r="I18" s="163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25">
      <c r="A19" s="2"/>
      <c r="B19" s="149" t="s">
        <v>61</v>
      </c>
      <c r="C19" s="152">
        <v>0.02</v>
      </c>
      <c r="D19" s="153">
        <f t="shared" si="0"/>
        <v>5736544</v>
      </c>
      <c r="E19" s="159"/>
      <c r="F19" s="159"/>
      <c r="G19" s="34"/>
      <c r="H19" s="2"/>
      <c r="I19" s="163"/>
      <c r="K19" s="2" t="s">
        <v>60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25">
      <c r="A20" s="2"/>
      <c r="B20" s="149" t="s">
        <v>62</v>
      </c>
      <c r="C20" s="152">
        <v>8.6599999999999993E-3</v>
      </c>
      <c r="D20" s="153">
        <f t="shared" si="0"/>
        <v>2483924</v>
      </c>
      <c r="E20" s="159"/>
      <c r="F20" s="159"/>
      <c r="G20" s="34"/>
      <c r="H20" s="2"/>
      <c r="I20" s="163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25">
      <c r="A21" s="2"/>
      <c r="B21" s="149" t="s">
        <v>63</v>
      </c>
      <c r="C21" s="152">
        <v>0.11</v>
      </c>
      <c r="D21" s="153">
        <f t="shared" si="0"/>
        <v>31550992</v>
      </c>
      <c r="E21" s="159"/>
      <c r="F21" s="159"/>
      <c r="G21" s="34"/>
      <c r="H21" s="2"/>
      <c r="I21" s="163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5">
      <c r="A22" s="2"/>
      <c r="B22" s="138" t="s">
        <v>135</v>
      </c>
      <c r="C22" s="152">
        <v>5.0000000000000001E-3</v>
      </c>
      <c r="D22" s="153">
        <f t="shared" si="0"/>
        <v>1434136</v>
      </c>
      <c r="E22" s="159"/>
      <c r="F22" s="159"/>
      <c r="G22" s="34"/>
      <c r="H22" s="2"/>
      <c r="I22" s="163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5">
      <c r="A23" s="2"/>
      <c r="B23" s="149" t="s">
        <v>64</v>
      </c>
      <c r="C23" s="152"/>
      <c r="D23" s="153"/>
      <c r="E23" s="159"/>
      <c r="F23" s="159"/>
      <c r="G23" s="34"/>
      <c r="H23" s="2"/>
      <c r="I23" s="163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thickBot="1" x14ac:dyDescent="0.3">
      <c r="A24" s="2"/>
      <c r="B24" s="164"/>
      <c r="C24" s="165"/>
      <c r="D24" s="166">
        <f>SUM(D17:D23)</f>
        <v>45794831</v>
      </c>
      <c r="E24" s="159"/>
      <c r="G24" s="159"/>
      <c r="H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thickTop="1" x14ac:dyDescent="0.25">
      <c r="A25" s="2"/>
      <c r="B25" s="167"/>
      <c r="C25" s="168"/>
      <c r="D25" s="168"/>
      <c r="E25" s="159"/>
      <c r="G25" s="159"/>
      <c r="H25" s="9"/>
      <c r="K25" s="2" t="s">
        <v>65</v>
      </c>
      <c r="L25" s="2"/>
      <c r="M25" s="10">
        <v>0.11</v>
      </c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hidden="1" customHeight="1" x14ac:dyDescent="0.25">
      <c r="A26" s="2"/>
      <c r="B26" s="159"/>
      <c r="C26" s="162"/>
      <c r="D26" s="162"/>
      <c r="E26" s="159"/>
      <c r="G26" s="161"/>
      <c r="H26" s="9"/>
      <c r="K26" s="2" t="s">
        <v>66</v>
      </c>
      <c r="L26" s="2"/>
      <c r="M26" s="11">
        <v>6.8999999999999999E-3</v>
      </c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5">
      <c r="A27" s="2"/>
      <c r="B27" s="2"/>
      <c r="C27" s="2"/>
      <c r="D27" s="2"/>
      <c r="E27" s="2"/>
      <c r="F27" s="2"/>
      <c r="G27" s="3"/>
      <c r="H27" s="9"/>
      <c r="K27" s="2" t="s">
        <v>67</v>
      </c>
      <c r="L27" s="2"/>
      <c r="M27" s="12">
        <v>5.0000000000000001E-3</v>
      </c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5">
      <c r="A28" s="2"/>
      <c r="B28" s="2"/>
      <c r="C28" s="2"/>
      <c r="D28" s="2"/>
      <c r="E28" s="2"/>
      <c r="F28" s="2"/>
      <c r="G28" s="2"/>
      <c r="H28" s="9"/>
      <c r="K28" s="2" t="s">
        <v>68</v>
      </c>
      <c r="L28" s="2"/>
      <c r="M28" s="13">
        <v>0.02</v>
      </c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5">
      <c r="A29" s="1"/>
      <c r="B29" s="1"/>
      <c r="C29" s="1"/>
      <c r="D29" s="1"/>
      <c r="E29" s="1"/>
      <c r="F29" s="1"/>
      <c r="G29" s="1"/>
      <c r="H29" s="9"/>
      <c r="K29" s="2" t="s">
        <v>69</v>
      </c>
      <c r="L29" s="2"/>
      <c r="M29" s="11">
        <v>1.0999999999999999E-2</v>
      </c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5">
      <c r="A30" s="1"/>
      <c r="B30" s="1"/>
      <c r="C30" s="14"/>
      <c r="D30" s="1"/>
      <c r="E30" s="1"/>
      <c r="F30" s="1"/>
      <c r="G30" s="1"/>
      <c r="H30" s="9"/>
      <c r="K30" s="2" t="s">
        <v>70</v>
      </c>
      <c r="L30" s="1"/>
      <c r="M30" s="11">
        <v>5.0000000000000001E-3</v>
      </c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"/>
      <c r="B31" s="1"/>
      <c r="C31" s="1"/>
      <c r="D31" s="1"/>
      <c r="E31" s="1"/>
      <c r="F31" s="1"/>
      <c r="G31" s="1"/>
      <c r="H31" s="9"/>
      <c r="I31" s="9"/>
      <c r="J31" s="1"/>
      <c r="K31" s="9"/>
      <c r="L31" s="9"/>
      <c r="M31" s="9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"/>
      <c r="B32" s="1"/>
      <c r="C32" s="14"/>
      <c r="D32" s="1"/>
      <c r="E32" s="1"/>
      <c r="F32" s="1"/>
      <c r="G32" s="1"/>
      <c r="H32" s="9"/>
      <c r="I32" s="9"/>
      <c r="J32" s="1"/>
      <c r="K32" s="15"/>
      <c r="L32" s="9"/>
      <c r="M32" s="9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"/>
      <c r="B33" s="1"/>
      <c r="C33" s="1"/>
      <c r="D33" s="1"/>
      <c r="E33" s="1"/>
      <c r="F33" s="1"/>
      <c r="G33" s="1"/>
      <c r="H33" s="9"/>
      <c r="I33" s="9"/>
      <c r="J33" s="9"/>
      <c r="K33" s="9"/>
      <c r="L33" s="9"/>
      <c r="M33" s="9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1"/>
      <c r="C34" s="1"/>
      <c r="D34" s="1"/>
      <c r="E34" s="1"/>
      <c r="F34" s="1"/>
      <c r="G34" s="1"/>
      <c r="H34" s="9"/>
      <c r="I34" s="9"/>
      <c r="J34" s="9"/>
      <c r="K34" s="9"/>
      <c r="L34" s="9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1"/>
      <c r="C35" s="1"/>
      <c r="D35" s="1"/>
      <c r="E35" s="1"/>
      <c r="F35" s="1"/>
      <c r="G35" s="1"/>
      <c r="H35" s="9"/>
      <c r="I35" s="9"/>
      <c r="J35" s="9"/>
      <c r="K35" s="9"/>
      <c r="L35" s="9"/>
      <c r="M35" s="9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customHeight="1" x14ac:dyDescent="0.25"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1">
    <mergeCell ref="B3:F3"/>
  </mergeCells>
  <pageMargins left="0.7" right="0.7" top="0.75" bottom="0.75" header="0" footer="0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1000"/>
  <sheetViews>
    <sheetView topLeftCell="A37" workbookViewId="0">
      <selection activeCell="F42" sqref="F42"/>
    </sheetView>
  </sheetViews>
  <sheetFormatPr baseColWidth="10" defaultColWidth="14.42578125" defaultRowHeight="15" customHeight="1" x14ac:dyDescent="0.25"/>
  <cols>
    <col min="1" max="1" width="3.28515625" customWidth="1"/>
    <col min="2" max="2" width="2.42578125" customWidth="1"/>
    <col min="3" max="3" width="9.5703125" customWidth="1"/>
    <col min="4" max="4" width="49.5703125" customWidth="1"/>
    <col min="5" max="5" width="12.42578125" customWidth="1"/>
    <col min="6" max="6" width="15.28515625" customWidth="1"/>
    <col min="7" max="7" width="2.5703125" customWidth="1"/>
    <col min="8" max="8" width="3.85546875" customWidth="1"/>
    <col min="9" max="9" width="4.28515625" customWidth="1"/>
    <col min="10" max="10" width="61.7109375" customWidth="1"/>
    <col min="11" max="19" width="10.7109375" customWidth="1"/>
  </cols>
  <sheetData>
    <row r="1" spans="1:19" ht="12.75" customHeight="1" thickBot="1" x14ac:dyDescent="0.3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ht="12.75" customHeight="1" x14ac:dyDescent="0.25">
      <c r="A2" s="16"/>
      <c r="B2" s="169"/>
      <c r="C2" s="170"/>
      <c r="D2" s="170"/>
      <c r="E2" s="170"/>
      <c r="F2" s="170"/>
      <c r="G2" s="171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</row>
    <row r="3" spans="1:19" ht="90" customHeight="1" x14ac:dyDescent="0.25">
      <c r="A3" s="16"/>
      <c r="B3" s="172"/>
      <c r="C3" s="173"/>
      <c r="D3" s="243" t="str">
        <f>+PRESUPUESTO!A3</f>
        <v>INTERVENTORÍA ADMINISTRATIVA, TÉCNICA, FINANCIERA, SOCIAL, AMBIENTAL Y LEGAL PARA LA CONSTRUCCIÓN DE LAS OBRAS DE MITIGACIÓN POR DESPRENDIMIENTO DE ROCAS EN EL POLÍGONO COMPRENDIDO ENTRE LAS CALLES 181 Y 182A, ENTRE CARRERAS 3A Y 6 EN BARRIO EL CODITO FASE 4, DE LA LOCALIDAD DE USAQUÉN, EN BOGOTÁ DISTRITO CAPITAL.</v>
      </c>
      <c r="E3" s="239"/>
      <c r="F3" s="214"/>
      <c r="G3" s="174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</row>
    <row r="4" spans="1:19" ht="12.75" customHeight="1" x14ac:dyDescent="0.25">
      <c r="A4" s="16"/>
      <c r="B4" s="172"/>
      <c r="C4" s="175"/>
      <c r="D4" s="176"/>
      <c r="E4" s="176"/>
      <c r="F4" s="176"/>
      <c r="G4" s="174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</row>
    <row r="5" spans="1:19" ht="12.75" customHeight="1" x14ac:dyDescent="0.25">
      <c r="A5" s="16"/>
      <c r="B5" s="172"/>
      <c r="C5" s="244" t="s">
        <v>71</v>
      </c>
      <c r="D5" s="239"/>
      <c r="E5" s="239"/>
      <c r="F5" s="214"/>
      <c r="G5" s="174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</row>
    <row r="6" spans="1:19" ht="12.75" customHeight="1" x14ac:dyDescent="0.25">
      <c r="A6" s="16"/>
      <c r="B6" s="172"/>
      <c r="C6" s="177"/>
      <c r="D6" s="177"/>
      <c r="E6" s="177"/>
      <c r="F6" s="177"/>
      <c r="G6" s="174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</row>
    <row r="7" spans="1:19" ht="12.75" customHeight="1" x14ac:dyDescent="0.25">
      <c r="A7" s="16"/>
      <c r="B7" s="172"/>
      <c r="C7" s="17" t="s">
        <v>2</v>
      </c>
      <c r="D7" s="245" t="s">
        <v>72</v>
      </c>
      <c r="E7" s="246"/>
      <c r="F7" s="178" t="s">
        <v>42</v>
      </c>
      <c r="G7" s="174"/>
      <c r="H7" s="16"/>
      <c r="I7">
        <f>+PRESUPUESTO!G2</f>
        <v>4</v>
      </c>
      <c r="J7" s="179">
        <f>+PRESUPUESTO!G20+PRESUPUESTO!G29</f>
        <v>134548159</v>
      </c>
      <c r="K7" s="16" t="s">
        <v>169</v>
      </c>
      <c r="L7" s="16"/>
      <c r="M7" s="16"/>
      <c r="N7" s="16"/>
      <c r="O7" s="16"/>
      <c r="P7" s="16"/>
      <c r="Q7" s="16"/>
      <c r="R7" s="16"/>
      <c r="S7" s="16"/>
    </row>
    <row r="8" spans="1:19" ht="12.75" customHeight="1" x14ac:dyDescent="0.25">
      <c r="A8" s="16"/>
      <c r="B8" s="172"/>
      <c r="C8" s="180" t="s">
        <v>73</v>
      </c>
      <c r="D8" s="232" t="s">
        <v>74</v>
      </c>
      <c r="E8" s="233"/>
      <c r="F8" s="233"/>
      <c r="G8" s="174"/>
      <c r="H8" s="16"/>
      <c r="I8" s="16">
        <v>1</v>
      </c>
      <c r="J8" s="179">
        <f>J7/I7</f>
        <v>33637039.75</v>
      </c>
      <c r="K8" s="16" t="s">
        <v>170</v>
      </c>
      <c r="L8" s="16"/>
      <c r="M8" s="16"/>
      <c r="N8" s="16"/>
      <c r="O8" s="16"/>
      <c r="P8" s="16"/>
      <c r="Q8" s="16"/>
      <c r="R8" s="16"/>
      <c r="S8" s="16"/>
    </row>
    <row r="9" spans="1:19" ht="12.75" customHeight="1" x14ac:dyDescent="0.25">
      <c r="A9" s="16"/>
      <c r="B9" s="172"/>
      <c r="C9" s="18" t="s">
        <v>75</v>
      </c>
      <c r="D9" s="237" t="s">
        <v>76</v>
      </c>
      <c r="E9" s="221"/>
      <c r="F9" s="181">
        <v>1</v>
      </c>
      <c r="G9" s="174"/>
      <c r="H9" s="16"/>
      <c r="I9" s="16">
        <v>2.17</v>
      </c>
      <c r="J9" s="182">
        <f>+(PRESUPUESTO!G20*I9)+PRESUPUESTO!G29</f>
        <v>241031263</v>
      </c>
      <c r="K9" s="16" t="s">
        <v>171</v>
      </c>
      <c r="L9" s="16"/>
      <c r="M9" s="16"/>
      <c r="N9" s="16"/>
      <c r="O9" s="16"/>
      <c r="P9" s="16"/>
      <c r="Q9" s="16"/>
      <c r="R9" s="16"/>
      <c r="S9" s="16"/>
    </row>
    <row r="10" spans="1:19" ht="12.75" customHeight="1" x14ac:dyDescent="0.25">
      <c r="A10" s="16"/>
      <c r="B10" s="172"/>
      <c r="C10" s="18" t="s">
        <v>77</v>
      </c>
      <c r="D10" s="238" t="s">
        <v>78</v>
      </c>
      <c r="E10" s="239"/>
      <c r="F10" s="19">
        <v>0</v>
      </c>
      <c r="G10" s="174"/>
      <c r="H10" s="16"/>
      <c r="I10" s="16"/>
      <c r="J10" s="179">
        <f>J9/I7</f>
        <v>60257815.75</v>
      </c>
      <c r="K10" s="16" t="s">
        <v>172</v>
      </c>
      <c r="L10" s="16"/>
      <c r="M10" s="16"/>
      <c r="N10" s="16"/>
      <c r="O10" s="16"/>
      <c r="P10" s="16"/>
      <c r="Q10" s="16"/>
      <c r="R10" s="16"/>
      <c r="S10" s="16"/>
    </row>
    <row r="11" spans="1:19" ht="12.75" customHeight="1" x14ac:dyDescent="0.25">
      <c r="A11" s="16"/>
      <c r="B11" s="172"/>
      <c r="C11" s="18" t="s">
        <v>8</v>
      </c>
      <c r="D11" s="238" t="s">
        <v>79</v>
      </c>
      <c r="E11" s="239"/>
      <c r="F11" s="19">
        <f t="shared" ref="F11:F12" si="0">1/12</f>
        <v>8.3333333333333329E-2</v>
      </c>
      <c r="G11" s="174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</row>
    <row r="12" spans="1:19" ht="12.75" customHeight="1" x14ac:dyDescent="0.25">
      <c r="A12" s="16"/>
      <c r="B12" s="172"/>
      <c r="C12" s="18" t="s">
        <v>9</v>
      </c>
      <c r="D12" s="238" t="s">
        <v>80</v>
      </c>
      <c r="E12" s="214"/>
      <c r="F12" s="19">
        <f t="shared" si="0"/>
        <v>8.3333333333333329E-2</v>
      </c>
      <c r="G12" s="174"/>
      <c r="H12" s="16"/>
      <c r="I12" s="16"/>
      <c r="J12" s="179"/>
      <c r="K12" s="16"/>
      <c r="L12" s="16"/>
      <c r="M12" s="16"/>
      <c r="N12" s="16"/>
      <c r="O12" s="16"/>
      <c r="P12" s="16"/>
      <c r="Q12" s="16"/>
      <c r="R12" s="16"/>
      <c r="S12" s="16"/>
    </row>
    <row r="13" spans="1:19" ht="12.75" customHeight="1" x14ac:dyDescent="0.25">
      <c r="A13" s="16"/>
      <c r="B13" s="172"/>
      <c r="C13" s="18" t="s">
        <v>10</v>
      </c>
      <c r="D13" s="183" t="s">
        <v>81</v>
      </c>
      <c r="E13" s="184" t="s">
        <v>82</v>
      </c>
      <c r="F13" s="19">
        <v>0.01</v>
      </c>
      <c r="G13" s="174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</row>
    <row r="14" spans="1:19" ht="12.75" customHeight="1" x14ac:dyDescent="0.25">
      <c r="A14" s="16"/>
      <c r="B14" s="172"/>
      <c r="C14" s="18" t="s">
        <v>11</v>
      </c>
      <c r="D14" s="238" t="s">
        <v>83</v>
      </c>
      <c r="E14" s="239"/>
      <c r="F14" s="19">
        <f>+F12/2</f>
        <v>4.1666666666666664E-2</v>
      </c>
      <c r="G14" s="174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</row>
    <row r="15" spans="1:19" ht="21" customHeight="1" x14ac:dyDescent="0.25">
      <c r="A15" s="16"/>
      <c r="B15" s="172"/>
      <c r="C15" s="18" t="s">
        <v>12</v>
      </c>
      <c r="D15" s="241" t="s">
        <v>84</v>
      </c>
      <c r="E15" s="214"/>
      <c r="F15" s="20">
        <f>8.5%+12%</f>
        <v>0.20500000000000002</v>
      </c>
      <c r="G15" s="174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</row>
    <row r="16" spans="1:19" ht="12.75" customHeight="1" x14ac:dyDescent="0.25">
      <c r="A16" s="16"/>
      <c r="B16" s="172"/>
      <c r="C16" s="18" t="s">
        <v>13</v>
      </c>
      <c r="D16" s="242" t="s">
        <v>85</v>
      </c>
      <c r="E16" s="239"/>
      <c r="F16" s="19">
        <v>6.9599999999999995E-2</v>
      </c>
      <c r="G16" s="174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</row>
    <row r="17" spans="1:19" ht="12.75" customHeight="1" x14ac:dyDescent="0.25">
      <c r="A17" s="16"/>
      <c r="B17" s="172"/>
      <c r="C17" s="18" t="s">
        <v>14</v>
      </c>
      <c r="D17" s="238" t="s">
        <v>86</v>
      </c>
      <c r="E17" s="239"/>
      <c r="F17" s="19">
        <v>0.04</v>
      </c>
      <c r="G17" s="174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</row>
    <row r="18" spans="1:19" ht="12.75" customHeight="1" x14ac:dyDescent="0.25">
      <c r="A18" s="16"/>
      <c r="B18" s="172"/>
      <c r="C18" s="18" t="s">
        <v>15</v>
      </c>
      <c r="D18" s="238" t="s">
        <v>87</v>
      </c>
      <c r="E18" s="239"/>
      <c r="F18" s="21">
        <v>0.02</v>
      </c>
      <c r="G18" s="174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</row>
    <row r="19" spans="1:19" ht="12.75" customHeight="1" x14ac:dyDescent="0.25">
      <c r="A19" s="16"/>
      <c r="B19" s="172"/>
      <c r="C19" s="18" t="s">
        <v>16</v>
      </c>
      <c r="D19" s="238" t="s">
        <v>88</v>
      </c>
      <c r="E19" s="239"/>
      <c r="F19" s="21">
        <v>0.03</v>
      </c>
      <c r="G19" s="174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</row>
    <row r="20" spans="1:19" ht="12.75" customHeight="1" x14ac:dyDescent="0.25">
      <c r="A20" s="16"/>
      <c r="B20" s="172"/>
      <c r="C20" s="18" t="s">
        <v>17</v>
      </c>
      <c r="D20" s="238" t="s">
        <v>89</v>
      </c>
      <c r="E20" s="239"/>
      <c r="F20" s="19">
        <v>0</v>
      </c>
      <c r="G20" s="174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</row>
    <row r="21" spans="1:19" ht="32.25" customHeight="1" x14ac:dyDescent="0.25">
      <c r="A21" s="16"/>
      <c r="B21" s="172"/>
      <c r="C21" s="18" t="s">
        <v>90</v>
      </c>
      <c r="D21" s="240" t="s">
        <v>91</v>
      </c>
      <c r="E21" s="239"/>
      <c r="F21" s="22">
        <v>0</v>
      </c>
      <c r="G21" s="174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</row>
    <row r="22" spans="1:19" ht="12.75" customHeight="1" x14ac:dyDescent="0.25">
      <c r="A22" s="16"/>
      <c r="B22" s="172"/>
      <c r="C22" s="18"/>
      <c r="D22" s="185"/>
      <c r="E22" s="186" t="s">
        <v>92</v>
      </c>
      <c r="F22" s="23">
        <f>ROUND(SUM(F9:F21),4)</f>
        <v>1.5829</v>
      </c>
      <c r="G22" s="174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</row>
    <row r="23" spans="1:19" ht="12.75" customHeight="1" x14ac:dyDescent="0.25">
      <c r="A23" s="16"/>
      <c r="B23" s="172"/>
      <c r="C23" s="180">
        <v>2</v>
      </c>
      <c r="D23" s="232" t="s">
        <v>173</v>
      </c>
      <c r="E23" s="233"/>
      <c r="F23" s="233"/>
      <c r="G23" s="174"/>
      <c r="H23" s="16"/>
      <c r="I23" s="16"/>
      <c r="J23" s="16"/>
      <c r="K23" s="16"/>
      <c r="L23" s="199" t="s">
        <v>174</v>
      </c>
      <c r="M23" s="16"/>
      <c r="N23" s="16"/>
      <c r="O23" s="16"/>
      <c r="P23" s="16"/>
      <c r="Q23" s="16"/>
      <c r="R23" s="16"/>
      <c r="S23" s="16"/>
    </row>
    <row r="24" spans="1:19" ht="12.75" customHeight="1" x14ac:dyDescent="0.25">
      <c r="A24" s="16"/>
      <c r="B24" s="172"/>
      <c r="C24" s="18" t="s">
        <v>22</v>
      </c>
      <c r="D24" s="237" t="s">
        <v>175</v>
      </c>
      <c r="E24" s="221"/>
      <c r="F24" s="187">
        <f>+M24/$J$8</f>
        <v>7.1052625848265971E-3</v>
      </c>
      <c r="G24" s="174"/>
      <c r="H24" s="16"/>
      <c r="I24" s="16">
        <f>+$I$8</f>
        <v>1</v>
      </c>
      <c r="J24" s="24" t="s">
        <v>176</v>
      </c>
      <c r="K24" s="124">
        <f>+'PRECIOS DE REF IDU'!E24</f>
        <v>239000</v>
      </c>
      <c r="L24" s="188">
        <v>1</v>
      </c>
      <c r="M24" s="179">
        <f>I24*K24*L24</f>
        <v>239000</v>
      </c>
      <c r="N24" s="16"/>
      <c r="O24" s="16"/>
      <c r="P24" s="16"/>
      <c r="Q24" s="16"/>
      <c r="R24" s="16"/>
      <c r="S24" s="16"/>
    </row>
    <row r="25" spans="1:19" ht="12.75" customHeight="1" x14ac:dyDescent="0.25">
      <c r="A25" s="16"/>
      <c r="B25" s="172"/>
      <c r="C25" s="18" t="s">
        <v>25</v>
      </c>
      <c r="D25" s="238" t="s">
        <v>177</v>
      </c>
      <c r="E25" s="239"/>
      <c r="F25" s="187">
        <f t="shared" ref="F25:F28" si="1">+M25/$J$8</f>
        <v>2.8884230218267051E-2</v>
      </c>
      <c r="G25" s="174"/>
      <c r="H25" s="16"/>
      <c r="I25" s="16">
        <f t="shared" ref="I25:I28" si="2">+$I$8</f>
        <v>1</v>
      </c>
      <c r="J25" s="24" t="s">
        <v>29</v>
      </c>
      <c r="K25" s="124">
        <f>+'PRECIOS DE REF IDU'!E23*20</f>
        <v>971580</v>
      </c>
      <c r="L25" s="188">
        <v>1</v>
      </c>
      <c r="M25" s="179">
        <f t="shared" ref="M25:M28" si="3">I25*K25*L25</f>
        <v>971580</v>
      </c>
      <c r="N25" s="16"/>
      <c r="O25" s="16"/>
      <c r="P25" s="16"/>
      <c r="Q25" s="16"/>
      <c r="R25" s="16"/>
      <c r="S25" s="16"/>
    </row>
    <row r="26" spans="1:19" ht="12.75" customHeight="1" x14ac:dyDescent="0.25">
      <c r="A26" s="16"/>
      <c r="B26" s="172"/>
      <c r="C26" s="18" t="s">
        <v>27</v>
      </c>
      <c r="D26" s="238" t="s">
        <v>178</v>
      </c>
      <c r="E26" s="239"/>
      <c r="F26" s="187">
        <f t="shared" si="1"/>
        <v>3.3905272535167126E-2</v>
      </c>
      <c r="G26" s="174"/>
      <c r="H26" s="16"/>
      <c r="I26" s="16">
        <f t="shared" si="2"/>
        <v>1</v>
      </c>
      <c r="J26" s="16" t="s">
        <v>31</v>
      </c>
      <c r="K26" s="124">
        <f>+'PRECIOS DE REF IDU'!E25</f>
        <v>1140473</v>
      </c>
      <c r="L26" s="188">
        <v>1</v>
      </c>
      <c r="M26" s="179">
        <f t="shared" si="3"/>
        <v>1140473</v>
      </c>
      <c r="N26" s="16"/>
      <c r="O26" s="16"/>
      <c r="P26" s="16"/>
      <c r="Q26" s="16"/>
      <c r="R26" s="16"/>
      <c r="S26" s="16"/>
    </row>
    <row r="27" spans="1:19" ht="12.75" customHeight="1" x14ac:dyDescent="0.25">
      <c r="A27" s="16"/>
      <c r="B27" s="172"/>
      <c r="C27" s="18" t="s">
        <v>28</v>
      </c>
      <c r="D27" s="238" t="s">
        <v>179</v>
      </c>
      <c r="E27" s="214"/>
      <c r="F27" s="187">
        <f t="shared" si="1"/>
        <v>1.4644927248688702E-2</v>
      </c>
      <c r="G27" s="174"/>
      <c r="H27" s="16"/>
      <c r="I27" s="16">
        <f t="shared" si="2"/>
        <v>1</v>
      </c>
      <c r="J27" s="16" t="s">
        <v>32</v>
      </c>
      <c r="K27" s="124">
        <f>+'PRECIOS DE REF IDU'!E20</f>
        <v>2463060</v>
      </c>
      <c r="L27" s="188">
        <v>0.2</v>
      </c>
      <c r="M27" s="179">
        <f t="shared" si="3"/>
        <v>492612</v>
      </c>
      <c r="N27" s="16"/>
      <c r="O27" s="16"/>
      <c r="P27" s="16"/>
      <c r="Q27" s="16"/>
      <c r="R27" s="16"/>
      <c r="S27" s="16"/>
    </row>
    <row r="28" spans="1:19" ht="14.25" customHeight="1" x14ac:dyDescent="0.25">
      <c r="A28" s="16"/>
      <c r="B28" s="172"/>
      <c r="C28" s="18" t="s">
        <v>30</v>
      </c>
      <c r="D28" s="183" t="s">
        <v>180</v>
      </c>
      <c r="E28" s="184" t="s">
        <v>82</v>
      </c>
      <c r="F28" s="187">
        <f t="shared" si="1"/>
        <v>2.1374157932551124E-2</v>
      </c>
      <c r="G28" s="174"/>
      <c r="H28" s="16"/>
      <c r="I28" s="16">
        <f t="shared" si="2"/>
        <v>1</v>
      </c>
      <c r="J28" s="16" t="s">
        <v>33</v>
      </c>
      <c r="K28" s="124">
        <f>+'PRECIOS DE REF IDU'!E22</f>
        <v>7189634</v>
      </c>
      <c r="L28" s="188">
        <v>0.1</v>
      </c>
      <c r="M28" s="179">
        <f t="shared" si="3"/>
        <v>718963.4</v>
      </c>
      <c r="N28" s="16"/>
      <c r="O28" s="16"/>
      <c r="P28" s="16"/>
      <c r="Q28" s="16"/>
      <c r="R28" s="16"/>
      <c r="S28" s="16"/>
    </row>
    <row r="29" spans="1:19" ht="12.75" customHeight="1" x14ac:dyDescent="0.25">
      <c r="A29" s="16"/>
      <c r="B29" s="172"/>
      <c r="C29" s="18"/>
      <c r="D29" s="185"/>
      <c r="E29" s="186" t="s">
        <v>92</v>
      </c>
      <c r="F29" s="23">
        <f>ROUND(SUM(F24:F28),4)</f>
        <v>0.10589999999999999</v>
      </c>
      <c r="G29" s="174"/>
      <c r="H29" s="16"/>
      <c r="I29" s="16"/>
      <c r="J29" s="16"/>
      <c r="K29" s="179"/>
      <c r="L29" s="188"/>
      <c r="M29" s="179"/>
      <c r="N29" s="16"/>
      <c r="O29" s="16"/>
      <c r="P29" s="16"/>
      <c r="Q29" s="16"/>
      <c r="R29" s="16"/>
      <c r="S29" s="16"/>
    </row>
    <row r="30" spans="1:19" ht="12.75" customHeight="1" x14ac:dyDescent="0.25">
      <c r="A30" s="16"/>
      <c r="B30" s="172"/>
      <c r="C30" s="180">
        <v>3</v>
      </c>
      <c r="D30" s="232" t="s">
        <v>181</v>
      </c>
      <c r="E30" s="233"/>
      <c r="F30" s="233"/>
      <c r="G30" s="174"/>
      <c r="H30" s="16"/>
      <c r="I30" s="16"/>
      <c r="J30" s="16"/>
      <c r="K30" s="179"/>
      <c r="L30" s="199" t="s">
        <v>196</v>
      </c>
      <c r="M30" s="179"/>
      <c r="N30" s="16"/>
      <c r="O30" s="16"/>
      <c r="P30" s="16"/>
      <c r="Q30" s="16"/>
      <c r="R30" s="16"/>
      <c r="S30" s="16"/>
    </row>
    <row r="31" spans="1:19" ht="12.75" customHeight="1" x14ac:dyDescent="0.25">
      <c r="A31" s="16"/>
      <c r="B31" s="172"/>
      <c r="C31" s="18" t="s">
        <v>164</v>
      </c>
      <c r="D31" s="237" t="s">
        <v>182</v>
      </c>
      <c r="E31" s="221"/>
      <c r="F31" s="181">
        <f>ROUND(M31/$J$8,4)</f>
        <v>0</v>
      </c>
      <c r="G31" s="174"/>
      <c r="H31" s="16"/>
      <c r="I31" s="16">
        <f t="shared" ref="I31:I37" si="4">+$I$8</f>
        <v>1</v>
      </c>
      <c r="J31" s="16" t="s">
        <v>183</v>
      </c>
      <c r="K31" s="179">
        <f>+'IMPUESTOS Y POLIZAS'!F15</f>
        <v>0</v>
      </c>
      <c r="L31" s="188">
        <v>1</v>
      </c>
      <c r="M31" s="179">
        <f>I31*K31*L31</f>
        <v>0</v>
      </c>
      <c r="N31" s="16"/>
      <c r="O31" s="16"/>
      <c r="P31" s="16"/>
      <c r="Q31" s="16"/>
      <c r="R31" s="16"/>
      <c r="S31" s="16"/>
    </row>
    <row r="32" spans="1:19" ht="12.75" customHeight="1" x14ac:dyDescent="0.25">
      <c r="A32" s="16"/>
      <c r="B32" s="172"/>
      <c r="C32" s="18" t="s">
        <v>165</v>
      </c>
      <c r="D32" s="238" t="s">
        <v>184</v>
      </c>
      <c r="E32" s="239"/>
      <c r="F32" s="181">
        <f t="shared" ref="F32:F37" si="5">ROUND(M32/$J$8,4)</f>
        <v>1.9699999999999999E-2</v>
      </c>
      <c r="G32" s="174"/>
      <c r="H32" s="16"/>
      <c r="I32" s="16">
        <f t="shared" si="4"/>
        <v>1</v>
      </c>
      <c r="J32" s="16" t="s">
        <v>183</v>
      </c>
      <c r="K32" s="179">
        <f>+J10</f>
        <v>60257815.75</v>
      </c>
      <c r="L32" s="152">
        <v>1.0999999999999999E-2</v>
      </c>
      <c r="M32" s="179">
        <f t="shared" ref="M32:M37" si="6">I32*K32*L32</f>
        <v>662835.97324999992</v>
      </c>
      <c r="N32" s="16"/>
      <c r="O32" s="16"/>
      <c r="P32" s="16"/>
      <c r="Q32" s="16"/>
      <c r="R32" s="16"/>
      <c r="S32" s="16"/>
    </row>
    <row r="33" spans="1:19" ht="12.75" customHeight="1" x14ac:dyDescent="0.25">
      <c r="A33" s="16"/>
      <c r="B33" s="172"/>
      <c r="C33" s="18" t="s">
        <v>166</v>
      </c>
      <c r="D33" s="238" t="s">
        <v>185</v>
      </c>
      <c r="E33" s="239"/>
      <c r="F33" s="181">
        <f t="shared" si="5"/>
        <v>8.9999999999999993E-3</v>
      </c>
      <c r="G33" s="174"/>
      <c r="H33" s="16"/>
      <c r="I33" s="16">
        <f t="shared" si="4"/>
        <v>1</v>
      </c>
      <c r="J33" s="16" t="s">
        <v>183</v>
      </c>
      <c r="K33" s="179">
        <f>+K32</f>
        <v>60257815.75</v>
      </c>
      <c r="L33" s="152">
        <v>5.0000000000000001E-3</v>
      </c>
      <c r="M33" s="179">
        <f t="shared" si="6"/>
        <v>301289.07874999999</v>
      </c>
      <c r="N33" s="16"/>
      <c r="O33" s="16"/>
      <c r="P33" s="16"/>
      <c r="Q33" s="16"/>
      <c r="R33" s="16"/>
      <c r="S33" s="16"/>
    </row>
    <row r="34" spans="1:19" ht="12.75" customHeight="1" x14ac:dyDescent="0.25">
      <c r="A34" s="16"/>
      <c r="B34" s="172"/>
      <c r="C34" s="18" t="s">
        <v>186</v>
      </c>
      <c r="D34" s="183" t="s">
        <v>61</v>
      </c>
      <c r="E34" s="189"/>
      <c r="F34" s="181">
        <f t="shared" si="5"/>
        <v>3.5799999999999998E-2</v>
      </c>
      <c r="G34" s="174"/>
      <c r="H34" s="16"/>
      <c r="I34" s="16">
        <f t="shared" si="4"/>
        <v>1</v>
      </c>
      <c r="J34" s="16" t="s">
        <v>183</v>
      </c>
      <c r="K34" s="179">
        <f t="shared" ref="K34:K37" si="7">+K33</f>
        <v>60257815.75</v>
      </c>
      <c r="L34" s="152">
        <v>0.02</v>
      </c>
      <c r="M34" s="179">
        <f t="shared" si="6"/>
        <v>1205156.3149999999</v>
      </c>
      <c r="N34" s="16"/>
      <c r="O34" s="16"/>
      <c r="P34" s="16"/>
      <c r="Q34" s="16"/>
      <c r="R34" s="16"/>
      <c r="S34" s="16"/>
    </row>
    <row r="35" spans="1:19" ht="12.75" customHeight="1" x14ac:dyDescent="0.25">
      <c r="A35" s="16"/>
      <c r="B35" s="172"/>
      <c r="C35" s="18" t="s">
        <v>187</v>
      </c>
      <c r="D35" s="183" t="s">
        <v>188</v>
      </c>
      <c r="E35" s="189"/>
      <c r="F35" s="181">
        <f t="shared" si="5"/>
        <v>1.55E-2</v>
      </c>
      <c r="G35" s="174"/>
      <c r="H35" s="16"/>
      <c r="I35" s="16">
        <f t="shared" si="4"/>
        <v>1</v>
      </c>
      <c r="J35" s="16" t="s">
        <v>183</v>
      </c>
      <c r="K35" s="179">
        <f t="shared" si="7"/>
        <v>60257815.75</v>
      </c>
      <c r="L35" s="152">
        <v>8.6599999999999993E-3</v>
      </c>
      <c r="M35" s="179">
        <f t="shared" si="6"/>
        <v>521832.68439499993</v>
      </c>
      <c r="N35" s="16"/>
      <c r="O35" s="16"/>
      <c r="P35" s="16"/>
      <c r="Q35" s="16"/>
      <c r="R35" s="16"/>
      <c r="S35" s="16"/>
    </row>
    <row r="36" spans="1:19" ht="12.75" customHeight="1" x14ac:dyDescent="0.25">
      <c r="A36" s="16"/>
      <c r="B36" s="172"/>
      <c r="C36" s="18" t="s">
        <v>189</v>
      </c>
      <c r="D36" s="238" t="s">
        <v>190</v>
      </c>
      <c r="E36" s="214"/>
      <c r="F36" s="181">
        <f t="shared" si="5"/>
        <v>0.1971</v>
      </c>
      <c r="G36" s="174"/>
      <c r="H36" s="16"/>
      <c r="I36" s="16">
        <f t="shared" si="4"/>
        <v>1</v>
      </c>
      <c r="J36" s="16" t="s">
        <v>183</v>
      </c>
      <c r="K36" s="179">
        <f t="shared" si="7"/>
        <v>60257815.75</v>
      </c>
      <c r="L36" s="152">
        <v>0.11</v>
      </c>
      <c r="M36" s="179">
        <f t="shared" si="6"/>
        <v>6628359.7324999999</v>
      </c>
      <c r="N36" s="16"/>
      <c r="O36" s="16"/>
      <c r="P36" s="16"/>
      <c r="Q36" s="16"/>
      <c r="R36" s="16"/>
      <c r="S36" s="16"/>
    </row>
    <row r="37" spans="1:19" ht="12.75" customHeight="1" x14ac:dyDescent="0.25">
      <c r="A37" s="16"/>
      <c r="B37" s="172"/>
      <c r="C37" s="18" t="s">
        <v>191</v>
      </c>
      <c r="D37" s="183" t="s">
        <v>135</v>
      </c>
      <c r="E37" s="184" t="s">
        <v>82</v>
      </c>
      <c r="F37" s="181">
        <f t="shared" si="5"/>
        <v>8.9999999999999993E-3</v>
      </c>
      <c r="G37" s="174"/>
      <c r="H37" s="16"/>
      <c r="I37" s="16">
        <f t="shared" si="4"/>
        <v>1</v>
      </c>
      <c r="J37" s="16" t="s">
        <v>183</v>
      </c>
      <c r="K37" s="179">
        <f t="shared" si="7"/>
        <v>60257815.75</v>
      </c>
      <c r="L37" s="152">
        <v>5.0000000000000001E-3</v>
      </c>
      <c r="M37" s="179">
        <f t="shared" si="6"/>
        <v>301289.07874999999</v>
      </c>
      <c r="N37" s="16"/>
      <c r="O37" s="16"/>
      <c r="P37" s="16"/>
      <c r="Q37" s="16"/>
      <c r="R37" s="16"/>
      <c r="S37" s="16"/>
    </row>
    <row r="38" spans="1:19" ht="12.75" customHeight="1" x14ac:dyDescent="0.25">
      <c r="A38" s="16"/>
      <c r="B38" s="172"/>
      <c r="C38" s="18"/>
      <c r="D38" s="185"/>
      <c r="E38" s="186" t="s">
        <v>92</v>
      </c>
      <c r="F38" s="23">
        <f>ROUND(SUM(F31:F37),4)</f>
        <v>0.28610000000000002</v>
      </c>
      <c r="G38" s="174"/>
      <c r="H38" s="16"/>
      <c r="I38" s="16"/>
      <c r="J38" s="16"/>
      <c r="K38" s="179"/>
      <c r="L38" s="179"/>
      <c r="M38" s="16"/>
      <c r="N38" s="16"/>
      <c r="O38" s="16"/>
      <c r="P38" s="16"/>
      <c r="Q38" s="16"/>
      <c r="R38" s="16"/>
      <c r="S38" s="16"/>
    </row>
    <row r="39" spans="1:19" ht="12.75" customHeight="1" x14ac:dyDescent="0.25">
      <c r="A39" s="16"/>
      <c r="B39" s="172"/>
      <c r="C39" s="190">
        <v>4</v>
      </c>
      <c r="D39" s="232" t="s">
        <v>192</v>
      </c>
      <c r="E39" s="233"/>
      <c r="F39" s="233"/>
      <c r="G39" s="174"/>
      <c r="H39" s="16"/>
      <c r="I39" s="16"/>
      <c r="J39" s="16"/>
      <c r="K39" s="179"/>
      <c r="L39" s="179"/>
      <c r="M39" s="16"/>
      <c r="N39" s="16"/>
      <c r="O39" s="16"/>
      <c r="P39" s="16"/>
      <c r="Q39" s="16"/>
      <c r="R39" s="16"/>
      <c r="S39" s="16"/>
    </row>
    <row r="40" spans="1:19" ht="12.75" customHeight="1" x14ac:dyDescent="0.25">
      <c r="A40" s="16"/>
      <c r="B40" s="172"/>
      <c r="C40" s="191" t="s">
        <v>193</v>
      </c>
      <c r="D40" s="234" t="s">
        <v>192</v>
      </c>
      <c r="E40" s="234"/>
      <c r="F40" s="192">
        <f>ROUND(10*(F22+F29+F38)/100,4)</f>
        <v>0.19750000000000001</v>
      </c>
      <c r="G40" s="174"/>
      <c r="H40" s="16"/>
      <c r="I40" s="16"/>
      <c r="J40" s="16"/>
      <c r="K40" s="179"/>
      <c r="L40" s="179"/>
      <c r="M40" s="16"/>
      <c r="N40" s="16"/>
      <c r="O40" s="16"/>
      <c r="P40" s="16"/>
      <c r="Q40" s="16"/>
      <c r="R40" s="16"/>
      <c r="S40" s="16"/>
    </row>
    <row r="41" spans="1:19" ht="12.75" customHeight="1" x14ac:dyDescent="0.25">
      <c r="A41" s="16"/>
      <c r="B41" s="172"/>
      <c r="C41" s="235" t="s">
        <v>194</v>
      </c>
      <c r="D41" s="235"/>
      <c r="E41" s="235"/>
      <c r="F41" s="193">
        <f>F22+F29+F38+F40</f>
        <v>2.1724000000000001</v>
      </c>
      <c r="G41" s="174"/>
      <c r="H41" s="16"/>
      <c r="I41" s="16"/>
      <c r="J41" s="16"/>
      <c r="K41" s="179"/>
      <c r="L41" s="179"/>
      <c r="M41" s="16"/>
      <c r="N41" s="16"/>
      <c r="O41" s="16"/>
      <c r="P41" s="16"/>
      <c r="Q41" s="16"/>
      <c r="R41" s="16"/>
      <c r="S41" s="16"/>
    </row>
    <row r="42" spans="1:19" ht="12.75" customHeight="1" x14ac:dyDescent="0.25">
      <c r="A42" s="16"/>
      <c r="B42" s="172"/>
      <c r="C42" s="236" t="s">
        <v>195</v>
      </c>
      <c r="D42" s="236"/>
      <c r="E42" s="236"/>
      <c r="F42" s="194">
        <f>ROUND(F41,2)</f>
        <v>2.17</v>
      </c>
      <c r="G42" s="174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</row>
    <row r="43" spans="1:19" ht="12.75" customHeight="1" x14ac:dyDescent="0.25">
      <c r="A43" s="16"/>
      <c r="B43" s="172"/>
      <c r="C43" s="195"/>
      <c r="D43" s="195"/>
      <c r="E43" s="195"/>
      <c r="F43" s="195"/>
      <c r="G43" s="174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</row>
    <row r="44" spans="1:19" ht="12.75" customHeight="1" thickBot="1" x14ac:dyDescent="0.3">
      <c r="A44" s="16"/>
      <c r="B44" s="196"/>
      <c r="C44" s="197"/>
      <c r="D44" s="197"/>
      <c r="E44" s="197"/>
      <c r="F44" s="197"/>
      <c r="G44" s="198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2.75" customHeight="1" x14ac:dyDescent="0.2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</row>
    <row r="46" spans="1:19" ht="12.75" customHeight="1" x14ac:dyDescent="0.2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</row>
    <row r="47" spans="1:19" ht="12.75" customHeight="1" x14ac:dyDescent="0.2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2.75" customHeight="1" x14ac:dyDescent="0.2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19" ht="12.75" customHeight="1" x14ac:dyDescent="0.2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19" ht="12.75" customHeight="1" x14ac:dyDescent="0.25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19" ht="12.75" customHeight="1" x14ac:dyDescent="0.25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</row>
    <row r="52" spans="1:19" ht="12.75" customHeight="1" x14ac:dyDescent="0.25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</row>
    <row r="53" spans="1:19" ht="12.75" customHeight="1" x14ac:dyDescent="0.2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</row>
    <row r="54" spans="1:19" ht="12.75" customHeight="1" x14ac:dyDescent="0.2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</row>
    <row r="55" spans="1:19" ht="12.75" customHeight="1" x14ac:dyDescent="0.25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</row>
    <row r="56" spans="1:19" ht="12.75" customHeight="1" x14ac:dyDescent="0.25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</row>
    <row r="57" spans="1:19" ht="12.75" customHeight="1" x14ac:dyDescent="0.25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</row>
    <row r="58" spans="1:19" ht="12.75" customHeight="1" x14ac:dyDescent="0.2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</row>
    <row r="59" spans="1:19" ht="12.75" customHeight="1" x14ac:dyDescent="0.25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</row>
    <row r="60" spans="1:19" ht="12.75" customHeight="1" x14ac:dyDescent="0.25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</row>
    <row r="61" spans="1:19" ht="12.75" customHeight="1" x14ac:dyDescent="0.25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</row>
    <row r="62" spans="1:19" ht="12.75" customHeight="1" x14ac:dyDescent="0.25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</row>
    <row r="63" spans="1:19" ht="12.75" customHeight="1" x14ac:dyDescent="0.25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</row>
    <row r="64" spans="1:19" ht="12.75" customHeight="1" x14ac:dyDescent="0.25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</row>
    <row r="65" spans="1:19" ht="12.75" customHeight="1" x14ac:dyDescent="0.25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</row>
    <row r="66" spans="1:19" ht="12.75" customHeight="1" x14ac:dyDescent="0.25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</row>
    <row r="67" spans="1:19" ht="12.75" customHeight="1" x14ac:dyDescent="0.25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</row>
    <row r="68" spans="1:19" ht="12.75" customHeight="1" x14ac:dyDescent="0.25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</row>
    <row r="69" spans="1:19" ht="12.75" customHeight="1" x14ac:dyDescent="0.25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</row>
    <row r="70" spans="1:19" ht="12.75" customHeight="1" x14ac:dyDescent="0.25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</row>
    <row r="71" spans="1:19" ht="12.75" customHeight="1" x14ac:dyDescent="0.25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</row>
    <row r="72" spans="1:19" ht="12.75" customHeight="1" x14ac:dyDescent="0.25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</row>
    <row r="73" spans="1:19" ht="12.75" customHeight="1" x14ac:dyDescent="0.25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</row>
    <row r="74" spans="1:19" ht="12.75" customHeight="1" x14ac:dyDescent="0.25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</row>
    <row r="75" spans="1:19" ht="12.75" customHeight="1" x14ac:dyDescent="0.25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</row>
    <row r="76" spans="1:19" ht="12.75" customHeight="1" x14ac:dyDescent="0.25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</row>
    <row r="77" spans="1:19" ht="12.75" customHeight="1" x14ac:dyDescent="0.25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</row>
    <row r="78" spans="1:19" ht="12.75" customHeight="1" x14ac:dyDescent="0.25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</row>
    <row r="79" spans="1:19" ht="12.75" customHeight="1" x14ac:dyDescent="0.25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</row>
    <row r="80" spans="1:19" ht="12.75" customHeight="1" x14ac:dyDescent="0.25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</row>
    <row r="81" spans="1:19" ht="12.75" customHeight="1" x14ac:dyDescent="0.25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</row>
    <row r="82" spans="1:19" ht="12.75" customHeight="1" x14ac:dyDescent="0.25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</row>
    <row r="83" spans="1:19" ht="12.75" customHeight="1" x14ac:dyDescent="0.25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</row>
    <row r="84" spans="1:19" ht="12.75" customHeight="1" x14ac:dyDescent="0.25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</row>
    <row r="85" spans="1:19" ht="12.75" customHeight="1" x14ac:dyDescent="0.25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</row>
    <row r="86" spans="1:19" ht="12.75" customHeight="1" x14ac:dyDescent="0.25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</row>
    <row r="87" spans="1:19" ht="12.75" customHeight="1" x14ac:dyDescent="0.25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</row>
    <row r="88" spans="1:19" ht="12.75" customHeight="1" x14ac:dyDescent="0.25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</row>
    <row r="89" spans="1:19" ht="12.75" customHeight="1" x14ac:dyDescent="0.25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</row>
    <row r="90" spans="1:19" ht="12.75" customHeight="1" x14ac:dyDescent="0.25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  <row r="91" spans="1:19" ht="12.75" customHeight="1" x14ac:dyDescent="0.25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</row>
    <row r="92" spans="1:19" ht="12.75" customHeight="1" x14ac:dyDescent="0.25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</row>
    <row r="93" spans="1:19" ht="12.75" customHeight="1" x14ac:dyDescent="0.25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</row>
    <row r="94" spans="1:19" ht="12.75" customHeight="1" x14ac:dyDescent="0.25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</row>
    <row r="95" spans="1:19" ht="12.75" customHeight="1" x14ac:dyDescent="0.25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</row>
    <row r="96" spans="1:19" ht="12.75" customHeight="1" x14ac:dyDescent="0.25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</row>
    <row r="97" spans="1:19" ht="12.75" customHeight="1" x14ac:dyDescent="0.25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</row>
    <row r="98" spans="1:19" ht="12.75" customHeight="1" x14ac:dyDescent="0.25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</row>
    <row r="99" spans="1:19" ht="12.75" customHeight="1" x14ac:dyDescent="0.25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</row>
    <row r="100" spans="1:19" ht="12.75" customHeight="1" x14ac:dyDescent="0.25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</row>
    <row r="101" spans="1:19" ht="12.75" customHeight="1" x14ac:dyDescent="0.25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</row>
    <row r="102" spans="1:19" ht="12.75" customHeight="1" x14ac:dyDescent="0.25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</row>
    <row r="103" spans="1:19" ht="12.75" customHeight="1" x14ac:dyDescent="0.25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</row>
    <row r="104" spans="1:19" ht="12.75" customHeight="1" x14ac:dyDescent="0.25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</row>
    <row r="105" spans="1:19" ht="12.75" customHeight="1" x14ac:dyDescent="0.25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</row>
    <row r="106" spans="1:19" ht="12.75" customHeight="1" x14ac:dyDescent="0.25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</row>
    <row r="107" spans="1:19" ht="12.75" customHeight="1" x14ac:dyDescent="0.25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</row>
    <row r="108" spans="1:19" ht="12.75" customHeight="1" x14ac:dyDescent="0.25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</row>
    <row r="109" spans="1:19" ht="12.75" customHeight="1" x14ac:dyDescent="0.25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</row>
    <row r="110" spans="1:19" ht="12.75" customHeight="1" x14ac:dyDescent="0.25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</row>
    <row r="111" spans="1:19" ht="12.75" customHeight="1" x14ac:dyDescent="0.25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</row>
    <row r="112" spans="1:19" ht="12.75" customHeight="1" x14ac:dyDescent="0.25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</row>
    <row r="113" spans="1:19" ht="12.75" customHeight="1" x14ac:dyDescent="0.25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</row>
    <row r="114" spans="1:19" ht="12.75" customHeight="1" x14ac:dyDescent="0.25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</row>
    <row r="115" spans="1:19" ht="12.75" customHeight="1" x14ac:dyDescent="0.25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</row>
    <row r="116" spans="1:19" ht="12.75" customHeight="1" x14ac:dyDescent="0.25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</row>
    <row r="117" spans="1:19" ht="12.75" customHeight="1" x14ac:dyDescent="0.25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</row>
    <row r="118" spans="1:19" ht="12.75" customHeight="1" x14ac:dyDescent="0.25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</row>
    <row r="119" spans="1:19" ht="12.75" customHeight="1" x14ac:dyDescent="0.25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</row>
    <row r="120" spans="1:19" ht="12.75" customHeight="1" x14ac:dyDescent="0.25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</row>
    <row r="121" spans="1:19" ht="12.75" customHeight="1" x14ac:dyDescent="0.25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</row>
    <row r="122" spans="1:19" ht="12.75" customHeight="1" x14ac:dyDescent="0.25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</row>
    <row r="123" spans="1:19" ht="12.75" customHeight="1" x14ac:dyDescent="0.25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</row>
    <row r="124" spans="1:19" ht="12.75" customHeight="1" x14ac:dyDescent="0.25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</row>
    <row r="125" spans="1:19" ht="12.75" customHeight="1" x14ac:dyDescent="0.25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</row>
    <row r="126" spans="1:19" ht="12.75" customHeight="1" x14ac:dyDescent="0.25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</row>
    <row r="127" spans="1:19" ht="12.75" customHeight="1" x14ac:dyDescent="0.25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</row>
    <row r="128" spans="1:19" ht="12.75" customHeight="1" x14ac:dyDescent="0.25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</row>
    <row r="129" spans="1:19" ht="12.75" customHeight="1" x14ac:dyDescent="0.25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</row>
    <row r="130" spans="1:19" ht="12.75" customHeight="1" x14ac:dyDescent="0.25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</row>
    <row r="131" spans="1:19" ht="12.75" customHeight="1" x14ac:dyDescent="0.25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</row>
    <row r="132" spans="1:19" ht="12.75" customHeight="1" x14ac:dyDescent="0.25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</row>
    <row r="133" spans="1:19" ht="12.75" customHeight="1" x14ac:dyDescent="0.25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</row>
    <row r="134" spans="1:19" ht="12.75" customHeight="1" x14ac:dyDescent="0.25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</row>
    <row r="135" spans="1:19" ht="12.75" customHeight="1" x14ac:dyDescent="0.25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</row>
    <row r="136" spans="1:19" ht="12.75" customHeight="1" x14ac:dyDescent="0.25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</row>
    <row r="137" spans="1:19" ht="12.75" customHeight="1" x14ac:dyDescent="0.25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</row>
    <row r="138" spans="1:19" ht="12.75" customHeight="1" x14ac:dyDescent="0.25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</row>
    <row r="139" spans="1:19" ht="12.75" customHeight="1" x14ac:dyDescent="0.25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</row>
    <row r="140" spans="1:19" ht="12.75" customHeight="1" x14ac:dyDescent="0.25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</row>
    <row r="141" spans="1:19" ht="12.75" customHeight="1" x14ac:dyDescent="0.25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</row>
    <row r="142" spans="1:19" ht="12.75" customHeight="1" x14ac:dyDescent="0.25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</row>
    <row r="143" spans="1:19" ht="12.75" customHeight="1" x14ac:dyDescent="0.25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</row>
    <row r="144" spans="1:19" ht="12.75" customHeight="1" x14ac:dyDescent="0.25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</row>
    <row r="145" spans="1:19" ht="12.75" customHeight="1" x14ac:dyDescent="0.25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</row>
    <row r="146" spans="1:19" ht="12.75" customHeight="1" x14ac:dyDescent="0.25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</row>
    <row r="147" spans="1:19" ht="12.75" customHeight="1" x14ac:dyDescent="0.25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</row>
    <row r="148" spans="1:19" ht="12.75" customHeight="1" x14ac:dyDescent="0.25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</row>
    <row r="149" spans="1:19" ht="12.75" customHeight="1" x14ac:dyDescent="0.25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</row>
    <row r="150" spans="1:19" ht="12.75" customHeight="1" x14ac:dyDescent="0.25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</row>
    <row r="151" spans="1:19" ht="12.75" customHeight="1" x14ac:dyDescent="0.25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</row>
    <row r="152" spans="1:19" ht="12.75" customHeight="1" x14ac:dyDescent="0.25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</row>
    <row r="153" spans="1:19" ht="12.75" customHeight="1" x14ac:dyDescent="0.25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</row>
    <row r="154" spans="1:19" ht="12.75" customHeight="1" x14ac:dyDescent="0.25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</row>
    <row r="155" spans="1:19" ht="12.75" customHeight="1" x14ac:dyDescent="0.25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</row>
    <row r="156" spans="1:19" ht="12.75" customHeight="1" x14ac:dyDescent="0.25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</row>
    <row r="157" spans="1:19" ht="12.75" customHeight="1" x14ac:dyDescent="0.25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</row>
    <row r="158" spans="1:19" ht="12.75" customHeight="1" x14ac:dyDescent="0.25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</row>
    <row r="159" spans="1:19" ht="12.75" customHeight="1" x14ac:dyDescent="0.25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</row>
    <row r="160" spans="1:19" ht="12.75" customHeight="1" x14ac:dyDescent="0.25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</row>
    <row r="161" spans="1:19" ht="12.75" customHeight="1" x14ac:dyDescent="0.25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</row>
    <row r="162" spans="1:19" ht="12.75" customHeight="1" x14ac:dyDescent="0.25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</row>
    <row r="163" spans="1:19" ht="12.75" customHeight="1" x14ac:dyDescent="0.25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</row>
    <row r="164" spans="1:19" ht="12.75" customHeight="1" x14ac:dyDescent="0.25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</row>
    <row r="165" spans="1:19" ht="12.75" customHeight="1" x14ac:dyDescent="0.25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</row>
    <row r="166" spans="1:19" ht="12.75" customHeight="1" x14ac:dyDescent="0.25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</row>
    <row r="167" spans="1:19" ht="12.75" customHeight="1" x14ac:dyDescent="0.25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</row>
    <row r="168" spans="1:19" ht="12.75" customHeight="1" x14ac:dyDescent="0.25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</row>
    <row r="169" spans="1:19" ht="12.75" customHeight="1" x14ac:dyDescent="0.25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</row>
    <row r="170" spans="1:19" ht="12.75" customHeight="1" x14ac:dyDescent="0.25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</row>
    <row r="171" spans="1:19" ht="12.75" customHeight="1" x14ac:dyDescent="0.25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</row>
    <row r="172" spans="1:19" ht="12.75" customHeight="1" x14ac:dyDescent="0.25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</row>
    <row r="173" spans="1:19" ht="12.75" customHeight="1" x14ac:dyDescent="0.25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</row>
    <row r="174" spans="1:19" ht="12.75" customHeight="1" x14ac:dyDescent="0.25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</row>
    <row r="175" spans="1:19" ht="12.75" customHeight="1" x14ac:dyDescent="0.25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</row>
    <row r="176" spans="1:19" ht="12.75" customHeight="1" x14ac:dyDescent="0.25">
      <c r="A176" s="16"/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</row>
    <row r="177" spans="1:19" ht="12.75" customHeight="1" x14ac:dyDescent="0.25">
      <c r="A177" s="16"/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</row>
    <row r="178" spans="1:19" ht="12.75" customHeight="1" x14ac:dyDescent="0.25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</row>
    <row r="179" spans="1:19" ht="12.75" customHeight="1" x14ac:dyDescent="0.25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</row>
    <row r="180" spans="1:19" ht="12.75" customHeight="1" x14ac:dyDescent="0.25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</row>
    <row r="181" spans="1:19" ht="12.75" customHeight="1" x14ac:dyDescent="0.25">
      <c r="A181" s="16"/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</row>
    <row r="182" spans="1:19" ht="12.75" customHeight="1" x14ac:dyDescent="0.25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</row>
    <row r="183" spans="1:19" ht="12.75" customHeight="1" x14ac:dyDescent="0.25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</row>
    <row r="184" spans="1:19" ht="12.75" customHeight="1" x14ac:dyDescent="0.25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</row>
    <row r="185" spans="1:19" ht="12.75" customHeight="1" x14ac:dyDescent="0.25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</row>
    <row r="186" spans="1:19" ht="12.75" customHeight="1" x14ac:dyDescent="0.25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</row>
    <row r="187" spans="1:19" ht="12.75" customHeight="1" x14ac:dyDescent="0.25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</row>
    <row r="188" spans="1:19" ht="12.75" customHeight="1" x14ac:dyDescent="0.25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</row>
    <row r="189" spans="1:19" ht="12.75" customHeight="1" x14ac:dyDescent="0.25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</row>
    <row r="190" spans="1:19" ht="12.75" customHeight="1" x14ac:dyDescent="0.25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</row>
    <row r="191" spans="1:19" ht="12.75" customHeight="1" x14ac:dyDescent="0.25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</row>
    <row r="192" spans="1:19" ht="12.75" customHeight="1" x14ac:dyDescent="0.25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</row>
    <row r="193" spans="1:19" ht="12.75" customHeight="1" x14ac:dyDescent="0.25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</row>
    <row r="194" spans="1:19" ht="12.75" customHeight="1" x14ac:dyDescent="0.25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</row>
    <row r="195" spans="1:19" ht="12.75" customHeight="1" x14ac:dyDescent="0.25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</row>
    <row r="196" spans="1:19" ht="12.75" customHeight="1" x14ac:dyDescent="0.25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</row>
    <row r="197" spans="1:19" ht="12.75" customHeight="1" x14ac:dyDescent="0.25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</row>
    <row r="198" spans="1:19" ht="12.75" customHeight="1" x14ac:dyDescent="0.25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</row>
    <row r="199" spans="1:19" ht="12.75" customHeight="1" x14ac:dyDescent="0.25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</row>
    <row r="200" spans="1:19" ht="12.75" customHeight="1" x14ac:dyDescent="0.25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</row>
    <row r="201" spans="1:19" ht="12.75" customHeight="1" x14ac:dyDescent="0.25">
      <c r="A201" s="16"/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</row>
    <row r="202" spans="1:19" ht="12.75" customHeight="1" x14ac:dyDescent="0.25">
      <c r="A202" s="16"/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</row>
    <row r="203" spans="1:19" ht="12.75" customHeight="1" x14ac:dyDescent="0.25">
      <c r="A203" s="16"/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</row>
    <row r="204" spans="1:19" ht="12.75" customHeight="1" x14ac:dyDescent="0.25">
      <c r="A204" s="16"/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</row>
    <row r="205" spans="1:19" ht="12.75" customHeight="1" x14ac:dyDescent="0.25">
      <c r="A205" s="16"/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</row>
    <row r="206" spans="1:19" ht="12.75" customHeight="1" x14ac:dyDescent="0.25">
      <c r="A206" s="16"/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</row>
    <row r="207" spans="1:19" ht="12.75" customHeight="1" x14ac:dyDescent="0.25">
      <c r="A207" s="16"/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</row>
    <row r="208" spans="1:19" ht="12.75" customHeight="1" x14ac:dyDescent="0.25">
      <c r="A208" s="16"/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</row>
    <row r="209" spans="1:19" ht="12.75" customHeight="1" x14ac:dyDescent="0.25">
      <c r="A209" s="16"/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</row>
    <row r="210" spans="1:19" ht="12.75" customHeight="1" x14ac:dyDescent="0.25">
      <c r="A210" s="16"/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</row>
    <row r="211" spans="1:19" ht="12.75" customHeight="1" x14ac:dyDescent="0.25">
      <c r="A211" s="16"/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</row>
    <row r="212" spans="1:19" ht="12.75" customHeight="1" x14ac:dyDescent="0.25">
      <c r="A212" s="16"/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</row>
    <row r="213" spans="1:19" ht="12.75" customHeight="1" x14ac:dyDescent="0.25">
      <c r="A213" s="16"/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</row>
    <row r="214" spans="1:19" ht="12.75" customHeight="1" x14ac:dyDescent="0.25">
      <c r="A214" s="16"/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</row>
    <row r="215" spans="1:19" ht="12.75" customHeight="1" x14ac:dyDescent="0.25">
      <c r="A215" s="16"/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</row>
    <row r="216" spans="1:19" ht="12.75" customHeight="1" x14ac:dyDescent="0.25">
      <c r="A216" s="16"/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</row>
    <row r="217" spans="1:19" ht="12.75" customHeight="1" x14ac:dyDescent="0.25">
      <c r="A217" s="16"/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</row>
    <row r="218" spans="1:19" ht="12.75" customHeight="1" x14ac:dyDescent="0.25">
      <c r="A218" s="16"/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</row>
    <row r="219" spans="1:19" ht="12.75" customHeight="1" x14ac:dyDescent="0.25">
      <c r="A219" s="16"/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</row>
    <row r="220" spans="1:19" ht="12.75" customHeight="1" x14ac:dyDescent="0.25">
      <c r="A220" s="16"/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</row>
    <row r="221" spans="1:19" ht="12.75" customHeight="1" x14ac:dyDescent="0.25">
      <c r="A221" s="16"/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</row>
    <row r="222" spans="1:19" ht="12.75" customHeight="1" x14ac:dyDescent="0.25">
      <c r="A222" s="16"/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</row>
    <row r="223" spans="1:19" ht="12.75" customHeight="1" x14ac:dyDescent="0.25">
      <c r="A223" s="16"/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</row>
    <row r="224" spans="1:19" ht="12.75" customHeight="1" x14ac:dyDescent="0.25">
      <c r="A224" s="16"/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</row>
    <row r="225" spans="1:19" ht="12.75" customHeight="1" x14ac:dyDescent="0.25">
      <c r="A225" s="16"/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</row>
    <row r="226" spans="1:19" ht="12.75" customHeight="1" x14ac:dyDescent="0.25">
      <c r="A226" s="16"/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</row>
    <row r="227" spans="1:19" ht="12.75" customHeight="1" x14ac:dyDescent="0.25">
      <c r="A227" s="16"/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</row>
    <row r="228" spans="1:19" ht="12.75" customHeight="1" x14ac:dyDescent="0.25">
      <c r="A228" s="16"/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</row>
    <row r="229" spans="1:19" ht="12.75" customHeight="1" x14ac:dyDescent="0.25">
      <c r="A229" s="16"/>
      <c r="B229" s="16"/>
      <c r="C229" s="16"/>
      <c r="D229" s="16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</row>
    <row r="230" spans="1:19" ht="12.75" customHeight="1" x14ac:dyDescent="0.25">
      <c r="A230" s="16"/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</row>
    <row r="231" spans="1:19" ht="12.75" customHeight="1" x14ac:dyDescent="0.25">
      <c r="A231" s="16"/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</row>
    <row r="232" spans="1:19" ht="12.75" customHeight="1" x14ac:dyDescent="0.25">
      <c r="A232" s="16"/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</row>
    <row r="233" spans="1:19" ht="12.75" customHeight="1" x14ac:dyDescent="0.25">
      <c r="A233" s="16"/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</row>
    <row r="234" spans="1:19" ht="12.75" customHeight="1" x14ac:dyDescent="0.25">
      <c r="A234" s="16"/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</row>
    <row r="235" spans="1:19" ht="12.75" customHeight="1" x14ac:dyDescent="0.25">
      <c r="A235" s="16"/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</row>
    <row r="236" spans="1:19" ht="12.75" customHeight="1" x14ac:dyDescent="0.25">
      <c r="A236" s="16"/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</row>
    <row r="237" spans="1:19" ht="12.75" customHeight="1" x14ac:dyDescent="0.25">
      <c r="A237" s="16"/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</row>
    <row r="238" spans="1:19" ht="12.75" customHeight="1" x14ac:dyDescent="0.25">
      <c r="A238" s="16"/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</row>
    <row r="239" spans="1:19" ht="12.75" customHeight="1" x14ac:dyDescent="0.25">
      <c r="A239" s="16"/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</row>
    <row r="240" spans="1:19" ht="12.75" customHeight="1" x14ac:dyDescent="0.25">
      <c r="A240" s="16"/>
      <c r="B240" s="16"/>
      <c r="C240" s="16"/>
      <c r="D240" s="16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</row>
    <row r="241" spans="1:19" ht="12.75" customHeight="1" x14ac:dyDescent="0.25">
      <c r="A241" s="16"/>
      <c r="B241" s="16"/>
      <c r="C241" s="16"/>
      <c r="D241" s="16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</row>
    <row r="242" spans="1:19" ht="12.75" customHeight="1" x14ac:dyDescent="0.25">
      <c r="A242" s="16"/>
      <c r="B242" s="16"/>
      <c r="C242" s="16"/>
      <c r="D242" s="16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</row>
    <row r="243" spans="1:19" ht="12.75" customHeight="1" x14ac:dyDescent="0.25">
      <c r="A243" s="16"/>
      <c r="B243" s="16"/>
      <c r="C243" s="16"/>
      <c r="D243" s="16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</row>
    <row r="244" spans="1:19" ht="12.75" customHeight="1" x14ac:dyDescent="0.25">
      <c r="A244" s="16"/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</row>
    <row r="245" spans="1:19" ht="12.75" customHeight="1" x14ac:dyDescent="0.25">
      <c r="A245" s="16"/>
      <c r="B245" s="16"/>
      <c r="C245" s="16"/>
      <c r="D245" s="16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</row>
    <row r="246" spans="1:19" ht="12.75" customHeight="1" x14ac:dyDescent="0.25">
      <c r="A246" s="16"/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</row>
    <row r="247" spans="1:19" ht="12.75" customHeight="1" x14ac:dyDescent="0.25">
      <c r="A247" s="16"/>
      <c r="B247" s="16"/>
      <c r="C247" s="16"/>
      <c r="D247" s="16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</row>
    <row r="248" spans="1:19" ht="12.75" customHeight="1" x14ac:dyDescent="0.25">
      <c r="A248" s="16"/>
      <c r="B248" s="16"/>
      <c r="C248" s="16"/>
      <c r="D248" s="16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</row>
    <row r="249" spans="1:19" ht="12.75" customHeight="1" x14ac:dyDescent="0.25">
      <c r="A249" s="16"/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</row>
    <row r="250" spans="1:19" ht="12.75" customHeight="1" x14ac:dyDescent="0.25">
      <c r="A250" s="16"/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</row>
    <row r="251" spans="1:19" ht="12.75" customHeight="1" x14ac:dyDescent="0.25">
      <c r="A251" s="16"/>
      <c r="B251" s="16"/>
      <c r="C251" s="16"/>
      <c r="D251" s="16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</row>
    <row r="252" spans="1:19" ht="12.75" customHeight="1" x14ac:dyDescent="0.25">
      <c r="A252" s="16"/>
      <c r="B252" s="16"/>
      <c r="C252" s="16"/>
      <c r="D252" s="16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</row>
    <row r="253" spans="1:19" ht="12.75" customHeight="1" x14ac:dyDescent="0.25">
      <c r="A253" s="16"/>
      <c r="B253" s="16"/>
      <c r="C253" s="16"/>
      <c r="D253" s="16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</row>
    <row r="254" spans="1:19" ht="12.75" customHeight="1" x14ac:dyDescent="0.25">
      <c r="A254" s="16"/>
      <c r="B254" s="16"/>
      <c r="C254" s="16"/>
      <c r="D254" s="16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</row>
    <row r="255" spans="1:19" ht="12.75" customHeight="1" x14ac:dyDescent="0.25">
      <c r="A255" s="16"/>
      <c r="B255" s="16"/>
      <c r="C255" s="16"/>
      <c r="D255" s="16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</row>
    <row r="256" spans="1:19" ht="12.75" customHeight="1" x14ac:dyDescent="0.25">
      <c r="A256" s="16"/>
      <c r="B256" s="16"/>
      <c r="C256" s="16"/>
      <c r="D256" s="16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</row>
    <row r="257" spans="1:19" ht="12.75" customHeight="1" x14ac:dyDescent="0.25">
      <c r="A257" s="16"/>
      <c r="B257" s="16"/>
      <c r="C257" s="16"/>
      <c r="D257" s="16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</row>
    <row r="258" spans="1:19" ht="12.75" customHeight="1" x14ac:dyDescent="0.25">
      <c r="A258" s="16"/>
      <c r="B258" s="16"/>
      <c r="C258" s="16"/>
      <c r="D258" s="16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</row>
    <row r="259" spans="1:19" ht="12.75" customHeight="1" x14ac:dyDescent="0.25">
      <c r="A259" s="16"/>
      <c r="B259" s="16"/>
      <c r="C259" s="16"/>
      <c r="D259" s="16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</row>
    <row r="260" spans="1:19" ht="12.75" customHeight="1" x14ac:dyDescent="0.25">
      <c r="A260" s="16"/>
      <c r="B260" s="16"/>
      <c r="C260" s="16"/>
      <c r="D260" s="16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</row>
    <row r="261" spans="1:19" ht="12.75" customHeight="1" x14ac:dyDescent="0.25">
      <c r="A261" s="16"/>
      <c r="B261" s="16"/>
      <c r="C261" s="16"/>
      <c r="D261" s="16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</row>
    <row r="262" spans="1:19" ht="12.75" customHeight="1" x14ac:dyDescent="0.25">
      <c r="A262" s="16"/>
      <c r="B262" s="16"/>
      <c r="C262" s="16"/>
      <c r="D262" s="16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</row>
    <row r="263" spans="1:19" ht="12.75" customHeight="1" x14ac:dyDescent="0.25">
      <c r="A263" s="16"/>
      <c r="B263" s="16"/>
      <c r="C263" s="16"/>
      <c r="D263" s="16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</row>
    <row r="264" spans="1:19" ht="12.75" customHeight="1" x14ac:dyDescent="0.25">
      <c r="A264" s="16"/>
      <c r="B264" s="16"/>
      <c r="C264" s="16"/>
      <c r="D264" s="16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</row>
    <row r="265" spans="1:19" ht="12.75" customHeight="1" x14ac:dyDescent="0.25">
      <c r="A265" s="16"/>
      <c r="B265" s="16"/>
      <c r="C265" s="16"/>
      <c r="D265" s="16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</row>
    <row r="266" spans="1:19" ht="12.75" customHeight="1" x14ac:dyDescent="0.25">
      <c r="A266" s="16"/>
      <c r="B266" s="16"/>
      <c r="C266" s="16"/>
      <c r="D266" s="16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</row>
    <row r="267" spans="1:19" ht="12.75" customHeight="1" x14ac:dyDescent="0.25">
      <c r="A267" s="16"/>
      <c r="B267" s="16"/>
      <c r="C267" s="16"/>
      <c r="D267" s="16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</row>
    <row r="268" spans="1:19" ht="12.75" customHeight="1" x14ac:dyDescent="0.25">
      <c r="A268" s="16"/>
      <c r="B268" s="16"/>
      <c r="C268" s="16"/>
      <c r="D268" s="16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</row>
    <row r="269" spans="1:19" ht="12.75" customHeight="1" x14ac:dyDescent="0.25">
      <c r="A269" s="16"/>
      <c r="B269" s="16"/>
      <c r="C269" s="16"/>
      <c r="D269" s="16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</row>
    <row r="270" spans="1:19" ht="12.75" customHeight="1" x14ac:dyDescent="0.25">
      <c r="A270" s="16"/>
      <c r="B270" s="16"/>
      <c r="C270" s="16"/>
      <c r="D270" s="16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</row>
    <row r="271" spans="1:19" ht="12.75" customHeight="1" x14ac:dyDescent="0.25">
      <c r="A271" s="16"/>
      <c r="B271" s="16"/>
      <c r="C271" s="16"/>
      <c r="D271" s="16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</row>
    <row r="272" spans="1:19" ht="12.75" customHeight="1" x14ac:dyDescent="0.25">
      <c r="A272" s="16"/>
      <c r="B272" s="16"/>
      <c r="C272" s="16"/>
      <c r="D272" s="16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</row>
    <row r="273" spans="1:19" ht="12.75" customHeight="1" x14ac:dyDescent="0.25">
      <c r="A273" s="16"/>
      <c r="B273" s="16"/>
      <c r="C273" s="16"/>
      <c r="D273" s="16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</row>
    <row r="274" spans="1:19" ht="12.75" customHeight="1" x14ac:dyDescent="0.25">
      <c r="A274" s="16"/>
      <c r="B274" s="16"/>
      <c r="C274" s="16"/>
      <c r="D274" s="16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</row>
    <row r="275" spans="1:19" ht="12.75" customHeight="1" x14ac:dyDescent="0.25">
      <c r="A275" s="16"/>
      <c r="B275" s="16"/>
      <c r="C275" s="16"/>
      <c r="D275" s="16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</row>
    <row r="276" spans="1:19" ht="12.75" customHeight="1" x14ac:dyDescent="0.25">
      <c r="A276" s="16"/>
      <c r="B276" s="16"/>
      <c r="C276" s="16"/>
      <c r="D276" s="16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</row>
    <row r="277" spans="1:19" ht="12.75" customHeight="1" x14ac:dyDescent="0.25">
      <c r="A277" s="16"/>
      <c r="B277" s="16"/>
      <c r="C277" s="16"/>
      <c r="D277" s="16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</row>
    <row r="278" spans="1:19" ht="12.75" customHeight="1" x14ac:dyDescent="0.25">
      <c r="A278" s="16"/>
      <c r="B278" s="16"/>
      <c r="C278" s="16"/>
      <c r="D278" s="16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</row>
    <row r="279" spans="1:19" ht="12.75" customHeight="1" x14ac:dyDescent="0.25">
      <c r="A279" s="16"/>
      <c r="B279" s="16"/>
      <c r="C279" s="16"/>
      <c r="D279" s="16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</row>
    <row r="280" spans="1:19" ht="12.75" customHeight="1" x14ac:dyDescent="0.25">
      <c r="A280" s="16"/>
      <c r="B280" s="16"/>
      <c r="C280" s="16"/>
      <c r="D280" s="16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</row>
    <row r="281" spans="1:19" ht="12.75" customHeight="1" x14ac:dyDescent="0.25">
      <c r="A281" s="16"/>
      <c r="B281" s="16"/>
      <c r="C281" s="16"/>
      <c r="D281" s="16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</row>
    <row r="282" spans="1:19" ht="12.75" customHeight="1" x14ac:dyDescent="0.25">
      <c r="A282" s="16"/>
      <c r="B282" s="16"/>
      <c r="C282" s="16"/>
      <c r="D282" s="16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</row>
    <row r="283" spans="1:19" ht="12.75" customHeight="1" x14ac:dyDescent="0.25">
      <c r="A283" s="16"/>
      <c r="B283" s="16"/>
      <c r="C283" s="16"/>
      <c r="D283" s="16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</row>
    <row r="284" spans="1:19" ht="12.75" customHeight="1" x14ac:dyDescent="0.25">
      <c r="A284" s="16"/>
      <c r="B284" s="16"/>
      <c r="C284" s="16"/>
      <c r="D284" s="16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</row>
    <row r="285" spans="1:19" ht="12.75" customHeight="1" x14ac:dyDescent="0.25">
      <c r="A285" s="16"/>
      <c r="B285" s="16"/>
      <c r="C285" s="16"/>
      <c r="D285" s="16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</row>
    <row r="286" spans="1:19" ht="12.75" customHeight="1" x14ac:dyDescent="0.25">
      <c r="A286" s="16"/>
      <c r="B286" s="16"/>
      <c r="C286" s="16"/>
      <c r="D286" s="16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</row>
    <row r="287" spans="1:19" ht="12.75" customHeight="1" x14ac:dyDescent="0.25">
      <c r="A287" s="16"/>
      <c r="B287" s="16"/>
      <c r="C287" s="16"/>
      <c r="D287" s="16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</row>
    <row r="288" spans="1:19" ht="12.75" customHeight="1" x14ac:dyDescent="0.25">
      <c r="A288" s="16"/>
      <c r="B288" s="16"/>
      <c r="C288" s="16"/>
      <c r="D288" s="16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</row>
    <row r="289" spans="1:19" ht="12.75" customHeight="1" x14ac:dyDescent="0.25">
      <c r="A289" s="16"/>
      <c r="B289" s="16"/>
      <c r="C289" s="16"/>
      <c r="D289" s="16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</row>
    <row r="290" spans="1:19" ht="12.75" customHeight="1" x14ac:dyDescent="0.25">
      <c r="A290" s="16"/>
      <c r="B290" s="16"/>
      <c r="C290" s="16"/>
      <c r="D290" s="16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</row>
    <row r="291" spans="1:19" ht="12.75" customHeight="1" x14ac:dyDescent="0.25">
      <c r="A291" s="16"/>
      <c r="B291" s="16"/>
      <c r="C291" s="16"/>
      <c r="D291" s="16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</row>
    <row r="292" spans="1:19" ht="12.75" customHeight="1" x14ac:dyDescent="0.25">
      <c r="A292" s="16"/>
      <c r="B292" s="16"/>
      <c r="C292" s="16"/>
      <c r="D292" s="16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</row>
    <row r="293" spans="1:19" ht="12.75" customHeight="1" x14ac:dyDescent="0.25">
      <c r="A293" s="16"/>
      <c r="B293" s="16"/>
      <c r="C293" s="16"/>
      <c r="D293" s="16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</row>
    <row r="294" spans="1:19" ht="12.75" customHeight="1" x14ac:dyDescent="0.25">
      <c r="A294" s="16"/>
      <c r="B294" s="16"/>
      <c r="C294" s="16"/>
      <c r="D294" s="16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</row>
    <row r="295" spans="1:19" ht="12.75" customHeight="1" x14ac:dyDescent="0.25">
      <c r="A295" s="16"/>
      <c r="B295" s="16"/>
      <c r="C295" s="16"/>
      <c r="D295" s="16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</row>
    <row r="296" spans="1:19" ht="12.75" customHeight="1" x14ac:dyDescent="0.25">
      <c r="A296" s="16"/>
      <c r="B296" s="16"/>
      <c r="C296" s="16"/>
      <c r="D296" s="16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</row>
    <row r="297" spans="1:19" ht="12.75" customHeight="1" x14ac:dyDescent="0.25">
      <c r="A297" s="16"/>
      <c r="B297" s="16"/>
      <c r="C297" s="16"/>
      <c r="D297" s="16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</row>
    <row r="298" spans="1:19" ht="12.75" customHeight="1" x14ac:dyDescent="0.25">
      <c r="A298" s="16"/>
      <c r="B298" s="16"/>
      <c r="C298" s="16"/>
      <c r="D298" s="16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</row>
    <row r="299" spans="1:19" ht="12.75" customHeight="1" x14ac:dyDescent="0.25">
      <c r="A299" s="16"/>
      <c r="B299" s="16"/>
      <c r="C299" s="16"/>
      <c r="D299" s="16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</row>
    <row r="300" spans="1:19" ht="12.75" customHeight="1" x14ac:dyDescent="0.25">
      <c r="A300" s="16"/>
      <c r="B300" s="16"/>
      <c r="C300" s="16"/>
      <c r="D300" s="16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</row>
    <row r="301" spans="1:19" ht="12.75" customHeight="1" x14ac:dyDescent="0.25">
      <c r="A301" s="16"/>
      <c r="B301" s="16"/>
      <c r="C301" s="16"/>
      <c r="D301" s="16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</row>
    <row r="302" spans="1:19" ht="12.75" customHeight="1" x14ac:dyDescent="0.25">
      <c r="A302" s="16"/>
      <c r="B302" s="16"/>
      <c r="C302" s="16"/>
      <c r="D302" s="16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</row>
    <row r="303" spans="1:19" ht="12.75" customHeight="1" x14ac:dyDescent="0.25">
      <c r="A303" s="16"/>
      <c r="B303" s="16"/>
      <c r="C303" s="16"/>
      <c r="D303" s="16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</row>
    <row r="304" spans="1:19" ht="12.75" customHeight="1" x14ac:dyDescent="0.25">
      <c r="A304" s="16"/>
      <c r="B304" s="16"/>
      <c r="C304" s="16"/>
      <c r="D304" s="16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</row>
    <row r="305" spans="1:19" ht="12.75" customHeight="1" x14ac:dyDescent="0.25">
      <c r="A305" s="16"/>
      <c r="B305" s="16"/>
      <c r="C305" s="16"/>
      <c r="D305" s="16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</row>
    <row r="306" spans="1:19" ht="12.75" customHeight="1" x14ac:dyDescent="0.25">
      <c r="A306" s="16"/>
      <c r="B306" s="16"/>
      <c r="C306" s="16"/>
      <c r="D306" s="16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</row>
    <row r="307" spans="1:19" ht="12.75" customHeight="1" x14ac:dyDescent="0.25">
      <c r="A307" s="16"/>
      <c r="B307" s="16"/>
      <c r="C307" s="16"/>
      <c r="D307" s="16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</row>
    <row r="308" spans="1:19" ht="12.75" customHeight="1" x14ac:dyDescent="0.25">
      <c r="A308" s="16"/>
      <c r="B308" s="16"/>
      <c r="C308" s="16"/>
      <c r="D308" s="16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</row>
    <row r="309" spans="1:19" ht="12.75" customHeight="1" x14ac:dyDescent="0.25">
      <c r="A309" s="16"/>
      <c r="B309" s="16"/>
      <c r="C309" s="16"/>
      <c r="D309" s="1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</row>
    <row r="310" spans="1:19" ht="12.75" customHeight="1" x14ac:dyDescent="0.25">
      <c r="A310" s="16"/>
      <c r="B310" s="16"/>
      <c r="C310" s="16"/>
      <c r="D310" s="16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</row>
    <row r="311" spans="1:19" ht="12.75" customHeight="1" x14ac:dyDescent="0.25">
      <c r="A311" s="16"/>
      <c r="B311" s="16"/>
      <c r="C311" s="16"/>
      <c r="D311" s="16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</row>
    <row r="312" spans="1:19" ht="12.75" customHeight="1" x14ac:dyDescent="0.25">
      <c r="A312" s="16"/>
      <c r="B312" s="16"/>
      <c r="C312" s="16"/>
      <c r="D312" s="16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</row>
    <row r="313" spans="1:19" ht="12.75" customHeight="1" x14ac:dyDescent="0.25">
      <c r="A313" s="16"/>
      <c r="B313" s="16"/>
      <c r="C313" s="16"/>
      <c r="D313" s="16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</row>
    <row r="314" spans="1:19" ht="12.75" customHeight="1" x14ac:dyDescent="0.25">
      <c r="A314" s="16"/>
      <c r="B314" s="16"/>
      <c r="C314" s="16"/>
      <c r="D314" s="16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</row>
    <row r="315" spans="1:19" ht="12.75" customHeight="1" x14ac:dyDescent="0.25">
      <c r="A315" s="16"/>
      <c r="B315" s="16"/>
      <c r="C315" s="16"/>
      <c r="D315" s="16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</row>
    <row r="316" spans="1:19" ht="12.75" customHeight="1" x14ac:dyDescent="0.25">
      <c r="A316" s="16"/>
      <c r="B316" s="16"/>
      <c r="C316" s="16"/>
      <c r="D316" s="16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</row>
    <row r="317" spans="1:19" ht="12.75" customHeight="1" x14ac:dyDescent="0.25">
      <c r="A317" s="16"/>
      <c r="B317" s="16"/>
      <c r="C317" s="16"/>
      <c r="D317" s="16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</row>
    <row r="318" spans="1:19" ht="12.75" customHeight="1" x14ac:dyDescent="0.25">
      <c r="A318" s="16"/>
      <c r="B318" s="16"/>
      <c r="C318" s="16"/>
      <c r="D318" s="16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</row>
    <row r="319" spans="1:19" ht="12.75" customHeight="1" x14ac:dyDescent="0.25">
      <c r="A319" s="16"/>
      <c r="B319" s="16"/>
      <c r="C319" s="16"/>
      <c r="D319" s="16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</row>
    <row r="320" spans="1:19" ht="12.75" customHeight="1" x14ac:dyDescent="0.25">
      <c r="A320" s="16"/>
      <c r="B320" s="16"/>
      <c r="C320" s="16"/>
      <c r="D320" s="16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</row>
    <row r="321" spans="1:19" ht="12.75" customHeight="1" x14ac:dyDescent="0.25">
      <c r="A321" s="16"/>
      <c r="B321" s="16"/>
      <c r="C321" s="16"/>
      <c r="D321" s="16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</row>
    <row r="322" spans="1:19" ht="12.75" customHeight="1" x14ac:dyDescent="0.25">
      <c r="A322" s="16"/>
      <c r="B322" s="16"/>
      <c r="C322" s="16"/>
      <c r="D322" s="16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</row>
    <row r="323" spans="1:19" ht="12.75" customHeight="1" x14ac:dyDescent="0.25">
      <c r="A323" s="16"/>
      <c r="B323" s="16"/>
      <c r="C323" s="16"/>
      <c r="D323" s="16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</row>
    <row r="324" spans="1:19" ht="12.75" customHeight="1" x14ac:dyDescent="0.25">
      <c r="A324" s="16"/>
      <c r="B324" s="16"/>
      <c r="C324" s="16"/>
      <c r="D324" s="16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</row>
    <row r="325" spans="1:19" ht="12.75" customHeight="1" x14ac:dyDescent="0.25">
      <c r="A325" s="16"/>
      <c r="B325" s="16"/>
      <c r="C325" s="16"/>
      <c r="D325" s="16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</row>
    <row r="326" spans="1:19" ht="12.75" customHeight="1" x14ac:dyDescent="0.25">
      <c r="A326" s="16"/>
      <c r="B326" s="16"/>
      <c r="C326" s="16"/>
      <c r="D326" s="16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</row>
    <row r="327" spans="1:19" ht="12.75" customHeight="1" x14ac:dyDescent="0.25">
      <c r="A327" s="16"/>
      <c r="B327" s="16"/>
      <c r="C327" s="16"/>
      <c r="D327" s="16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</row>
    <row r="328" spans="1:19" ht="12.75" customHeight="1" x14ac:dyDescent="0.25">
      <c r="A328" s="16"/>
      <c r="B328" s="16"/>
      <c r="C328" s="16"/>
      <c r="D328" s="16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</row>
    <row r="329" spans="1:19" ht="12.75" customHeight="1" x14ac:dyDescent="0.25">
      <c r="A329" s="16"/>
      <c r="B329" s="16"/>
      <c r="C329" s="16"/>
      <c r="D329" s="16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</row>
    <row r="330" spans="1:19" ht="12.75" customHeight="1" x14ac:dyDescent="0.25">
      <c r="A330" s="16"/>
      <c r="B330" s="16"/>
      <c r="C330" s="16"/>
      <c r="D330" s="16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</row>
    <row r="331" spans="1:19" ht="12.75" customHeight="1" x14ac:dyDescent="0.25">
      <c r="A331" s="16"/>
      <c r="B331" s="16"/>
      <c r="C331" s="16"/>
      <c r="D331" s="16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</row>
    <row r="332" spans="1:19" ht="12.75" customHeight="1" x14ac:dyDescent="0.25">
      <c r="A332" s="16"/>
      <c r="B332" s="16"/>
      <c r="C332" s="16"/>
      <c r="D332" s="16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</row>
    <row r="333" spans="1:19" ht="12.75" customHeight="1" x14ac:dyDescent="0.25">
      <c r="A333" s="16"/>
      <c r="B333" s="16"/>
      <c r="C333" s="16"/>
      <c r="D333" s="16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</row>
    <row r="334" spans="1:19" ht="12.75" customHeight="1" x14ac:dyDescent="0.25">
      <c r="A334" s="16"/>
      <c r="B334" s="16"/>
      <c r="C334" s="16"/>
      <c r="D334" s="16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</row>
    <row r="335" spans="1:19" ht="12.75" customHeight="1" x14ac:dyDescent="0.25">
      <c r="A335" s="16"/>
      <c r="B335" s="16"/>
      <c r="C335" s="16"/>
      <c r="D335" s="16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</row>
    <row r="336" spans="1:19" ht="12.75" customHeight="1" x14ac:dyDescent="0.25">
      <c r="A336" s="16"/>
      <c r="B336" s="16"/>
      <c r="C336" s="16"/>
      <c r="D336" s="16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</row>
    <row r="337" spans="1:19" ht="12.75" customHeight="1" x14ac:dyDescent="0.25">
      <c r="A337" s="16"/>
      <c r="B337" s="16"/>
      <c r="C337" s="16"/>
      <c r="D337" s="16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</row>
    <row r="338" spans="1:19" ht="12.75" customHeight="1" x14ac:dyDescent="0.25">
      <c r="A338" s="16"/>
      <c r="B338" s="16"/>
      <c r="C338" s="16"/>
      <c r="D338" s="16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</row>
    <row r="339" spans="1:19" ht="12.75" customHeight="1" x14ac:dyDescent="0.25">
      <c r="A339" s="16"/>
      <c r="B339" s="16"/>
      <c r="C339" s="16"/>
      <c r="D339" s="16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</row>
    <row r="340" spans="1:19" ht="12.75" customHeight="1" x14ac:dyDescent="0.25">
      <c r="A340" s="16"/>
      <c r="B340" s="16"/>
      <c r="C340" s="16"/>
      <c r="D340" s="16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</row>
    <row r="341" spans="1:19" ht="12.75" customHeight="1" x14ac:dyDescent="0.25">
      <c r="A341" s="16"/>
      <c r="B341" s="16"/>
      <c r="C341" s="16"/>
      <c r="D341" s="16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</row>
    <row r="342" spans="1:19" ht="12.75" customHeight="1" x14ac:dyDescent="0.25">
      <c r="A342" s="16"/>
      <c r="B342" s="16"/>
      <c r="C342" s="16"/>
      <c r="D342" s="16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</row>
    <row r="343" spans="1:19" ht="12.75" customHeight="1" x14ac:dyDescent="0.25">
      <c r="A343" s="16"/>
      <c r="B343" s="16"/>
      <c r="C343" s="16"/>
      <c r="D343" s="16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</row>
    <row r="344" spans="1:19" ht="12.75" customHeight="1" x14ac:dyDescent="0.25">
      <c r="A344" s="16"/>
      <c r="B344" s="16"/>
      <c r="C344" s="16"/>
      <c r="D344" s="16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</row>
    <row r="345" spans="1:19" ht="12.75" customHeight="1" x14ac:dyDescent="0.25">
      <c r="A345" s="16"/>
      <c r="B345" s="16"/>
      <c r="C345" s="16"/>
      <c r="D345" s="16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</row>
    <row r="346" spans="1:19" ht="12.75" customHeight="1" x14ac:dyDescent="0.25">
      <c r="A346" s="16"/>
      <c r="B346" s="16"/>
      <c r="C346" s="16"/>
      <c r="D346" s="16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</row>
    <row r="347" spans="1:19" ht="12.75" customHeight="1" x14ac:dyDescent="0.25">
      <c r="A347" s="16"/>
      <c r="B347" s="16"/>
      <c r="C347" s="16"/>
      <c r="D347" s="16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</row>
    <row r="348" spans="1:19" ht="12.75" customHeight="1" x14ac:dyDescent="0.25">
      <c r="A348" s="16"/>
      <c r="B348" s="16"/>
      <c r="C348" s="16"/>
      <c r="D348" s="16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</row>
    <row r="349" spans="1:19" ht="12.75" customHeight="1" x14ac:dyDescent="0.25">
      <c r="A349" s="16"/>
      <c r="B349" s="16"/>
      <c r="C349" s="16"/>
      <c r="D349" s="16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</row>
    <row r="350" spans="1:19" ht="12.75" customHeight="1" x14ac:dyDescent="0.25">
      <c r="A350" s="16"/>
      <c r="B350" s="16"/>
      <c r="C350" s="16"/>
      <c r="D350" s="16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</row>
    <row r="351" spans="1:19" ht="12.75" customHeight="1" x14ac:dyDescent="0.25">
      <c r="A351" s="16"/>
      <c r="B351" s="16"/>
      <c r="C351" s="16"/>
      <c r="D351" s="16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</row>
    <row r="352" spans="1:19" ht="12.75" customHeight="1" x14ac:dyDescent="0.25">
      <c r="A352" s="16"/>
      <c r="B352" s="16"/>
      <c r="C352" s="16"/>
      <c r="D352" s="16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</row>
    <row r="353" spans="1:19" ht="12.75" customHeight="1" x14ac:dyDescent="0.25">
      <c r="A353" s="16"/>
      <c r="B353" s="16"/>
      <c r="C353" s="16"/>
      <c r="D353" s="16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</row>
    <row r="354" spans="1:19" ht="12.75" customHeight="1" x14ac:dyDescent="0.25">
      <c r="A354" s="16"/>
      <c r="B354" s="16"/>
      <c r="C354" s="16"/>
      <c r="D354" s="16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</row>
    <row r="355" spans="1:19" ht="12.75" customHeight="1" x14ac:dyDescent="0.25">
      <c r="A355" s="16"/>
      <c r="B355" s="16"/>
      <c r="C355" s="16"/>
      <c r="D355" s="16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</row>
    <row r="356" spans="1:19" ht="12.75" customHeight="1" x14ac:dyDescent="0.25">
      <c r="A356" s="16"/>
      <c r="B356" s="16"/>
      <c r="C356" s="16"/>
      <c r="D356" s="16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</row>
    <row r="357" spans="1:19" ht="12.75" customHeight="1" x14ac:dyDescent="0.25">
      <c r="A357" s="16"/>
      <c r="B357" s="16"/>
      <c r="C357" s="16"/>
      <c r="D357" s="16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</row>
    <row r="358" spans="1:19" ht="12.75" customHeight="1" x14ac:dyDescent="0.25">
      <c r="A358" s="16"/>
      <c r="B358" s="16"/>
      <c r="C358" s="16"/>
      <c r="D358" s="16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</row>
    <row r="359" spans="1:19" ht="12.75" customHeight="1" x14ac:dyDescent="0.25">
      <c r="A359" s="16"/>
      <c r="B359" s="16"/>
      <c r="C359" s="16"/>
      <c r="D359" s="16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</row>
    <row r="360" spans="1:19" ht="12.75" customHeight="1" x14ac:dyDescent="0.25">
      <c r="A360" s="16"/>
      <c r="B360" s="16"/>
      <c r="C360" s="16"/>
      <c r="D360" s="16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</row>
    <row r="361" spans="1:19" ht="12.75" customHeight="1" x14ac:dyDescent="0.25">
      <c r="A361" s="16"/>
      <c r="B361" s="16"/>
      <c r="C361" s="16"/>
      <c r="D361" s="16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</row>
    <row r="362" spans="1:19" ht="12.75" customHeight="1" x14ac:dyDescent="0.25">
      <c r="A362" s="16"/>
      <c r="B362" s="16"/>
      <c r="C362" s="16"/>
      <c r="D362" s="16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</row>
    <row r="363" spans="1:19" ht="12.75" customHeight="1" x14ac:dyDescent="0.25">
      <c r="A363" s="16"/>
      <c r="B363" s="16"/>
      <c r="C363" s="16"/>
      <c r="D363" s="16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</row>
    <row r="364" spans="1:19" ht="12.75" customHeight="1" x14ac:dyDescent="0.25">
      <c r="A364" s="16"/>
      <c r="B364" s="16"/>
      <c r="C364" s="16"/>
      <c r="D364" s="16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</row>
    <row r="365" spans="1:19" ht="12.75" customHeight="1" x14ac:dyDescent="0.25">
      <c r="A365" s="16"/>
      <c r="B365" s="16"/>
      <c r="C365" s="16"/>
      <c r="D365" s="16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</row>
    <row r="366" spans="1:19" ht="12.75" customHeight="1" x14ac:dyDescent="0.25">
      <c r="A366" s="16"/>
      <c r="B366" s="16"/>
      <c r="C366" s="16"/>
      <c r="D366" s="16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</row>
    <row r="367" spans="1:19" ht="12.75" customHeight="1" x14ac:dyDescent="0.25">
      <c r="A367" s="16"/>
      <c r="B367" s="16"/>
      <c r="C367" s="16"/>
      <c r="D367" s="16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</row>
    <row r="368" spans="1:19" ht="12.75" customHeight="1" x14ac:dyDescent="0.25">
      <c r="A368" s="16"/>
      <c r="B368" s="16"/>
      <c r="C368" s="16"/>
      <c r="D368" s="16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</row>
    <row r="369" spans="1:19" ht="12.75" customHeight="1" x14ac:dyDescent="0.25">
      <c r="A369" s="16"/>
      <c r="B369" s="16"/>
      <c r="C369" s="16"/>
      <c r="D369" s="16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</row>
    <row r="370" spans="1:19" ht="12.75" customHeight="1" x14ac:dyDescent="0.25">
      <c r="A370" s="16"/>
      <c r="B370" s="16"/>
      <c r="C370" s="16"/>
      <c r="D370" s="16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</row>
    <row r="371" spans="1:19" ht="12.75" customHeight="1" x14ac:dyDescent="0.25">
      <c r="A371" s="16"/>
      <c r="B371" s="16"/>
      <c r="C371" s="16"/>
      <c r="D371" s="16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</row>
    <row r="372" spans="1:19" ht="12.75" customHeight="1" x14ac:dyDescent="0.25">
      <c r="A372" s="16"/>
      <c r="B372" s="16"/>
      <c r="C372" s="16"/>
      <c r="D372" s="16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</row>
    <row r="373" spans="1:19" ht="12.75" customHeight="1" x14ac:dyDescent="0.25">
      <c r="A373" s="16"/>
      <c r="B373" s="16"/>
      <c r="C373" s="16"/>
      <c r="D373" s="16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</row>
    <row r="374" spans="1:19" ht="12.75" customHeight="1" x14ac:dyDescent="0.25">
      <c r="A374" s="16"/>
      <c r="B374" s="16"/>
      <c r="C374" s="16"/>
      <c r="D374" s="16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</row>
    <row r="375" spans="1:19" ht="12.75" customHeight="1" x14ac:dyDescent="0.25">
      <c r="A375" s="16"/>
      <c r="B375" s="16"/>
      <c r="C375" s="16"/>
      <c r="D375" s="16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</row>
    <row r="376" spans="1:19" ht="12.75" customHeight="1" x14ac:dyDescent="0.25">
      <c r="A376" s="16"/>
      <c r="B376" s="16"/>
      <c r="C376" s="16"/>
      <c r="D376" s="16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</row>
    <row r="377" spans="1:19" ht="12.75" customHeight="1" x14ac:dyDescent="0.25">
      <c r="A377" s="16"/>
      <c r="B377" s="16"/>
      <c r="C377" s="16"/>
      <c r="D377" s="16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</row>
    <row r="378" spans="1:19" ht="12.75" customHeight="1" x14ac:dyDescent="0.25">
      <c r="A378" s="16"/>
      <c r="B378" s="16"/>
      <c r="C378" s="16"/>
      <c r="D378" s="16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</row>
    <row r="379" spans="1:19" ht="12.75" customHeight="1" x14ac:dyDescent="0.25">
      <c r="A379" s="16"/>
      <c r="B379" s="16"/>
      <c r="C379" s="16"/>
      <c r="D379" s="16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</row>
    <row r="380" spans="1:19" ht="12.75" customHeight="1" x14ac:dyDescent="0.25">
      <c r="A380" s="16"/>
      <c r="B380" s="16"/>
      <c r="C380" s="16"/>
      <c r="D380" s="16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</row>
    <row r="381" spans="1:19" ht="12.75" customHeight="1" x14ac:dyDescent="0.25">
      <c r="A381" s="16"/>
      <c r="B381" s="16"/>
      <c r="C381" s="16"/>
      <c r="D381" s="16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</row>
    <row r="382" spans="1:19" ht="12.75" customHeight="1" x14ac:dyDescent="0.25">
      <c r="A382" s="16"/>
      <c r="B382" s="16"/>
      <c r="C382" s="16"/>
      <c r="D382" s="16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</row>
    <row r="383" spans="1:19" ht="12.75" customHeight="1" x14ac:dyDescent="0.25">
      <c r="A383" s="16"/>
      <c r="B383" s="16"/>
      <c r="C383" s="16"/>
      <c r="D383" s="16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</row>
    <row r="384" spans="1:19" ht="12.75" customHeight="1" x14ac:dyDescent="0.25">
      <c r="A384" s="16"/>
      <c r="B384" s="16"/>
      <c r="C384" s="16"/>
      <c r="D384" s="16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</row>
    <row r="385" spans="1:19" ht="12.75" customHeight="1" x14ac:dyDescent="0.25">
      <c r="A385" s="16"/>
      <c r="B385" s="16"/>
      <c r="C385" s="16"/>
      <c r="D385" s="16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</row>
    <row r="386" spans="1:19" ht="12.75" customHeight="1" x14ac:dyDescent="0.25">
      <c r="A386" s="16"/>
      <c r="B386" s="16"/>
      <c r="C386" s="16"/>
      <c r="D386" s="16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</row>
    <row r="387" spans="1:19" ht="12.75" customHeight="1" x14ac:dyDescent="0.25">
      <c r="A387" s="16"/>
      <c r="B387" s="16"/>
      <c r="C387" s="16"/>
      <c r="D387" s="16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</row>
    <row r="388" spans="1:19" ht="12.75" customHeight="1" x14ac:dyDescent="0.25">
      <c r="A388" s="16"/>
      <c r="B388" s="16"/>
      <c r="C388" s="16"/>
      <c r="D388" s="16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</row>
    <row r="389" spans="1:19" ht="12.75" customHeight="1" x14ac:dyDescent="0.25">
      <c r="A389" s="16"/>
      <c r="B389" s="16"/>
      <c r="C389" s="16"/>
      <c r="D389" s="16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</row>
    <row r="390" spans="1:19" ht="12.75" customHeight="1" x14ac:dyDescent="0.25">
      <c r="A390" s="16"/>
      <c r="B390" s="16"/>
      <c r="C390" s="16"/>
      <c r="D390" s="16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</row>
    <row r="391" spans="1:19" ht="12.75" customHeight="1" x14ac:dyDescent="0.25">
      <c r="A391" s="16"/>
      <c r="B391" s="16"/>
      <c r="C391" s="16"/>
      <c r="D391" s="16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</row>
    <row r="392" spans="1:19" ht="12.75" customHeight="1" x14ac:dyDescent="0.25">
      <c r="A392" s="16"/>
      <c r="B392" s="16"/>
      <c r="C392" s="16"/>
      <c r="D392" s="16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</row>
    <row r="393" spans="1:19" ht="12.75" customHeight="1" x14ac:dyDescent="0.25">
      <c r="A393" s="16"/>
      <c r="B393" s="16"/>
      <c r="C393" s="16"/>
      <c r="D393" s="16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  <c r="S393" s="16"/>
    </row>
    <row r="394" spans="1:19" ht="12.75" customHeight="1" x14ac:dyDescent="0.25">
      <c r="A394" s="16"/>
      <c r="B394" s="16"/>
      <c r="C394" s="16"/>
      <c r="D394" s="16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  <c r="S394" s="16"/>
    </row>
    <row r="395" spans="1:19" ht="12.75" customHeight="1" x14ac:dyDescent="0.25">
      <c r="A395" s="16"/>
      <c r="B395" s="16"/>
      <c r="C395" s="16"/>
      <c r="D395" s="16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  <c r="S395" s="16"/>
    </row>
    <row r="396" spans="1:19" ht="12.75" customHeight="1" x14ac:dyDescent="0.25">
      <c r="A396" s="16"/>
      <c r="B396" s="16"/>
      <c r="C396" s="16"/>
      <c r="D396" s="16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</row>
    <row r="397" spans="1:19" ht="12.75" customHeight="1" x14ac:dyDescent="0.25">
      <c r="A397" s="16"/>
      <c r="B397" s="16"/>
      <c r="C397" s="16"/>
      <c r="D397" s="16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  <c r="S397" s="16"/>
    </row>
    <row r="398" spans="1:19" ht="12.75" customHeight="1" x14ac:dyDescent="0.25">
      <c r="A398" s="16"/>
      <c r="B398" s="16"/>
      <c r="C398" s="16"/>
      <c r="D398" s="16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</row>
    <row r="399" spans="1:19" ht="12.75" customHeight="1" x14ac:dyDescent="0.25">
      <c r="A399" s="16"/>
      <c r="B399" s="16"/>
      <c r="C399" s="16"/>
      <c r="D399" s="16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  <c r="S399" s="16"/>
    </row>
    <row r="400" spans="1:19" ht="12.75" customHeight="1" x14ac:dyDescent="0.25">
      <c r="A400" s="16"/>
      <c r="B400" s="16"/>
      <c r="C400" s="16"/>
      <c r="D400" s="16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  <c r="S400" s="16"/>
    </row>
    <row r="401" spans="1:19" ht="12.75" customHeight="1" x14ac:dyDescent="0.25">
      <c r="A401" s="16"/>
      <c r="B401" s="16"/>
      <c r="C401" s="16"/>
      <c r="D401" s="16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  <c r="S401" s="16"/>
    </row>
    <row r="402" spans="1:19" ht="12.75" customHeight="1" x14ac:dyDescent="0.25">
      <c r="A402" s="16"/>
      <c r="B402" s="16"/>
      <c r="C402" s="16"/>
      <c r="D402" s="16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  <c r="S402" s="16"/>
    </row>
    <row r="403" spans="1:19" ht="12.75" customHeight="1" x14ac:dyDescent="0.25">
      <c r="A403" s="16"/>
      <c r="B403" s="16"/>
      <c r="C403" s="16"/>
      <c r="D403" s="16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  <c r="S403" s="16"/>
    </row>
    <row r="404" spans="1:19" ht="12.75" customHeight="1" x14ac:dyDescent="0.25">
      <c r="A404" s="16"/>
      <c r="B404" s="16"/>
      <c r="C404" s="16"/>
      <c r="D404" s="16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  <c r="S404" s="16"/>
    </row>
    <row r="405" spans="1:19" ht="12.75" customHeight="1" x14ac:dyDescent="0.25">
      <c r="A405" s="16"/>
      <c r="B405" s="16"/>
      <c r="C405" s="16"/>
      <c r="D405" s="16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  <c r="S405" s="16"/>
    </row>
    <row r="406" spans="1:19" ht="12.75" customHeight="1" x14ac:dyDescent="0.25">
      <c r="A406" s="16"/>
      <c r="B406" s="16"/>
      <c r="C406" s="16"/>
      <c r="D406" s="16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  <c r="S406" s="16"/>
    </row>
    <row r="407" spans="1:19" ht="12.75" customHeight="1" x14ac:dyDescent="0.25">
      <c r="A407" s="16"/>
      <c r="B407" s="16"/>
      <c r="C407" s="16"/>
      <c r="D407" s="16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  <c r="S407" s="16"/>
    </row>
    <row r="408" spans="1:19" ht="12.75" customHeight="1" x14ac:dyDescent="0.25">
      <c r="A408" s="16"/>
      <c r="B408" s="16"/>
      <c r="C408" s="16"/>
      <c r="D408" s="16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  <c r="S408" s="16"/>
    </row>
    <row r="409" spans="1:19" ht="12.75" customHeight="1" x14ac:dyDescent="0.25">
      <c r="A409" s="16"/>
      <c r="B409" s="16"/>
      <c r="C409" s="16"/>
      <c r="D409" s="16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  <c r="S409" s="16"/>
    </row>
    <row r="410" spans="1:19" ht="12.75" customHeight="1" x14ac:dyDescent="0.25">
      <c r="A410" s="16"/>
      <c r="B410" s="16"/>
      <c r="C410" s="16"/>
      <c r="D410" s="16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  <c r="S410" s="16"/>
    </row>
    <row r="411" spans="1:19" ht="12.75" customHeight="1" x14ac:dyDescent="0.25">
      <c r="A411" s="16"/>
      <c r="B411" s="16"/>
      <c r="C411" s="16"/>
      <c r="D411" s="16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  <c r="S411" s="16"/>
    </row>
    <row r="412" spans="1:19" ht="12.75" customHeight="1" x14ac:dyDescent="0.25">
      <c r="A412" s="16"/>
      <c r="B412" s="16"/>
      <c r="C412" s="16"/>
      <c r="D412" s="16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</row>
    <row r="413" spans="1:19" ht="12.75" customHeight="1" x14ac:dyDescent="0.25">
      <c r="A413" s="16"/>
      <c r="B413" s="16"/>
      <c r="C413" s="16"/>
      <c r="D413" s="16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  <c r="S413" s="16"/>
    </row>
    <row r="414" spans="1:19" ht="12.75" customHeight="1" x14ac:dyDescent="0.25">
      <c r="A414" s="16"/>
      <c r="B414" s="16"/>
      <c r="C414" s="16"/>
      <c r="D414" s="16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</row>
    <row r="415" spans="1:19" ht="12.75" customHeight="1" x14ac:dyDescent="0.25">
      <c r="A415" s="16"/>
      <c r="B415" s="16"/>
      <c r="C415" s="16"/>
      <c r="D415" s="16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  <c r="S415" s="16"/>
    </row>
    <row r="416" spans="1:19" ht="12.75" customHeight="1" x14ac:dyDescent="0.25">
      <c r="A416" s="16"/>
      <c r="B416" s="16"/>
      <c r="C416" s="16"/>
      <c r="D416" s="16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  <c r="S416" s="16"/>
    </row>
    <row r="417" spans="1:19" ht="12.75" customHeight="1" x14ac:dyDescent="0.25">
      <c r="A417" s="16"/>
      <c r="B417" s="16"/>
      <c r="C417" s="16"/>
      <c r="D417" s="16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  <c r="S417" s="16"/>
    </row>
    <row r="418" spans="1:19" ht="12.75" customHeight="1" x14ac:dyDescent="0.25">
      <c r="A418" s="16"/>
      <c r="B418" s="16"/>
      <c r="C418" s="16"/>
      <c r="D418" s="16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  <c r="S418" s="16"/>
    </row>
    <row r="419" spans="1:19" ht="12.75" customHeight="1" x14ac:dyDescent="0.25">
      <c r="A419" s="16"/>
      <c r="B419" s="16"/>
      <c r="C419" s="16"/>
      <c r="D419" s="16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  <c r="S419" s="16"/>
    </row>
    <row r="420" spans="1:19" ht="12.75" customHeight="1" x14ac:dyDescent="0.25">
      <c r="A420" s="16"/>
      <c r="B420" s="16"/>
      <c r="C420" s="16"/>
      <c r="D420" s="16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  <c r="S420" s="16"/>
    </row>
    <row r="421" spans="1:19" ht="12.75" customHeight="1" x14ac:dyDescent="0.25">
      <c r="A421" s="16"/>
      <c r="B421" s="16"/>
      <c r="C421" s="16"/>
      <c r="D421" s="16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</row>
    <row r="422" spans="1:19" ht="12.75" customHeight="1" x14ac:dyDescent="0.25">
      <c r="A422" s="16"/>
      <c r="B422" s="16"/>
      <c r="C422" s="16"/>
      <c r="D422" s="16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  <c r="S422" s="16"/>
    </row>
    <row r="423" spans="1:19" ht="12.75" customHeight="1" x14ac:dyDescent="0.25">
      <c r="A423" s="16"/>
      <c r="B423" s="16"/>
      <c r="C423" s="16"/>
      <c r="D423" s="16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  <c r="S423" s="16"/>
    </row>
    <row r="424" spans="1:19" ht="12.75" customHeight="1" x14ac:dyDescent="0.25">
      <c r="A424" s="16"/>
      <c r="B424" s="16"/>
      <c r="C424" s="16"/>
      <c r="D424" s="16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  <c r="S424" s="16"/>
    </row>
    <row r="425" spans="1:19" ht="12.75" customHeight="1" x14ac:dyDescent="0.25">
      <c r="A425" s="16"/>
      <c r="B425" s="16"/>
      <c r="C425" s="16"/>
      <c r="D425" s="16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</row>
    <row r="426" spans="1:19" ht="12.75" customHeight="1" x14ac:dyDescent="0.25">
      <c r="A426" s="16"/>
      <c r="B426" s="16"/>
      <c r="C426" s="16"/>
      <c r="D426" s="16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</row>
    <row r="427" spans="1:19" ht="12.75" customHeight="1" x14ac:dyDescent="0.25">
      <c r="A427" s="16"/>
      <c r="B427" s="16"/>
      <c r="C427" s="16"/>
      <c r="D427" s="16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  <c r="S427" s="16"/>
    </row>
    <row r="428" spans="1:19" ht="12.75" customHeight="1" x14ac:dyDescent="0.25">
      <c r="A428" s="16"/>
      <c r="B428" s="16"/>
      <c r="C428" s="16"/>
      <c r="D428" s="16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  <c r="S428" s="16"/>
    </row>
    <row r="429" spans="1:19" ht="12.75" customHeight="1" x14ac:dyDescent="0.25">
      <c r="A429" s="16"/>
      <c r="B429" s="16"/>
      <c r="C429" s="16"/>
      <c r="D429" s="16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  <c r="S429" s="16"/>
    </row>
    <row r="430" spans="1:19" ht="12.75" customHeight="1" x14ac:dyDescent="0.25">
      <c r="A430" s="16"/>
      <c r="B430" s="16"/>
      <c r="C430" s="16"/>
      <c r="D430" s="16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  <c r="S430" s="16"/>
    </row>
    <row r="431" spans="1:19" ht="12.75" customHeight="1" x14ac:dyDescent="0.25">
      <c r="A431" s="16"/>
      <c r="B431" s="16"/>
      <c r="C431" s="16"/>
      <c r="D431" s="16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  <c r="S431" s="16"/>
    </row>
    <row r="432" spans="1:19" ht="12.75" customHeight="1" x14ac:dyDescent="0.25">
      <c r="A432" s="16"/>
      <c r="B432" s="16"/>
      <c r="C432" s="16"/>
      <c r="D432" s="16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  <c r="S432" s="16"/>
    </row>
    <row r="433" spans="1:19" ht="12.75" customHeight="1" x14ac:dyDescent="0.25">
      <c r="A433" s="16"/>
      <c r="B433" s="16"/>
      <c r="C433" s="16"/>
      <c r="D433" s="16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  <c r="S433" s="16"/>
    </row>
    <row r="434" spans="1:19" ht="12.75" customHeight="1" x14ac:dyDescent="0.25">
      <c r="A434" s="16"/>
      <c r="B434" s="16"/>
      <c r="C434" s="16"/>
      <c r="D434" s="16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  <c r="S434" s="16"/>
    </row>
    <row r="435" spans="1:19" ht="12.75" customHeight="1" x14ac:dyDescent="0.25">
      <c r="A435" s="16"/>
      <c r="B435" s="16"/>
      <c r="C435" s="16"/>
      <c r="D435" s="16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  <c r="S435" s="16"/>
    </row>
    <row r="436" spans="1:19" ht="12.75" customHeight="1" x14ac:dyDescent="0.25">
      <c r="A436" s="16"/>
      <c r="B436" s="16"/>
      <c r="C436" s="16"/>
      <c r="D436" s="16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  <c r="S436" s="16"/>
    </row>
    <row r="437" spans="1:19" ht="12.75" customHeight="1" x14ac:dyDescent="0.25">
      <c r="A437" s="16"/>
      <c r="B437" s="16"/>
      <c r="C437" s="16"/>
      <c r="D437" s="16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  <c r="S437" s="16"/>
    </row>
    <row r="438" spans="1:19" ht="12.75" customHeight="1" x14ac:dyDescent="0.25">
      <c r="A438" s="16"/>
      <c r="B438" s="16"/>
      <c r="C438" s="16"/>
      <c r="D438" s="16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  <c r="S438" s="16"/>
    </row>
    <row r="439" spans="1:19" ht="12.75" customHeight="1" x14ac:dyDescent="0.25">
      <c r="A439" s="16"/>
      <c r="B439" s="16"/>
      <c r="C439" s="16"/>
      <c r="D439" s="16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  <c r="S439" s="16"/>
    </row>
    <row r="440" spans="1:19" ht="12.75" customHeight="1" x14ac:dyDescent="0.25">
      <c r="A440" s="16"/>
      <c r="B440" s="16"/>
      <c r="C440" s="16"/>
      <c r="D440" s="16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</row>
    <row r="441" spans="1:19" ht="12.75" customHeight="1" x14ac:dyDescent="0.25">
      <c r="A441" s="16"/>
      <c r="B441" s="16"/>
      <c r="C441" s="16"/>
      <c r="D441" s="16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  <c r="S441" s="16"/>
    </row>
    <row r="442" spans="1:19" ht="12.75" customHeight="1" x14ac:dyDescent="0.25">
      <c r="A442" s="16"/>
      <c r="B442" s="16"/>
      <c r="C442" s="16"/>
      <c r="D442" s="16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  <c r="S442" s="16"/>
    </row>
    <row r="443" spans="1:19" ht="12.75" customHeight="1" x14ac:dyDescent="0.25">
      <c r="A443" s="16"/>
      <c r="B443" s="16"/>
      <c r="C443" s="16"/>
      <c r="D443" s="16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  <c r="S443" s="16"/>
    </row>
    <row r="444" spans="1:19" ht="12.75" customHeight="1" x14ac:dyDescent="0.25">
      <c r="A444" s="16"/>
      <c r="B444" s="16"/>
      <c r="C444" s="16"/>
      <c r="D444" s="16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  <c r="S444" s="16"/>
    </row>
    <row r="445" spans="1:19" ht="12.75" customHeight="1" x14ac:dyDescent="0.25">
      <c r="A445" s="16"/>
      <c r="B445" s="16"/>
      <c r="C445" s="16"/>
      <c r="D445" s="16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  <c r="S445" s="16"/>
    </row>
    <row r="446" spans="1:19" ht="12.75" customHeight="1" x14ac:dyDescent="0.25">
      <c r="A446" s="16"/>
      <c r="B446" s="16"/>
      <c r="C446" s="16"/>
      <c r="D446" s="16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  <c r="S446" s="16"/>
    </row>
    <row r="447" spans="1:19" ht="12.75" customHeight="1" x14ac:dyDescent="0.25">
      <c r="A447" s="16"/>
      <c r="B447" s="16"/>
      <c r="C447" s="16"/>
      <c r="D447" s="16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  <c r="S447" s="16"/>
    </row>
    <row r="448" spans="1:19" ht="12.75" customHeight="1" x14ac:dyDescent="0.25">
      <c r="A448" s="16"/>
      <c r="B448" s="16"/>
      <c r="C448" s="16"/>
      <c r="D448" s="16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  <c r="S448" s="16"/>
    </row>
    <row r="449" spans="1:19" ht="12.75" customHeight="1" x14ac:dyDescent="0.25">
      <c r="A449" s="16"/>
      <c r="B449" s="16"/>
      <c r="C449" s="16"/>
      <c r="D449" s="16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</row>
    <row r="450" spans="1:19" ht="12.75" customHeight="1" x14ac:dyDescent="0.25">
      <c r="A450" s="16"/>
      <c r="B450" s="16"/>
      <c r="C450" s="16"/>
      <c r="D450" s="16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  <c r="S450" s="16"/>
    </row>
    <row r="451" spans="1:19" ht="12.75" customHeight="1" x14ac:dyDescent="0.25">
      <c r="A451" s="16"/>
      <c r="B451" s="16"/>
      <c r="C451" s="16"/>
      <c r="D451" s="16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  <c r="S451" s="16"/>
    </row>
    <row r="452" spans="1:19" ht="12.75" customHeight="1" x14ac:dyDescent="0.25">
      <c r="A452" s="16"/>
      <c r="B452" s="16"/>
      <c r="C452" s="16"/>
      <c r="D452" s="16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  <c r="S452" s="16"/>
    </row>
    <row r="453" spans="1:19" ht="12.75" customHeight="1" x14ac:dyDescent="0.25">
      <c r="A453" s="16"/>
      <c r="B453" s="16"/>
      <c r="C453" s="16"/>
      <c r="D453" s="16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  <c r="S453" s="16"/>
    </row>
    <row r="454" spans="1:19" ht="12.75" customHeight="1" x14ac:dyDescent="0.25">
      <c r="A454" s="16"/>
      <c r="B454" s="16"/>
      <c r="C454" s="16"/>
      <c r="D454" s="16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  <c r="S454" s="16"/>
    </row>
    <row r="455" spans="1:19" ht="12.75" customHeight="1" x14ac:dyDescent="0.25">
      <c r="A455" s="16"/>
      <c r="B455" s="16"/>
      <c r="C455" s="16"/>
      <c r="D455" s="16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  <c r="S455" s="16"/>
    </row>
    <row r="456" spans="1:19" ht="12.75" customHeight="1" x14ac:dyDescent="0.25">
      <c r="A456" s="16"/>
      <c r="B456" s="16"/>
      <c r="C456" s="16"/>
      <c r="D456" s="16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  <c r="S456" s="16"/>
    </row>
    <row r="457" spans="1:19" ht="12.75" customHeight="1" x14ac:dyDescent="0.25">
      <c r="A457" s="16"/>
      <c r="B457" s="16"/>
      <c r="C457" s="16"/>
      <c r="D457" s="16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  <c r="S457" s="16"/>
    </row>
    <row r="458" spans="1:19" ht="12.75" customHeight="1" x14ac:dyDescent="0.25">
      <c r="A458" s="16"/>
      <c r="B458" s="16"/>
      <c r="C458" s="16"/>
      <c r="D458" s="16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  <c r="S458" s="16"/>
    </row>
    <row r="459" spans="1:19" ht="12.75" customHeight="1" x14ac:dyDescent="0.25">
      <c r="A459" s="16"/>
      <c r="B459" s="16"/>
      <c r="C459" s="16"/>
      <c r="D459" s="16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  <c r="S459" s="16"/>
    </row>
    <row r="460" spans="1:19" ht="12.75" customHeight="1" x14ac:dyDescent="0.25">
      <c r="A460" s="16"/>
      <c r="B460" s="16"/>
      <c r="C460" s="16"/>
      <c r="D460" s="16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  <c r="S460" s="16"/>
    </row>
    <row r="461" spans="1:19" ht="12.75" customHeight="1" x14ac:dyDescent="0.25">
      <c r="A461" s="16"/>
      <c r="B461" s="16"/>
      <c r="C461" s="16"/>
      <c r="D461" s="16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  <c r="S461" s="16"/>
    </row>
    <row r="462" spans="1:19" ht="12.75" customHeight="1" x14ac:dyDescent="0.25">
      <c r="A462" s="16"/>
      <c r="B462" s="16"/>
      <c r="C462" s="16"/>
      <c r="D462" s="16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  <c r="S462" s="16"/>
    </row>
    <row r="463" spans="1:19" ht="12.75" customHeight="1" x14ac:dyDescent="0.25">
      <c r="A463" s="16"/>
      <c r="B463" s="16"/>
      <c r="C463" s="16"/>
      <c r="D463" s="16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  <c r="S463" s="16"/>
    </row>
    <row r="464" spans="1:19" ht="12.75" customHeight="1" x14ac:dyDescent="0.25">
      <c r="A464" s="16"/>
      <c r="B464" s="16"/>
      <c r="C464" s="16"/>
      <c r="D464" s="16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  <c r="S464" s="16"/>
    </row>
    <row r="465" spans="1:19" ht="12.75" customHeight="1" x14ac:dyDescent="0.25">
      <c r="A465" s="16"/>
      <c r="B465" s="16"/>
      <c r="C465" s="16"/>
      <c r="D465" s="16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  <c r="S465" s="16"/>
    </row>
    <row r="466" spans="1:19" ht="12.75" customHeight="1" x14ac:dyDescent="0.25">
      <c r="A466" s="16"/>
      <c r="B466" s="16"/>
      <c r="C466" s="16"/>
      <c r="D466" s="16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  <c r="S466" s="16"/>
    </row>
    <row r="467" spans="1:19" ht="12.75" customHeight="1" x14ac:dyDescent="0.25">
      <c r="A467" s="16"/>
      <c r="B467" s="16"/>
      <c r="C467" s="16"/>
      <c r="D467" s="16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  <c r="S467" s="16"/>
    </row>
    <row r="468" spans="1:19" ht="12.75" customHeight="1" x14ac:dyDescent="0.25">
      <c r="A468" s="16"/>
      <c r="B468" s="16"/>
      <c r="C468" s="16"/>
      <c r="D468" s="16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  <c r="S468" s="16"/>
    </row>
    <row r="469" spans="1:19" ht="12.75" customHeight="1" x14ac:dyDescent="0.25">
      <c r="A469" s="16"/>
      <c r="B469" s="16"/>
      <c r="C469" s="16"/>
      <c r="D469" s="16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  <c r="S469" s="16"/>
    </row>
    <row r="470" spans="1:19" ht="12.75" customHeight="1" x14ac:dyDescent="0.25">
      <c r="A470" s="16"/>
      <c r="B470" s="16"/>
      <c r="C470" s="16"/>
      <c r="D470" s="16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  <c r="S470" s="16"/>
    </row>
    <row r="471" spans="1:19" ht="12.75" customHeight="1" x14ac:dyDescent="0.25">
      <c r="A471" s="16"/>
      <c r="B471" s="16"/>
      <c r="C471" s="16"/>
      <c r="D471" s="16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  <c r="S471" s="16"/>
    </row>
    <row r="472" spans="1:19" ht="12.75" customHeight="1" x14ac:dyDescent="0.25">
      <c r="A472" s="16"/>
      <c r="B472" s="16"/>
      <c r="C472" s="16"/>
      <c r="D472" s="16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  <c r="S472" s="16"/>
    </row>
    <row r="473" spans="1:19" ht="12.75" customHeight="1" x14ac:dyDescent="0.25">
      <c r="A473" s="16"/>
      <c r="B473" s="16"/>
      <c r="C473" s="16"/>
      <c r="D473" s="16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  <c r="S473" s="16"/>
    </row>
    <row r="474" spans="1:19" ht="12.75" customHeight="1" x14ac:dyDescent="0.25">
      <c r="A474" s="16"/>
      <c r="B474" s="16"/>
      <c r="C474" s="16"/>
      <c r="D474" s="16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  <c r="S474" s="16"/>
    </row>
    <row r="475" spans="1:19" ht="12.75" customHeight="1" x14ac:dyDescent="0.25">
      <c r="A475" s="16"/>
      <c r="B475" s="16"/>
      <c r="C475" s="16"/>
      <c r="D475" s="16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  <c r="S475" s="16"/>
    </row>
    <row r="476" spans="1:19" ht="12.75" customHeight="1" x14ac:dyDescent="0.25">
      <c r="A476" s="16"/>
      <c r="B476" s="16"/>
      <c r="C476" s="16"/>
      <c r="D476" s="16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  <c r="S476" s="16"/>
    </row>
    <row r="477" spans="1:19" ht="12.75" customHeight="1" x14ac:dyDescent="0.25">
      <c r="A477" s="16"/>
      <c r="B477" s="16"/>
      <c r="C477" s="16"/>
      <c r="D477" s="16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  <c r="S477" s="16"/>
    </row>
    <row r="478" spans="1:19" ht="12.75" customHeight="1" x14ac:dyDescent="0.25">
      <c r="A478" s="16"/>
      <c r="B478" s="16"/>
      <c r="C478" s="16"/>
      <c r="D478" s="16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  <c r="S478" s="16"/>
    </row>
    <row r="479" spans="1:19" ht="12.75" customHeight="1" x14ac:dyDescent="0.25">
      <c r="A479" s="16"/>
      <c r="B479" s="16"/>
      <c r="C479" s="16"/>
      <c r="D479" s="16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  <c r="S479" s="16"/>
    </row>
    <row r="480" spans="1:19" ht="12.75" customHeight="1" x14ac:dyDescent="0.25">
      <c r="A480" s="16"/>
      <c r="B480" s="16"/>
      <c r="C480" s="16"/>
      <c r="D480" s="16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  <c r="S480" s="16"/>
    </row>
    <row r="481" spans="1:19" ht="12.75" customHeight="1" x14ac:dyDescent="0.25">
      <c r="A481" s="16"/>
      <c r="B481" s="16"/>
      <c r="C481" s="16"/>
      <c r="D481" s="16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  <c r="S481" s="16"/>
    </row>
    <row r="482" spans="1:19" ht="12.75" customHeight="1" x14ac:dyDescent="0.25">
      <c r="A482" s="16"/>
      <c r="B482" s="16"/>
      <c r="C482" s="16"/>
      <c r="D482" s="16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  <c r="S482" s="16"/>
    </row>
    <row r="483" spans="1:19" ht="12.75" customHeight="1" x14ac:dyDescent="0.25">
      <c r="A483" s="16"/>
      <c r="B483" s="16"/>
      <c r="C483" s="16"/>
      <c r="D483" s="16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  <c r="S483" s="16"/>
    </row>
    <row r="484" spans="1:19" ht="12.75" customHeight="1" x14ac:dyDescent="0.25">
      <c r="A484" s="16"/>
      <c r="B484" s="16"/>
      <c r="C484" s="16"/>
      <c r="D484" s="16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  <c r="S484" s="16"/>
    </row>
    <row r="485" spans="1:19" ht="12.75" customHeight="1" x14ac:dyDescent="0.25">
      <c r="A485" s="16"/>
      <c r="B485" s="16"/>
      <c r="C485" s="16"/>
      <c r="D485" s="16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  <c r="S485" s="16"/>
    </row>
    <row r="486" spans="1:19" ht="12.75" customHeight="1" x14ac:dyDescent="0.25">
      <c r="A486" s="16"/>
      <c r="B486" s="16"/>
      <c r="C486" s="16"/>
      <c r="D486" s="16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  <c r="S486" s="16"/>
    </row>
    <row r="487" spans="1:19" ht="12.75" customHeight="1" x14ac:dyDescent="0.25">
      <c r="A487" s="16"/>
      <c r="B487" s="16"/>
      <c r="C487" s="16"/>
      <c r="D487" s="16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  <c r="S487" s="16"/>
    </row>
    <row r="488" spans="1:19" ht="12.75" customHeight="1" x14ac:dyDescent="0.25">
      <c r="A488" s="16"/>
      <c r="B488" s="16"/>
      <c r="C488" s="16"/>
      <c r="D488" s="16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  <c r="S488" s="16"/>
    </row>
    <row r="489" spans="1:19" ht="12.75" customHeight="1" x14ac:dyDescent="0.25">
      <c r="A489" s="16"/>
      <c r="B489" s="16"/>
      <c r="C489" s="16"/>
      <c r="D489" s="16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  <c r="S489" s="16"/>
    </row>
    <row r="490" spans="1:19" ht="12.75" customHeight="1" x14ac:dyDescent="0.25">
      <c r="A490" s="16"/>
      <c r="B490" s="16"/>
      <c r="C490" s="16"/>
      <c r="D490" s="16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  <c r="S490" s="16"/>
    </row>
    <row r="491" spans="1:19" ht="12.75" customHeight="1" x14ac:dyDescent="0.25">
      <c r="A491" s="16"/>
      <c r="B491" s="16"/>
      <c r="C491" s="16"/>
      <c r="D491" s="16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  <c r="S491" s="16"/>
    </row>
    <row r="492" spans="1:19" ht="12.75" customHeight="1" x14ac:dyDescent="0.25">
      <c r="A492" s="16"/>
      <c r="B492" s="16"/>
      <c r="C492" s="16"/>
      <c r="D492" s="16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  <c r="S492" s="16"/>
    </row>
    <row r="493" spans="1:19" ht="12.75" customHeight="1" x14ac:dyDescent="0.25">
      <c r="A493" s="16"/>
      <c r="B493" s="16"/>
      <c r="C493" s="16"/>
      <c r="D493" s="16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  <c r="S493" s="16"/>
    </row>
    <row r="494" spans="1:19" ht="12.75" customHeight="1" x14ac:dyDescent="0.25">
      <c r="A494" s="16"/>
      <c r="B494" s="16"/>
      <c r="C494" s="16"/>
      <c r="D494" s="16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  <c r="S494" s="16"/>
    </row>
    <row r="495" spans="1:19" ht="12.75" customHeight="1" x14ac:dyDescent="0.25">
      <c r="A495" s="16"/>
      <c r="B495" s="16"/>
      <c r="C495" s="16"/>
      <c r="D495" s="16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  <c r="S495" s="16"/>
    </row>
    <row r="496" spans="1:19" ht="12.75" customHeight="1" x14ac:dyDescent="0.25">
      <c r="A496" s="16"/>
      <c r="B496" s="16"/>
      <c r="C496" s="16"/>
      <c r="D496" s="16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  <c r="S496" s="16"/>
    </row>
    <row r="497" spans="1:19" ht="12.75" customHeight="1" x14ac:dyDescent="0.25">
      <c r="A497" s="16"/>
      <c r="B497" s="16"/>
      <c r="C497" s="16"/>
      <c r="D497" s="16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  <c r="S497" s="16"/>
    </row>
    <row r="498" spans="1:19" ht="12.75" customHeight="1" x14ac:dyDescent="0.25">
      <c r="A498" s="16"/>
      <c r="B498" s="16"/>
      <c r="C498" s="16"/>
      <c r="D498" s="16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  <c r="S498" s="16"/>
    </row>
    <row r="499" spans="1:19" ht="12.75" customHeight="1" x14ac:dyDescent="0.25">
      <c r="A499" s="16"/>
      <c r="B499" s="16"/>
      <c r="C499" s="16"/>
      <c r="D499" s="16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  <c r="S499" s="16"/>
    </row>
    <row r="500" spans="1:19" ht="12.75" customHeight="1" x14ac:dyDescent="0.25">
      <c r="A500" s="16"/>
      <c r="B500" s="16"/>
      <c r="C500" s="16"/>
      <c r="D500" s="16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  <c r="S500" s="16"/>
    </row>
    <row r="501" spans="1:19" ht="12.75" customHeight="1" x14ac:dyDescent="0.25">
      <c r="A501" s="16"/>
      <c r="B501" s="16"/>
      <c r="C501" s="16"/>
      <c r="D501" s="16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  <c r="S501" s="16"/>
    </row>
    <row r="502" spans="1:19" ht="12.75" customHeight="1" x14ac:dyDescent="0.25">
      <c r="A502" s="16"/>
      <c r="B502" s="16"/>
      <c r="C502" s="16"/>
      <c r="D502" s="16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  <c r="S502" s="16"/>
    </row>
    <row r="503" spans="1:19" ht="12.75" customHeight="1" x14ac:dyDescent="0.25">
      <c r="A503" s="16"/>
      <c r="B503" s="16"/>
      <c r="C503" s="16"/>
      <c r="D503" s="16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  <c r="S503" s="16"/>
    </row>
    <row r="504" spans="1:19" ht="12.75" customHeight="1" x14ac:dyDescent="0.25">
      <c r="A504" s="16"/>
      <c r="B504" s="16"/>
      <c r="C504" s="16"/>
      <c r="D504" s="16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  <c r="S504" s="16"/>
    </row>
    <row r="505" spans="1:19" ht="12.75" customHeight="1" x14ac:dyDescent="0.25">
      <c r="A505" s="16"/>
      <c r="B505" s="16"/>
      <c r="C505" s="16"/>
      <c r="D505" s="16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  <c r="S505" s="16"/>
    </row>
    <row r="506" spans="1:19" ht="12.75" customHeight="1" x14ac:dyDescent="0.25">
      <c r="A506" s="16"/>
      <c r="B506" s="16"/>
      <c r="C506" s="16"/>
      <c r="D506" s="16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  <c r="S506" s="16"/>
    </row>
    <row r="507" spans="1:19" ht="12.75" customHeight="1" x14ac:dyDescent="0.25">
      <c r="A507" s="16"/>
      <c r="B507" s="16"/>
      <c r="C507" s="16"/>
      <c r="D507" s="16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  <c r="S507" s="16"/>
    </row>
    <row r="508" spans="1:19" ht="12.75" customHeight="1" x14ac:dyDescent="0.25">
      <c r="A508" s="16"/>
      <c r="B508" s="16"/>
      <c r="C508" s="16"/>
      <c r="D508" s="16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  <c r="S508" s="16"/>
    </row>
    <row r="509" spans="1:19" ht="12.75" customHeight="1" x14ac:dyDescent="0.25">
      <c r="A509" s="16"/>
      <c r="B509" s="16"/>
      <c r="C509" s="16"/>
      <c r="D509" s="16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  <c r="S509" s="16"/>
    </row>
    <row r="510" spans="1:19" ht="12.75" customHeight="1" x14ac:dyDescent="0.25">
      <c r="A510" s="16"/>
      <c r="B510" s="16"/>
      <c r="C510" s="16"/>
      <c r="D510" s="16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  <c r="S510" s="16"/>
    </row>
    <row r="511" spans="1:19" ht="12.75" customHeight="1" x14ac:dyDescent="0.25">
      <c r="A511" s="16"/>
      <c r="B511" s="16"/>
      <c r="C511" s="16"/>
      <c r="D511" s="16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  <c r="S511" s="16"/>
    </row>
    <row r="512" spans="1:19" ht="12.75" customHeight="1" x14ac:dyDescent="0.25">
      <c r="A512" s="16"/>
      <c r="B512" s="16"/>
      <c r="C512" s="16"/>
      <c r="D512" s="16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  <c r="S512" s="16"/>
    </row>
    <row r="513" spans="1:19" ht="12.75" customHeight="1" x14ac:dyDescent="0.25">
      <c r="A513" s="16"/>
      <c r="B513" s="16"/>
      <c r="C513" s="16"/>
      <c r="D513" s="16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  <c r="S513" s="16"/>
    </row>
    <row r="514" spans="1:19" ht="12.75" customHeight="1" x14ac:dyDescent="0.25">
      <c r="A514" s="16"/>
      <c r="B514" s="16"/>
      <c r="C514" s="16"/>
      <c r="D514" s="16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  <c r="S514" s="16"/>
    </row>
    <row r="515" spans="1:19" ht="12.75" customHeight="1" x14ac:dyDescent="0.25">
      <c r="A515" s="16"/>
      <c r="B515" s="16"/>
      <c r="C515" s="16"/>
      <c r="D515" s="16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  <c r="S515" s="16"/>
    </row>
    <row r="516" spans="1:19" ht="12.75" customHeight="1" x14ac:dyDescent="0.25">
      <c r="A516" s="16"/>
      <c r="B516" s="16"/>
      <c r="C516" s="16"/>
      <c r="D516" s="16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  <c r="S516" s="16"/>
    </row>
    <row r="517" spans="1:19" ht="12.75" customHeight="1" x14ac:dyDescent="0.25">
      <c r="A517" s="16"/>
      <c r="B517" s="16"/>
      <c r="C517" s="16"/>
      <c r="D517" s="16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  <c r="S517" s="16"/>
    </row>
    <row r="518" spans="1:19" ht="12.75" customHeight="1" x14ac:dyDescent="0.25">
      <c r="A518" s="16"/>
      <c r="B518" s="16"/>
      <c r="C518" s="16"/>
      <c r="D518" s="16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  <c r="S518" s="16"/>
    </row>
    <row r="519" spans="1:19" ht="12.75" customHeight="1" x14ac:dyDescent="0.25">
      <c r="A519" s="16"/>
      <c r="B519" s="16"/>
      <c r="C519" s="16"/>
      <c r="D519" s="16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  <c r="S519" s="16"/>
    </row>
    <row r="520" spans="1:19" ht="12.75" customHeight="1" x14ac:dyDescent="0.25">
      <c r="A520" s="16"/>
      <c r="B520" s="16"/>
      <c r="C520" s="16"/>
      <c r="D520" s="16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  <c r="S520" s="16"/>
    </row>
    <row r="521" spans="1:19" ht="12.75" customHeight="1" x14ac:dyDescent="0.25">
      <c r="A521" s="16"/>
      <c r="B521" s="16"/>
      <c r="C521" s="16"/>
      <c r="D521" s="16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  <c r="S521" s="16"/>
    </row>
    <row r="522" spans="1:19" ht="12.75" customHeight="1" x14ac:dyDescent="0.25">
      <c r="A522" s="16"/>
      <c r="B522" s="16"/>
      <c r="C522" s="16"/>
      <c r="D522" s="16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  <c r="S522" s="16"/>
    </row>
    <row r="523" spans="1:19" ht="12.75" customHeight="1" x14ac:dyDescent="0.25">
      <c r="A523" s="16"/>
      <c r="B523" s="16"/>
      <c r="C523" s="16"/>
      <c r="D523" s="16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  <c r="S523" s="16"/>
    </row>
    <row r="524" spans="1:19" ht="12.75" customHeight="1" x14ac:dyDescent="0.25">
      <c r="A524" s="16"/>
      <c r="B524" s="16"/>
      <c r="C524" s="16"/>
      <c r="D524" s="16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  <c r="S524" s="16"/>
    </row>
    <row r="525" spans="1:19" ht="12.75" customHeight="1" x14ac:dyDescent="0.25">
      <c r="A525" s="16"/>
      <c r="B525" s="16"/>
      <c r="C525" s="16"/>
      <c r="D525" s="16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  <c r="S525" s="16"/>
    </row>
    <row r="526" spans="1:19" ht="12.75" customHeight="1" x14ac:dyDescent="0.25">
      <c r="A526" s="16"/>
      <c r="B526" s="16"/>
      <c r="C526" s="16"/>
      <c r="D526" s="16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  <c r="S526" s="16"/>
    </row>
    <row r="527" spans="1:19" ht="12.75" customHeight="1" x14ac:dyDescent="0.25">
      <c r="A527" s="16"/>
      <c r="B527" s="16"/>
      <c r="C527" s="16"/>
      <c r="D527" s="16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  <c r="S527" s="16"/>
    </row>
    <row r="528" spans="1:19" ht="12.75" customHeight="1" x14ac:dyDescent="0.25">
      <c r="A528" s="16"/>
      <c r="B528" s="16"/>
      <c r="C528" s="16"/>
      <c r="D528" s="16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  <c r="S528" s="16"/>
    </row>
    <row r="529" spans="1:19" ht="12.75" customHeight="1" x14ac:dyDescent="0.25">
      <c r="A529" s="16"/>
      <c r="B529" s="16"/>
      <c r="C529" s="16"/>
      <c r="D529" s="16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  <c r="S529" s="16"/>
    </row>
    <row r="530" spans="1:19" ht="12.75" customHeight="1" x14ac:dyDescent="0.25">
      <c r="A530" s="16"/>
      <c r="B530" s="16"/>
      <c r="C530" s="16"/>
      <c r="D530" s="16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  <c r="S530" s="16"/>
    </row>
    <row r="531" spans="1:19" ht="12.75" customHeight="1" x14ac:dyDescent="0.25">
      <c r="A531" s="16"/>
      <c r="B531" s="16"/>
      <c r="C531" s="16"/>
      <c r="D531" s="16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  <c r="S531" s="16"/>
    </row>
    <row r="532" spans="1:19" ht="12.75" customHeight="1" x14ac:dyDescent="0.25">
      <c r="A532" s="16"/>
      <c r="B532" s="16"/>
      <c r="C532" s="16"/>
      <c r="D532" s="16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  <c r="S532" s="16"/>
    </row>
    <row r="533" spans="1:19" ht="12.75" customHeight="1" x14ac:dyDescent="0.25">
      <c r="A533" s="16"/>
      <c r="B533" s="16"/>
      <c r="C533" s="16"/>
      <c r="D533" s="16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  <c r="S533" s="16"/>
    </row>
    <row r="534" spans="1:19" ht="12.75" customHeight="1" x14ac:dyDescent="0.25">
      <c r="A534" s="16"/>
      <c r="B534" s="16"/>
      <c r="C534" s="16"/>
      <c r="D534" s="16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  <c r="S534" s="16"/>
    </row>
    <row r="535" spans="1:19" ht="12.75" customHeight="1" x14ac:dyDescent="0.25">
      <c r="A535" s="16"/>
      <c r="B535" s="16"/>
      <c r="C535" s="16"/>
      <c r="D535" s="16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  <c r="S535" s="16"/>
    </row>
    <row r="536" spans="1:19" ht="12.75" customHeight="1" x14ac:dyDescent="0.25">
      <c r="A536" s="16"/>
      <c r="B536" s="16"/>
      <c r="C536" s="16"/>
      <c r="D536" s="16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  <c r="S536" s="16"/>
    </row>
    <row r="537" spans="1:19" ht="12.75" customHeight="1" x14ac:dyDescent="0.25">
      <c r="A537" s="16"/>
      <c r="B537" s="16"/>
      <c r="C537" s="16"/>
      <c r="D537" s="16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  <c r="S537" s="16"/>
    </row>
    <row r="538" spans="1:19" ht="12.75" customHeight="1" x14ac:dyDescent="0.25">
      <c r="A538" s="16"/>
      <c r="B538" s="16"/>
      <c r="C538" s="16"/>
      <c r="D538" s="16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  <c r="S538" s="16"/>
    </row>
    <row r="539" spans="1:19" ht="12.75" customHeight="1" x14ac:dyDescent="0.25">
      <c r="A539" s="16"/>
      <c r="B539" s="16"/>
      <c r="C539" s="16"/>
      <c r="D539" s="16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  <c r="S539" s="16"/>
    </row>
    <row r="540" spans="1:19" ht="12.75" customHeight="1" x14ac:dyDescent="0.25">
      <c r="A540" s="16"/>
      <c r="B540" s="16"/>
      <c r="C540" s="16"/>
      <c r="D540" s="16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  <c r="S540" s="16"/>
    </row>
    <row r="541" spans="1:19" ht="12.75" customHeight="1" x14ac:dyDescent="0.25">
      <c r="A541" s="16"/>
      <c r="B541" s="16"/>
      <c r="C541" s="16"/>
      <c r="D541" s="16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  <c r="S541" s="16"/>
    </row>
    <row r="542" spans="1:19" ht="12.75" customHeight="1" x14ac:dyDescent="0.25">
      <c r="A542" s="16"/>
      <c r="B542" s="16"/>
      <c r="C542" s="16"/>
      <c r="D542" s="16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  <c r="S542" s="16"/>
    </row>
    <row r="543" spans="1:19" ht="12.75" customHeight="1" x14ac:dyDescent="0.25">
      <c r="A543" s="16"/>
      <c r="B543" s="16"/>
      <c r="C543" s="16"/>
      <c r="D543" s="16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  <c r="S543" s="16"/>
    </row>
    <row r="544" spans="1:19" ht="12.75" customHeight="1" x14ac:dyDescent="0.25">
      <c r="A544" s="16"/>
      <c r="B544" s="16"/>
      <c r="C544" s="16"/>
      <c r="D544" s="16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  <c r="S544" s="16"/>
    </row>
    <row r="545" spans="1:19" ht="12.75" customHeight="1" x14ac:dyDescent="0.25">
      <c r="A545" s="16"/>
      <c r="B545" s="16"/>
      <c r="C545" s="16"/>
      <c r="D545" s="16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  <c r="S545" s="16"/>
    </row>
    <row r="546" spans="1:19" ht="12.75" customHeight="1" x14ac:dyDescent="0.25">
      <c r="A546" s="16"/>
      <c r="B546" s="16"/>
      <c r="C546" s="16"/>
      <c r="D546" s="16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  <c r="S546" s="16"/>
    </row>
    <row r="547" spans="1:19" ht="12.75" customHeight="1" x14ac:dyDescent="0.25">
      <c r="A547" s="16"/>
      <c r="B547" s="16"/>
      <c r="C547" s="16"/>
      <c r="D547" s="16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  <c r="S547" s="16"/>
    </row>
    <row r="548" spans="1:19" ht="12.75" customHeight="1" x14ac:dyDescent="0.25">
      <c r="A548" s="16"/>
      <c r="B548" s="16"/>
      <c r="C548" s="16"/>
      <c r="D548" s="16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  <c r="S548" s="16"/>
    </row>
    <row r="549" spans="1:19" ht="12.75" customHeight="1" x14ac:dyDescent="0.25">
      <c r="A549" s="16"/>
      <c r="B549" s="16"/>
      <c r="C549" s="16"/>
      <c r="D549" s="16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  <c r="S549" s="16"/>
    </row>
    <row r="550" spans="1:19" ht="12.75" customHeight="1" x14ac:dyDescent="0.25">
      <c r="A550" s="16"/>
      <c r="B550" s="16"/>
      <c r="C550" s="16"/>
      <c r="D550" s="16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  <c r="S550" s="16"/>
    </row>
    <row r="551" spans="1:19" ht="12.75" customHeight="1" x14ac:dyDescent="0.25">
      <c r="A551" s="16"/>
      <c r="B551" s="16"/>
      <c r="C551" s="16"/>
      <c r="D551" s="16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  <c r="S551" s="16"/>
    </row>
    <row r="552" spans="1:19" ht="12.75" customHeight="1" x14ac:dyDescent="0.25">
      <c r="A552" s="16"/>
      <c r="B552" s="16"/>
      <c r="C552" s="16"/>
      <c r="D552" s="16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  <c r="S552" s="16"/>
    </row>
    <row r="553" spans="1:19" ht="12.75" customHeight="1" x14ac:dyDescent="0.25">
      <c r="A553" s="16"/>
      <c r="B553" s="16"/>
      <c r="C553" s="16"/>
      <c r="D553" s="16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  <c r="S553" s="16"/>
    </row>
    <row r="554" spans="1:19" ht="12.75" customHeight="1" x14ac:dyDescent="0.25">
      <c r="A554" s="16"/>
      <c r="B554" s="16"/>
      <c r="C554" s="16"/>
      <c r="D554" s="16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  <c r="S554" s="16"/>
    </row>
    <row r="555" spans="1:19" ht="12.75" customHeight="1" x14ac:dyDescent="0.25">
      <c r="A555" s="16"/>
      <c r="B555" s="16"/>
      <c r="C555" s="16"/>
      <c r="D555" s="16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  <c r="S555" s="16"/>
    </row>
    <row r="556" spans="1:19" ht="12.75" customHeight="1" x14ac:dyDescent="0.25">
      <c r="A556" s="16"/>
      <c r="B556" s="16"/>
      <c r="C556" s="16"/>
      <c r="D556" s="16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  <c r="S556" s="16"/>
    </row>
    <row r="557" spans="1:19" ht="12.75" customHeight="1" x14ac:dyDescent="0.25">
      <c r="A557" s="16"/>
      <c r="B557" s="16"/>
      <c r="C557" s="16"/>
      <c r="D557" s="16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  <c r="S557" s="16"/>
    </row>
    <row r="558" spans="1:19" ht="12.75" customHeight="1" x14ac:dyDescent="0.25">
      <c r="A558" s="16"/>
      <c r="B558" s="16"/>
      <c r="C558" s="16"/>
      <c r="D558" s="16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  <c r="S558" s="16"/>
    </row>
    <row r="559" spans="1:19" ht="12.75" customHeight="1" x14ac:dyDescent="0.25">
      <c r="A559" s="16"/>
      <c r="B559" s="16"/>
      <c r="C559" s="16"/>
      <c r="D559" s="16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  <c r="S559" s="16"/>
    </row>
    <row r="560" spans="1:19" ht="12.75" customHeight="1" x14ac:dyDescent="0.25">
      <c r="A560" s="16"/>
      <c r="B560" s="16"/>
      <c r="C560" s="16"/>
      <c r="D560" s="16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  <c r="S560" s="16"/>
    </row>
    <row r="561" spans="1:19" ht="12.75" customHeight="1" x14ac:dyDescent="0.25">
      <c r="A561" s="16"/>
      <c r="B561" s="16"/>
      <c r="C561" s="16"/>
      <c r="D561" s="16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  <c r="S561" s="16"/>
    </row>
    <row r="562" spans="1:19" ht="12.75" customHeight="1" x14ac:dyDescent="0.25">
      <c r="A562" s="16"/>
      <c r="B562" s="16"/>
      <c r="C562" s="16"/>
      <c r="D562" s="16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  <c r="S562" s="16"/>
    </row>
    <row r="563" spans="1:19" ht="12.75" customHeight="1" x14ac:dyDescent="0.25">
      <c r="A563" s="16"/>
      <c r="B563" s="16"/>
      <c r="C563" s="16"/>
      <c r="D563" s="16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  <c r="S563" s="16"/>
    </row>
    <row r="564" spans="1:19" ht="12.75" customHeight="1" x14ac:dyDescent="0.25">
      <c r="A564" s="16"/>
      <c r="B564" s="16"/>
      <c r="C564" s="16"/>
      <c r="D564" s="16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  <c r="S564" s="16"/>
    </row>
    <row r="565" spans="1:19" ht="12.75" customHeight="1" x14ac:dyDescent="0.25">
      <c r="A565" s="16"/>
      <c r="B565" s="16"/>
      <c r="C565" s="16"/>
      <c r="D565" s="16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  <c r="S565" s="16"/>
    </row>
    <row r="566" spans="1:19" ht="12.75" customHeight="1" x14ac:dyDescent="0.25">
      <c r="A566" s="16"/>
      <c r="B566" s="16"/>
      <c r="C566" s="16"/>
      <c r="D566" s="16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  <c r="S566" s="16"/>
    </row>
    <row r="567" spans="1:19" ht="12.75" customHeight="1" x14ac:dyDescent="0.25">
      <c r="A567" s="16"/>
      <c r="B567" s="16"/>
      <c r="C567" s="16"/>
      <c r="D567" s="16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  <c r="S567" s="16"/>
    </row>
    <row r="568" spans="1:19" ht="12.75" customHeight="1" x14ac:dyDescent="0.25">
      <c r="A568" s="16"/>
      <c r="B568" s="16"/>
      <c r="C568" s="16"/>
      <c r="D568" s="16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  <c r="S568" s="16"/>
    </row>
    <row r="569" spans="1:19" ht="12.75" customHeight="1" x14ac:dyDescent="0.25">
      <c r="A569" s="16"/>
      <c r="B569" s="16"/>
      <c r="C569" s="16"/>
      <c r="D569" s="16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  <c r="S569" s="16"/>
    </row>
    <row r="570" spans="1:19" ht="12.75" customHeight="1" x14ac:dyDescent="0.25">
      <c r="A570" s="16"/>
      <c r="B570" s="16"/>
      <c r="C570" s="16"/>
      <c r="D570" s="16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  <c r="S570" s="16"/>
    </row>
    <row r="571" spans="1:19" ht="12.75" customHeight="1" x14ac:dyDescent="0.25">
      <c r="A571" s="16"/>
      <c r="B571" s="16"/>
      <c r="C571" s="16"/>
      <c r="D571" s="16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  <c r="S571" s="16"/>
    </row>
    <row r="572" spans="1:19" ht="12.75" customHeight="1" x14ac:dyDescent="0.25">
      <c r="A572" s="16"/>
      <c r="B572" s="16"/>
      <c r="C572" s="16"/>
      <c r="D572" s="16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  <c r="S572" s="16"/>
    </row>
    <row r="573" spans="1:19" ht="12.75" customHeight="1" x14ac:dyDescent="0.25">
      <c r="A573" s="16"/>
      <c r="B573" s="16"/>
      <c r="C573" s="16"/>
      <c r="D573" s="16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  <c r="S573" s="16"/>
    </row>
    <row r="574" spans="1:19" ht="12.75" customHeight="1" x14ac:dyDescent="0.25">
      <c r="A574" s="16"/>
      <c r="B574" s="16"/>
      <c r="C574" s="16"/>
      <c r="D574" s="16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  <c r="S574" s="16"/>
    </row>
    <row r="575" spans="1:19" ht="12.75" customHeight="1" x14ac:dyDescent="0.25">
      <c r="A575" s="16"/>
      <c r="B575" s="16"/>
      <c r="C575" s="16"/>
      <c r="D575" s="16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  <c r="S575" s="16"/>
    </row>
    <row r="576" spans="1:19" ht="12.75" customHeight="1" x14ac:dyDescent="0.25">
      <c r="A576" s="16"/>
      <c r="B576" s="16"/>
      <c r="C576" s="16"/>
      <c r="D576" s="16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  <c r="S576" s="16"/>
    </row>
    <row r="577" spans="1:19" ht="12.75" customHeight="1" x14ac:dyDescent="0.25">
      <c r="A577" s="16"/>
      <c r="B577" s="16"/>
      <c r="C577" s="16"/>
      <c r="D577" s="16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  <c r="S577" s="16"/>
    </row>
    <row r="578" spans="1:19" ht="12.75" customHeight="1" x14ac:dyDescent="0.25">
      <c r="A578" s="16"/>
      <c r="B578" s="16"/>
      <c r="C578" s="16"/>
      <c r="D578" s="16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  <c r="S578" s="16"/>
    </row>
    <row r="579" spans="1:19" ht="12.75" customHeight="1" x14ac:dyDescent="0.25">
      <c r="A579" s="16"/>
      <c r="B579" s="16"/>
      <c r="C579" s="16"/>
      <c r="D579" s="16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  <c r="S579" s="16"/>
    </row>
    <row r="580" spans="1:19" ht="12.75" customHeight="1" x14ac:dyDescent="0.25">
      <c r="A580" s="16"/>
      <c r="B580" s="16"/>
      <c r="C580" s="16"/>
      <c r="D580" s="16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  <c r="S580" s="16"/>
    </row>
    <row r="581" spans="1:19" ht="12.75" customHeight="1" x14ac:dyDescent="0.25">
      <c r="A581" s="16"/>
      <c r="B581" s="16"/>
      <c r="C581" s="16"/>
      <c r="D581" s="16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  <c r="S581" s="16"/>
    </row>
    <row r="582" spans="1:19" ht="12.75" customHeight="1" x14ac:dyDescent="0.25">
      <c r="A582" s="16"/>
      <c r="B582" s="16"/>
      <c r="C582" s="16"/>
      <c r="D582" s="16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  <c r="S582" s="16"/>
    </row>
    <row r="583" spans="1:19" ht="12.75" customHeight="1" x14ac:dyDescent="0.25">
      <c r="A583" s="16"/>
      <c r="B583" s="16"/>
      <c r="C583" s="16"/>
      <c r="D583" s="16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  <c r="S583" s="16"/>
    </row>
    <row r="584" spans="1:19" ht="12.75" customHeight="1" x14ac:dyDescent="0.25">
      <c r="A584" s="16"/>
      <c r="B584" s="16"/>
      <c r="C584" s="16"/>
      <c r="D584" s="16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  <c r="S584" s="16"/>
    </row>
    <row r="585" spans="1:19" ht="12.75" customHeight="1" x14ac:dyDescent="0.25">
      <c r="A585" s="16"/>
      <c r="B585" s="16"/>
      <c r="C585" s="16"/>
      <c r="D585" s="16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  <c r="S585" s="16"/>
    </row>
    <row r="586" spans="1:19" ht="12.75" customHeight="1" x14ac:dyDescent="0.25">
      <c r="A586" s="16"/>
      <c r="B586" s="16"/>
      <c r="C586" s="16"/>
      <c r="D586" s="16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  <c r="S586" s="16"/>
    </row>
    <row r="587" spans="1:19" ht="12.75" customHeight="1" x14ac:dyDescent="0.25">
      <c r="A587" s="16"/>
      <c r="B587" s="16"/>
      <c r="C587" s="16"/>
      <c r="D587" s="16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  <c r="S587" s="16"/>
    </row>
    <row r="588" spans="1:19" ht="12.75" customHeight="1" x14ac:dyDescent="0.25">
      <c r="A588" s="16"/>
      <c r="B588" s="16"/>
      <c r="C588" s="16"/>
      <c r="D588" s="16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  <c r="S588" s="16"/>
    </row>
    <row r="589" spans="1:19" ht="12.75" customHeight="1" x14ac:dyDescent="0.25">
      <c r="A589" s="16"/>
      <c r="B589" s="16"/>
      <c r="C589" s="16"/>
      <c r="D589" s="16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  <c r="S589" s="16"/>
    </row>
    <row r="590" spans="1:19" ht="12.75" customHeight="1" x14ac:dyDescent="0.25">
      <c r="A590" s="16"/>
      <c r="B590" s="16"/>
      <c r="C590" s="16"/>
      <c r="D590" s="16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  <c r="S590" s="16"/>
    </row>
    <row r="591" spans="1:19" ht="12.75" customHeight="1" x14ac:dyDescent="0.25">
      <c r="A591" s="16"/>
      <c r="B591" s="16"/>
      <c r="C591" s="16"/>
      <c r="D591" s="16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  <c r="S591" s="16"/>
    </row>
    <row r="592" spans="1:19" ht="12.75" customHeight="1" x14ac:dyDescent="0.25">
      <c r="A592" s="16"/>
      <c r="B592" s="16"/>
      <c r="C592" s="16"/>
      <c r="D592" s="16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  <c r="S592" s="16"/>
    </row>
    <row r="593" spans="1:19" ht="12.75" customHeight="1" x14ac:dyDescent="0.25">
      <c r="A593" s="16"/>
      <c r="B593" s="16"/>
      <c r="C593" s="16"/>
      <c r="D593" s="16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  <c r="S593" s="16"/>
    </row>
    <row r="594" spans="1:19" ht="12.75" customHeight="1" x14ac:dyDescent="0.25">
      <c r="A594" s="16"/>
      <c r="B594" s="16"/>
      <c r="C594" s="16"/>
      <c r="D594" s="16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  <c r="S594" s="16"/>
    </row>
    <row r="595" spans="1:19" ht="12.75" customHeight="1" x14ac:dyDescent="0.25">
      <c r="A595" s="16"/>
      <c r="B595" s="16"/>
      <c r="C595" s="16"/>
      <c r="D595" s="16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  <c r="S595" s="16"/>
    </row>
    <row r="596" spans="1:19" ht="12.75" customHeight="1" x14ac:dyDescent="0.25">
      <c r="A596" s="16"/>
      <c r="B596" s="16"/>
      <c r="C596" s="16"/>
      <c r="D596" s="16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  <c r="S596" s="16"/>
    </row>
    <row r="597" spans="1:19" ht="12.75" customHeight="1" x14ac:dyDescent="0.25">
      <c r="A597" s="16"/>
      <c r="B597" s="16"/>
      <c r="C597" s="16"/>
      <c r="D597" s="16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  <c r="S597" s="16"/>
    </row>
    <row r="598" spans="1:19" ht="12.75" customHeight="1" x14ac:dyDescent="0.25">
      <c r="A598" s="16"/>
      <c r="B598" s="16"/>
      <c r="C598" s="16"/>
      <c r="D598" s="16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  <c r="S598" s="16"/>
    </row>
    <row r="599" spans="1:19" ht="12.75" customHeight="1" x14ac:dyDescent="0.25">
      <c r="A599" s="16"/>
      <c r="B599" s="16"/>
      <c r="C599" s="16"/>
      <c r="D599" s="16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  <c r="S599" s="16"/>
    </row>
    <row r="600" spans="1:19" ht="12.75" customHeight="1" x14ac:dyDescent="0.25">
      <c r="A600" s="16"/>
      <c r="B600" s="16"/>
      <c r="C600" s="16"/>
      <c r="D600" s="16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  <c r="S600" s="16"/>
    </row>
    <row r="601" spans="1:19" ht="12.75" customHeight="1" x14ac:dyDescent="0.25">
      <c r="A601" s="16"/>
      <c r="B601" s="16"/>
      <c r="C601" s="16"/>
      <c r="D601" s="16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  <c r="S601" s="16"/>
    </row>
    <row r="602" spans="1:19" ht="12.75" customHeight="1" x14ac:dyDescent="0.25">
      <c r="A602" s="16"/>
      <c r="B602" s="16"/>
      <c r="C602" s="16"/>
      <c r="D602" s="16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  <c r="S602" s="16"/>
    </row>
    <row r="603" spans="1:19" ht="12.75" customHeight="1" x14ac:dyDescent="0.25">
      <c r="A603" s="16"/>
      <c r="B603" s="16"/>
      <c r="C603" s="16"/>
      <c r="D603" s="16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  <c r="S603" s="16"/>
    </row>
    <row r="604" spans="1:19" ht="12.75" customHeight="1" x14ac:dyDescent="0.25">
      <c r="A604" s="16"/>
      <c r="B604" s="16"/>
      <c r="C604" s="16"/>
      <c r="D604" s="16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  <c r="S604" s="16"/>
    </row>
    <row r="605" spans="1:19" ht="12.75" customHeight="1" x14ac:dyDescent="0.25">
      <c r="A605" s="16"/>
      <c r="B605" s="16"/>
      <c r="C605" s="16"/>
      <c r="D605" s="16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  <c r="S605" s="16"/>
    </row>
    <row r="606" spans="1:19" ht="12.75" customHeight="1" x14ac:dyDescent="0.25">
      <c r="A606" s="16"/>
      <c r="B606" s="16"/>
      <c r="C606" s="16"/>
      <c r="D606" s="16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  <c r="S606" s="16"/>
    </row>
    <row r="607" spans="1:19" ht="12.75" customHeight="1" x14ac:dyDescent="0.25">
      <c r="A607" s="16"/>
      <c r="B607" s="16"/>
      <c r="C607" s="16"/>
      <c r="D607" s="16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  <c r="S607" s="16"/>
    </row>
    <row r="608" spans="1:19" ht="12.75" customHeight="1" x14ac:dyDescent="0.25">
      <c r="A608" s="16"/>
      <c r="B608" s="16"/>
      <c r="C608" s="16"/>
      <c r="D608" s="16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  <c r="S608" s="16"/>
    </row>
    <row r="609" spans="1:19" ht="12.75" customHeight="1" x14ac:dyDescent="0.25">
      <c r="A609" s="16"/>
      <c r="B609" s="16"/>
      <c r="C609" s="16"/>
      <c r="D609" s="16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  <c r="S609" s="16"/>
    </row>
    <row r="610" spans="1:19" ht="12.75" customHeight="1" x14ac:dyDescent="0.25">
      <c r="A610" s="16"/>
      <c r="B610" s="16"/>
      <c r="C610" s="16"/>
      <c r="D610" s="16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  <c r="S610" s="16"/>
    </row>
    <row r="611" spans="1:19" ht="12.75" customHeight="1" x14ac:dyDescent="0.25">
      <c r="A611" s="16"/>
      <c r="B611" s="16"/>
      <c r="C611" s="16"/>
      <c r="D611" s="16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  <c r="S611" s="16"/>
    </row>
    <row r="612" spans="1:19" ht="12.75" customHeight="1" x14ac:dyDescent="0.25">
      <c r="A612" s="16"/>
      <c r="B612" s="16"/>
      <c r="C612" s="16"/>
      <c r="D612" s="16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  <c r="S612" s="16"/>
    </row>
    <row r="613" spans="1:19" ht="12.75" customHeight="1" x14ac:dyDescent="0.25">
      <c r="A613" s="16"/>
      <c r="B613" s="16"/>
      <c r="C613" s="16"/>
      <c r="D613" s="16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  <c r="S613" s="16"/>
    </row>
    <row r="614" spans="1:19" ht="12.75" customHeight="1" x14ac:dyDescent="0.25">
      <c r="A614" s="16"/>
      <c r="B614" s="16"/>
      <c r="C614" s="16"/>
      <c r="D614" s="16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  <c r="S614" s="16"/>
    </row>
    <row r="615" spans="1:19" ht="12.75" customHeight="1" x14ac:dyDescent="0.25">
      <c r="A615" s="16"/>
      <c r="B615" s="16"/>
      <c r="C615" s="16"/>
      <c r="D615" s="16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  <c r="S615" s="16"/>
    </row>
    <row r="616" spans="1:19" ht="12.75" customHeight="1" x14ac:dyDescent="0.25">
      <c r="A616" s="16"/>
      <c r="B616" s="16"/>
      <c r="C616" s="16"/>
      <c r="D616" s="16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  <c r="S616" s="16"/>
    </row>
    <row r="617" spans="1:19" ht="12.75" customHeight="1" x14ac:dyDescent="0.25">
      <c r="A617" s="16"/>
      <c r="B617" s="16"/>
      <c r="C617" s="16"/>
      <c r="D617" s="16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  <c r="S617" s="16"/>
    </row>
    <row r="618" spans="1:19" ht="12.75" customHeight="1" x14ac:dyDescent="0.25">
      <c r="A618" s="16"/>
      <c r="B618" s="16"/>
      <c r="C618" s="16"/>
      <c r="D618" s="16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  <c r="S618" s="16"/>
    </row>
    <row r="619" spans="1:19" ht="12.75" customHeight="1" x14ac:dyDescent="0.25">
      <c r="A619" s="16"/>
      <c r="B619" s="16"/>
      <c r="C619" s="16"/>
      <c r="D619" s="16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  <c r="S619" s="16"/>
    </row>
    <row r="620" spans="1:19" ht="12.75" customHeight="1" x14ac:dyDescent="0.25">
      <c r="A620" s="16"/>
      <c r="B620" s="16"/>
      <c r="C620" s="16"/>
      <c r="D620" s="16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  <c r="S620" s="16"/>
    </row>
    <row r="621" spans="1:19" ht="12.75" customHeight="1" x14ac:dyDescent="0.25">
      <c r="A621" s="16"/>
      <c r="B621" s="16"/>
      <c r="C621" s="16"/>
      <c r="D621" s="16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  <c r="S621" s="16"/>
    </row>
    <row r="622" spans="1:19" ht="12.75" customHeight="1" x14ac:dyDescent="0.25">
      <c r="A622" s="16"/>
      <c r="B622" s="16"/>
      <c r="C622" s="16"/>
      <c r="D622" s="16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  <c r="S622" s="16"/>
    </row>
    <row r="623" spans="1:19" ht="12.75" customHeight="1" x14ac:dyDescent="0.25">
      <c r="A623" s="16"/>
      <c r="B623" s="16"/>
      <c r="C623" s="16"/>
      <c r="D623" s="16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  <c r="S623" s="16"/>
    </row>
    <row r="624" spans="1:19" ht="12.75" customHeight="1" x14ac:dyDescent="0.25">
      <c r="A624" s="16"/>
      <c r="B624" s="16"/>
      <c r="C624" s="16"/>
      <c r="D624" s="16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  <c r="S624" s="16"/>
    </row>
    <row r="625" spans="1:19" ht="12.75" customHeight="1" x14ac:dyDescent="0.25">
      <c r="A625" s="16"/>
      <c r="B625" s="16"/>
      <c r="C625" s="16"/>
      <c r="D625" s="16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  <c r="S625" s="16"/>
    </row>
    <row r="626" spans="1:19" ht="12.75" customHeight="1" x14ac:dyDescent="0.25">
      <c r="A626" s="16"/>
      <c r="B626" s="16"/>
      <c r="C626" s="16"/>
      <c r="D626" s="16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  <c r="S626" s="16"/>
    </row>
    <row r="627" spans="1:19" ht="12.75" customHeight="1" x14ac:dyDescent="0.25">
      <c r="A627" s="16"/>
      <c r="B627" s="16"/>
      <c r="C627" s="16"/>
      <c r="D627" s="16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  <c r="S627" s="16"/>
    </row>
    <row r="628" spans="1:19" ht="12.75" customHeight="1" x14ac:dyDescent="0.25">
      <c r="A628" s="16"/>
      <c r="B628" s="16"/>
      <c r="C628" s="16"/>
      <c r="D628" s="16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  <c r="S628" s="16"/>
    </row>
    <row r="629" spans="1:19" ht="12.75" customHeight="1" x14ac:dyDescent="0.25">
      <c r="A629" s="16"/>
      <c r="B629" s="16"/>
      <c r="C629" s="16"/>
      <c r="D629" s="16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  <c r="S629" s="16"/>
    </row>
    <row r="630" spans="1:19" ht="12.75" customHeight="1" x14ac:dyDescent="0.25">
      <c r="A630" s="16"/>
      <c r="B630" s="16"/>
      <c r="C630" s="16"/>
      <c r="D630" s="16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  <c r="S630" s="16"/>
    </row>
    <row r="631" spans="1:19" ht="12.75" customHeight="1" x14ac:dyDescent="0.25">
      <c r="A631" s="16"/>
      <c r="B631" s="16"/>
      <c r="C631" s="16"/>
      <c r="D631" s="16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  <c r="S631" s="16"/>
    </row>
    <row r="632" spans="1:19" ht="12.75" customHeight="1" x14ac:dyDescent="0.25">
      <c r="A632" s="16"/>
      <c r="B632" s="16"/>
      <c r="C632" s="16"/>
      <c r="D632" s="16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  <c r="S632" s="16"/>
    </row>
    <row r="633" spans="1:19" ht="12.75" customHeight="1" x14ac:dyDescent="0.25">
      <c r="A633" s="16"/>
      <c r="B633" s="16"/>
      <c r="C633" s="16"/>
      <c r="D633" s="16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  <c r="S633" s="16"/>
    </row>
    <row r="634" spans="1:19" ht="12.75" customHeight="1" x14ac:dyDescent="0.25">
      <c r="A634" s="16"/>
      <c r="B634" s="16"/>
      <c r="C634" s="16"/>
      <c r="D634" s="16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  <c r="S634" s="16"/>
    </row>
    <row r="635" spans="1:19" ht="12.75" customHeight="1" x14ac:dyDescent="0.25">
      <c r="A635" s="16"/>
      <c r="B635" s="16"/>
      <c r="C635" s="16"/>
      <c r="D635" s="16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  <c r="S635" s="16"/>
    </row>
    <row r="636" spans="1:19" ht="12.75" customHeight="1" x14ac:dyDescent="0.25">
      <c r="A636" s="16"/>
      <c r="B636" s="16"/>
      <c r="C636" s="16"/>
      <c r="D636" s="16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  <c r="S636" s="16"/>
    </row>
    <row r="637" spans="1:19" ht="12.75" customHeight="1" x14ac:dyDescent="0.25">
      <c r="A637" s="16"/>
      <c r="B637" s="16"/>
      <c r="C637" s="16"/>
      <c r="D637" s="16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  <c r="S637" s="16"/>
    </row>
    <row r="638" spans="1:19" ht="12.75" customHeight="1" x14ac:dyDescent="0.25">
      <c r="A638" s="16"/>
      <c r="B638" s="16"/>
      <c r="C638" s="16"/>
      <c r="D638" s="16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  <c r="S638" s="16"/>
    </row>
    <row r="639" spans="1:19" ht="12.75" customHeight="1" x14ac:dyDescent="0.25">
      <c r="A639" s="16"/>
      <c r="B639" s="16"/>
      <c r="C639" s="16"/>
      <c r="D639" s="16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  <c r="S639" s="16"/>
    </row>
    <row r="640" spans="1:19" ht="12.75" customHeight="1" x14ac:dyDescent="0.25">
      <c r="A640" s="16"/>
      <c r="B640" s="16"/>
      <c r="C640" s="16"/>
      <c r="D640" s="16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  <c r="S640" s="16"/>
    </row>
    <row r="641" spans="1:19" ht="12.75" customHeight="1" x14ac:dyDescent="0.25">
      <c r="A641" s="16"/>
      <c r="B641" s="16"/>
      <c r="C641" s="16"/>
      <c r="D641" s="16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  <c r="S641" s="16"/>
    </row>
    <row r="642" spans="1:19" ht="12.75" customHeight="1" x14ac:dyDescent="0.25">
      <c r="A642" s="16"/>
      <c r="B642" s="16"/>
      <c r="C642" s="16"/>
      <c r="D642" s="16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  <c r="S642" s="16"/>
    </row>
    <row r="643" spans="1:19" ht="12.75" customHeight="1" x14ac:dyDescent="0.25">
      <c r="A643" s="16"/>
      <c r="B643" s="16"/>
      <c r="C643" s="16"/>
      <c r="D643" s="16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  <c r="S643" s="16"/>
    </row>
    <row r="644" spans="1:19" ht="12.75" customHeight="1" x14ac:dyDescent="0.25">
      <c r="A644" s="16"/>
      <c r="B644" s="16"/>
      <c r="C644" s="16"/>
      <c r="D644" s="16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  <c r="S644" s="16"/>
    </row>
    <row r="645" spans="1:19" ht="12.75" customHeight="1" x14ac:dyDescent="0.25">
      <c r="A645" s="16"/>
      <c r="B645" s="16"/>
      <c r="C645" s="16"/>
      <c r="D645" s="16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  <c r="S645" s="16"/>
    </row>
    <row r="646" spans="1:19" ht="12.75" customHeight="1" x14ac:dyDescent="0.25">
      <c r="A646" s="16"/>
      <c r="B646" s="16"/>
      <c r="C646" s="16"/>
      <c r="D646" s="16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  <c r="S646" s="16"/>
    </row>
    <row r="647" spans="1:19" ht="12.75" customHeight="1" x14ac:dyDescent="0.25">
      <c r="A647" s="16"/>
      <c r="B647" s="16"/>
      <c r="C647" s="16"/>
      <c r="D647" s="16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  <c r="S647" s="16"/>
    </row>
    <row r="648" spans="1:19" ht="12.75" customHeight="1" x14ac:dyDescent="0.25">
      <c r="A648" s="16"/>
      <c r="B648" s="16"/>
      <c r="C648" s="16"/>
      <c r="D648" s="16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  <c r="S648" s="16"/>
    </row>
    <row r="649" spans="1:19" ht="12.75" customHeight="1" x14ac:dyDescent="0.25">
      <c r="A649" s="16"/>
      <c r="B649" s="16"/>
      <c r="C649" s="16"/>
      <c r="D649" s="16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  <c r="S649" s="16"/>
    </row>
    <row r="650" spans="1:19" ht="12.75" customHeight="1" x14ac:dyDescent="0.25">
      <c r="A650" s="16"/>
      <c r="B650" s="16"/>
      <c r="C650" s="16"/>
      <c r="D650" s="16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  <c r="S650" s="16"/>
    </row>
    <row r="651" spans="1:19" ht="12.75" customHeight="1" x14ac:dyDescent="0.25">
      <c r="A651" s="16"/>
      <c r="B651" s="16"/>
      <c r="C651" s="16"/>
      <c r="D651" s="16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  <c r="S651" s="16"/>
    </row>
    <row r="652" spans="1:19" ht="12.75" customHeight="1" x14ac:dyDescent="0.25">
      <c r="A652" s="16"/>
      <c r="B652" s="16"/>
      <c r="C652" s="16"/>
      <c r="D652" s="16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  <c r="S652" s="16"/>
    </row>
    <row r="653" spans="1:19" ht="12.75" customHeight="1" x14ac:dyDescent="0.25">
      <c r="A653" s="16"/>
      <c r="B653" s="16"/>
      <c r="C653" s="16"/>
      <c r="D653" s="16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  <c r="S653" s="16"/>
    </row>
    <row r="654" spans="1:19" ht="12.75" customHeight="1" x14ac:dyDescent="0.25">
      <c r="A654" s="16"/>
      <c r="B654" s="16"/>
      <c r="C654" s="16"/>
      <c r="D654" s="16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  <c r="S654" s="16"/>
    </row>
    <row r="655" spans="1:19" ht="12.75" customHeight="1" x14ac:dyDescent="0.25">
      <c r="A655" s="16"/>
      <c r="B655" s="16"/>
      <c r="C655" s="16"/>
      <c r="D655" s="16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  <c r="S655" s="16"/>
    </row>
    <row r="656" spans="1:19" ht="12.75" customHeight="1" x14ac:dyDescent="0.25">
      <c r="A656" s="16"/>
      <c r="B656" s="16"/>
      <c r="C656" s="16"/>
      <c r="D656" s="16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  <c r="S656" s="16"/>
    </row>
    <row r="657" spans="1:19" ht="12.75" customHeight="1" x14ac:dyDescent="0.25">
      <c r="A657" s="16"/>
      <c r="B657" s="16"/>
      <c r="C657" s="16"/>
      <c r="D657" s="16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  <c r="S657" s="16"/>
    </row>
    <row r="658" spans="1:19" ht="12.75" customHeight="1" x14ac:dyDescent="0.25">
      <c r="A658" s="16"/>
      <c r="B658" s="16"/>
      <c r="C658" s="16"/>
      <c r="D658" s="16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  <c r="S658" s="16"/>
    </row>
    <row r="659" spans="1:19" ht="12.75" customHeight="1" x14ac:dyDescent="0.25">
      <c r="A659" s="16"/>
      <c r="B659" s="16"/>
      <c r="C659" s="16"/>
      <c r="D659" s="16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  <c r="S659" s="16"/>
    </row>
    <row r="660" spans="1:19" ht="12.75" customHeight="1" x14ac:dyDescent="0.25">
      <c r="A660" s="16"/>
      <c r="B660" s="16"/>
      <c r="C660" s="16"/>
      <c r="D660" s="16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  <c r="S660" s="16"/>
    </row>
    <row r="661" spans="1:19" ht="12.75" customHeight="1" x14ac:dyDescent="0.25">
      <c r="A661" s="16"/>
      <c r="B661" s="16"/>
      <c r="C661" s="16"/>
      <c r="D661" s="16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  <c r="S661" s="16"/>
    </row>
    <row r="662" spans="1:19" ht="12.75" customHeight="1" x14ac:dyDescent="0.25">
      <c r="A662" s="16"/>
      <c r="B662" s="16"/>
      <c r="C662" s="16"/>
      <c r="D662" s="16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  <c r="S662" s="16"/>
    </row>
    <row r="663" spans="1:19" ht="12.75" customHeight="1" x14ac:dyDescent="0.25">
      <c r="A663" s="16"/>
      <c r="B663" s="16"/>
      <c r="C663" s="16"/>
      <c r="D663" s="16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  <c r="S663" s="16"/>
    </row>
    <row r="664" spans="1:19" ht="12.75" customHeight="1" x14ac:dyDescent="0.25">
      <c r="A664" s="16"/>
      <c r="B664" s="16"/>
      <c r="C664" s="16"/>
      <c r="D664" s="16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  <c r="S664" s="16"/>
    </row>
    <row r="665" spans="1:19" ht="12.75" customHeight="1" x14ac:dyDescent="0.25">
      <c r="A665" s="16"/>
      <c r="B665" s="16"/>
      <c r="C665" s="16"/>
      <c r="D665" s="16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  <c r="S665" s="16"/>
    </row>
    <row r="666" spans="1:19" ht="12.75" customHeight="1" x14ac:dyDescent="0.25">
      <c r="A666" s="16"/>
      <c r="B666" s="16"/>
      <c r="C666" s="16"/>
      <c r="D666" s="16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  <c r="S666" s="16"/>
    </row>
    <row r="667" spans="1:19" ht="12.75" customHeight="1" x14ac:dyDescent="0.25">
      <c r="A667" s="16"/>
      <c r="B667" s="16"/>
      <c r="C667" s="16"/>
      <c r="D667" s="16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  <c r="S667" s="16"/>
    </row>
    <row r="668" spans="1:19" ht="12.75" customHeight="1" x14ac:dyDescent="0.25">
      <c r="A668" s="16"/>
      <c r="B668" s="16"/>
      <c r="C668" s="16"/>
      <c r="D668" s="16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  <c r="S668" s="16"/>
    </row>
    <row r="669" spans="1:19" ht="12.75" customHeight="1" x14ac:dyDescent="0.25">
      <c r="A669" s="16"/>
      <c r="B669" s="16"/>
      <c r="C669" s="16"/>
      <c r="D669" s="16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  <c r="S669" s="16"/>
    </row>
    <row r="670" spans="1:19" ht="12.75" customHeight="1" x14ac:dyDescent="0.25">
      <c r="A670" s="16"/>
      <c r="B670" s="16"/>
      <c r="C670" s="16"/>
      <c r="D670" s="16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  <c r="S670" s="16"/>
    </row>
    <row r="671" spans="1:19" ht="12.75" customHeight="1" x14ac:dyDescent="0.25">
      <c r="A671" s="16"/>
      <c r="B671" s="16"/>
      <c r="C671" s="16"/>
      <c r="D671" s="16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  <c r="S671" s="16"/>
    </row>
    <row r="672" spans="1:19" ht="12.75" customHeight="1" x14ac:dyDescent="0.25">
      <c r="A672" s="16"/>
      <c r="B672" s="16"/>
      <c r="C672" s="16"/>
      <c r="D672" s="16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  <c r="S672" s="16"/>
    </row>
    <row r="673" spans="1:19" ht="12.75" customHeight="1" x14ac:dyDescent="0.25">
      <c r="A673" s="16"/>
      <c r="B673" s="16"/>
      <c r="C673" s="16"/>
      <c r="D673" s="16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  <c r="S673" s="16"/>
    </row>
    <row r="674" spans="1:19" ht="12.75" customHeight="1" x14ac:dyDescent="0.25">
      <c r="A674" s="16"/>
      <c r="B674" s="16"/>
      <c r="C674" s="16"/>
      <c r="D674" s="16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  <c r="S674" s="16"/>
    </row>
    <row r="675" spans="1:19" ht="12.75" customHeight="1" x14ac:dyDescent="0.25">
      <c r="A675" s="16"/>
      <c r="B675" s="16"/>
      <c r="C675" s="16"/>
      <c r="D675" s="16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  <c r="S675" s="16"/>
    </row>
    <row r="676" spans="1:19" ht="12.75" customHeight="1" x14ac:dyDescent="0.25">
      <c r="A676" s="16"/>
      <c r="B676" s="16"/>
      <c r="C676" s="16"/>
      <c r="D676" s="16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  <c r="S676" s="16"/>
    </row>
    <row r="677" spans="1:19" ht="12.75" customHeight="1" x14ac:dyDescent="0.25">
      <c r="A677" s="16"/>
      <c r="B677" s="16"/>
      <c r="C677" s="16"/>
      <c r="D677" s="16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  <c r="S677" s="16"/>
    </row>
    <row r="678" spans="1:19" ht="12.75" customHeight="1" x14ac:dyDescent="0.25">
      <c r="A678" s="16"/>
      <c r="B678" s="16"/>
      <c r="C678" s="16"/>
      <c r="D678" s="16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  <c r="S678" s="16"/>
    </row>
    <row r="679" spans="1:19" ht="12.75" customHeight="1" x14ac:dyDescent="0.25">
      <c r="A679" s="16"/>
      <c r="B679" s="16"/>
      <c r="C679" s="16"/>
      <c r="D679" s="16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  <c r="S679" s="16"/>
    </row>
    <row r="680" spans="1:19" ht="12.75" customHeight="1" x14ac:dyDescent="0.25">
      <c r="A680" s="16"/>
      <c r="B680" s="16"/>
      <c r="C680" s="16"/>
      <c r="D680" s="16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  <c r="S680" s="16"/>
    </row>
    <row r="681" spans="1:19" ht="12.75" customHeight="1" x14ac:dyDescent="0.25">
      <c r="A681" s="16"/>
      <c r="B681" s="16"/>
      <c r="C681" s="16"/>
      <c r="D681" s="16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  <c r="S681" s="16"/>
    </row>
    <row r="682" spans="1:19" ht="12.75" customHeight="1" x14ac:dyDescent="0.25">
      <c r="A682" s="16"/>
      <c r="B682" s="16"/>
      <c r="C682" s="16"/>
      <c r="D682" s="16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  <c r="S682" s="16"/>
    </row>
    <row r="683" spans="1:19" ht="12.75" customHeight="1" x14ac:dyDescent="0.25">
      <c r="A683" s="16"/>
      <c r="B683" s="16"/>
      <c r="C683" s="16"/>
      <c r="D683" s="16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  <c r="S683" s="16"/>
    </row>
    <row r="684" spans="1:19" ht="12.75" customHeight="1" x14ac:dyDescent="0.25">
      <c r="A684" s="16"/>
      <c r="B684" s="16"/>
      <c r="C684" s="16"/>
      <c r="D684" s="16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  <c r="S684" s="16"/>
    </row>
    <row r="685" spans="1:19" ht="12.75" customHeight="1" x14ac:dyDescent="0.25">
      <c r="A685" s="16"/>
      <c r="B685" s="16"/>
      <c r="C685" s="16"/>
      <c r="D685" s="16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  <c r="S685" s="16"/>
    </row>
    <row r="686" spans="1:19" ht="12.75" customHeight="1" x14ac:dyDescent="0.25">
      <c r="A686" s="16"/>
      <c r="B686" s="16"/>
      <c r="C686" s="16"/>
      <c r="D686" s="16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  <c r="S686" s="16"/>
    </row>
    <row r="687" spans="1:19" ht="12.75" customHeight="1" x14ac:dyDescent="0.25">
      <c r="A687" s="16"/>
      <c r="B687" s="16"/>
      <c r="C687" s="16"/>
      <c r="D687" s="16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  <c r="S687" s="16"/>
    </row>
    <row r="688" spans="1:19" ht="12.75" customHeight="1" x14ac:dyDescent="0.25">
      <c r="A688" s="16"/>
      <c r="B688" s="16"/>
      <c r="C688" s="16"/>
      <c r="D688" s="16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  <c r="S688" s="16"/>
    </row>
    <row r="689" spans="1:19" ht="12.75" customHeight="1" x14ac:dyDescent="0.25">
      <c r="A689" s="16"/>
      <c r="B689" s="16"/>
      <c r="C689" s="16"/>
      <c r="D689" s="16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  <c r="S689" s="16"/>
    </row>
    <row r="690" spans="1:19" ht="12.75" customHeight="1" x14ac:dyDescent="0.25">
      <c r="A690" s="16"/>
      <c r="B690" s="16"/>
      <c r="C690" s="16"/>
      <c r="D690" s="16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  <c r="S690" s="16"/>
    </row>
    <row r="691" spans="1:19" ht="12.75" customHeight="1" x14ac:dyDescent="0.25">
      <c r="A691" s="16"/>
      <c r="B691" s="16"/>
      <c r="C691" s="16"/>
      <c r="D691" s="16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  <c r="S691" s="16"/>
    </row>
    <row r="692" spans="1:19" ht="12.75" customHeight="1" x14ac:dyDescent="0.25">
      <c r="A692" s="16"/>
      <c r="B692" s="16"/>
      <c r="C692" s="16"/>
      <c r="D692" s="16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  <c r="S692" s="16"/>
    </row>
    <row r="693" spans="1:19" ht="12.75" customHeight="1" x14ac:dyDescent="0.25">
      <c r="A693" s="16"/>
      <c r="B693" s="16"/>
      <c r="C693" s="16"/>
      <c r="D693" s="16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  <c r="S693" s="16"/>
    </row>
    <row r="694" spans="1:19" ht="12.75" customHeight="1" x14ac:dyDescent="0.25">
      <c r="A694" s="16"/>
      <c r="B694" s="16"/>
      <c r="C694" s="16"/>
      <c r="D694" s="16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  <c r="S694" s="16"/>
    </row>
    <row r="695" spans="1:19" ht="12.75" customHeight="1" x14ac:dyDescent="0.25">
      <c r="A695" s="16"/>
      <c r="B695" s="16"/>
      <c r="C695" s="16"/>
      <c r="D695" s="16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  <c r="S695" s="16"/>
    </row>
    <row r="696" spans="1:19" ht="12.75" customHeight="1" x14ac:dyDescent="0.25">
      <c r="A696" s="16"/>
      <c r="B696" s="16"/>
      <c r="C696" s="16"/>
      <c r="D696" s="16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  <c r="S696" s="16"/>
    </row>
    <row r="697" spans="1:19" ht="12.75" customHeight="1" x14ac:dyDescent="0.25">
      <c r="A697" s="16"/>
      <c r="B697" s="16"/>
      <c r="C697" s="16"/>
      <c r="D697" s="16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  <c r="S697" s="16"/>
    </row>
    <row r="698" spans="1:19" ht="12.75" customHeight="1" x14ac:dyDescent="0.25">
      <c r="A698" s="16"/>
      <c r="B698" s="16"/>
      <c r="C698" s="16"/>
      <c r="D698" s="16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  <c r="S698" s="16"/>
    </row>
    <row r="699" spans="1:19" ht="12.75" customHeight="1" x14ac:dyDescent="0.25">
      <c r="A699" s="16"/>
      <c r="B699" s="16"/>
      <c r="C699" s="16"/>
      <c r="D699" s="16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  <c r="S699" s="16"/>
    </row>
    <row r="700" spans="1:19" ht="12.75" customHeight="1" x14ac:dyDescent="0.25">
      <c r="A700" s="16"/>
      <c r="B700" s="16"/>
      <c r="C700" s="16"/>
      <c r="D700" s="16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  <c r="S700" s="16"/>
    </row>
    <row r="701" spans="1:19" ht="12.75" customHeight="1" x14ac:dyDescent="0.25">
      <c r="A701" s="16"/>
      <c r="B701" s="16"/>
      <c r="C701" s="16"/>
      <c r="D701" s="16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  <c r="S701" s="16"/>
    </row>
    <row r="702" spans="1:19" ht="12.75" customHeight="1" x14ac:dyDescent="0.25">
      <c r="A702" s="16"/>
      <c r="B702" s="16"/>
      <c r="C702" s="16"/>
      <c r="D702" s="16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  <c r="S702" s="16"/>
    </row>
    <row r="703" spans="1:19" ht="12.75" customHeight="1" x14ac:dyDescent="0.25">
      <c r="A703" s="16"/>
      <c r="B703" s="16"/>
      <c r="C703" s="16"/>
      <c r="D703" s="16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  <c r="S703" s="16"/>
    </row>
    <row r="704" spans="1:19" ht="12.75" customHeight="1" x14ac:dyDescent="0.25">
      <c r="A704" s="16"/>
      <c r="B704" s="16"/>
      <c r="C704" s="16"/>
      <c r="D704" s="16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  <c r="S704" s="16"/>
    </row>
    <row r="705" spans="1:19" ht="12.75" customHeight="1" x14ac:dyDescent="0.25">
      <c r="A705" s="16"/>
      <c r="B705" s="16"/>
      <c r="C705" s="16"/>
      <c r="D705" s="16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  <c r="S705" s="16"/>
    </row>
    <row r="706" spans="1:19" ht="12.75" customHeight="1" x14ac:dyDescent="0.25">
      <c r="A706" s="16"/>
      <c r="B706" s="16"/>
      <c r="C706" s="16"/>
      <c r="D706" s="16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  <c r="S706" s="16"/>
    </row>
    <row r="707" spans="1:19" ht="12.75" customHeight="1" x14ac:dyDescent="0.25">
      <c r="A707" s="16"/>
      <c r="B707" s="16"/>
      <c r="C707" s="16"/>
      <c r="D707" s="16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  <c r="S707" s="16"/>
    </row>
    <row r="708" spans="1:19" ht="12.75" customHeight="1" x14ac:dyDescent="0.25">
      <c r="A708" s="16"/>
      <c r="B708" s="16"/>
      <c r="C708" s="16"/>
      <c r="D708" s="16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  <c r="S708" s="16"/>
    </row>
    <row r="709" spans="1:19" ht="12.75" customHeight="1" x14ac:dyDescent="0.25">
      <c r="A709" s="16"/>
      <c r="B709" s="16"/>
      <c r="C709" s="16"/>
      <c r="D709" s="16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  <c r="S709" s="16"/>
    </row>
    <row r="710" spans="1:19" ht="12.75" customHeight="1" x14ac:dyDescent="0.25">
      <c r="A710" s="16"/>
      <c r="B710" s="16"/>
      <c r="C710" s="16"/>
      <c r="D710" s="16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  <c r="S710" s="16"/>
    </row>
    <row r="711" spans="1:19" ht="12.75" customHeight="1" x14ac:dyDescent="0.25">
      <c r="A711" s="16"/>
      <c r="B711" s="16"/>
      <c r="C711" s="16"/>
      <c r="D711" s="16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  <c r="S711" s="16"/>
    </row>
    <row r="712" spans="1:19" ht="12.75" customHeight="1" x14ac:dyDescent="0.25">
      <c r="A712" s="16"/>
      <c r="B712" s="16"/>
      <c r="C712" s="16"/>
      <c r="D712" s="16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  <c r="S712" s="16"/>
    </row>
    <row r="713" spans="1:19" ht="12.75" customHeight="1" x14ac:dyDescent="0.25">
      <c r="A713" s="16"/>
      <c r="B713" s="16"/>
      <c r="C713" s="16"/>
      <c r="D713" s="16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  <c r="S713" s="16"/>
    </row>
    <row r="714" spans="1:19" ht="12.75" customHeight="1" x14ac:dyDescent="0.25">
      <c r="A714" s="16"/>
      <c r="B714" s="16"/>
      <c r="C714" s="16"/>
      <c r="D714" s="16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  <c r="S714" s="16"/>
    </row>
    <row r="715" spans="1:19" ht="12.75" customHeight="1" x14ac:dyDescent="0.25">
      <c r="A715" s="16"/>
      <c r="B715" s="16"/>
      <c r="C715" s="16"/>
      <c r="D715" s="16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  <c r="S715" s="16"/>
    </row>
    <row r="716" spans="1:19" ht="12.75" customHeight="1" x14ac:dyDescent="0.25">
      <c r="A716" s="16"/>
      <c r="B716" s="16"/>
      <c r="C716" s="16"/>
      <c r="D716" s="16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  <c r="S716" s="16"/>
    </row>
    <row r="717" spans="1:19" ht="12.75" customHeight="1" x14ac:dyDescent="0.25">
      <c r="A717" s="16"/>
      <c r="B717" s="16"/>
      <c r="C717" s="16"/>
      <c r="D717" s="16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  <c r="S717" s="16"/>
    </row>
    <row r="718" spans="1:19" ht="12.75" customHeight="1" x14ac:dyDescent="0.25">
      <c r="A718" s="16"/>
      <c r="B718" s="16"/>
      <c r="C718" s="16"/>
      <c r="D718" s="16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  <c r="S718" s="16"/>
    </row>
    <row r="719" spans="1:19" ht="12.75" customHeight="1" x14ac:dyDescent="0.25">
      <c r="A719" s="16"/>
      <c r="B719" s="16"/>
      <c r="C719" s="16"/>
      <c r="D719" s="16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  <c r="S719" s="16"/>
    </row>
    <row r="720" spans="1:19" ht="12.75" customHeight="1" x14ac:dyDescent="0.25">
      <c r="A720" s="16"/>
      <c r="B720" s="16"/>
      <c r="C720" s="16"/>
      <c r="D720" s="16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  <c r="S720" s="16"/>
    </row>
    <row r="721" spans="1:19" ht="12.75" customHeight="1" x14ac:dyDescent="0.25">
      <c r="A721" s="16"/>
      <c r="B721" s="16"/>
      <c r="C721" s="16"/>
      <c r="D721" s="16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  <c r="S721" s="16"/>
    </row>
    <row r="722" spans="1:19" ht="12.75" customHeight="1" x14ac:dyDescent="0.25">
      <c r="A722" s="16"/>
      <c r="B722" s="16"/>
      <c r="C722" s="16"/>
      <c r="D722" s="16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  <c r="S722" s="16"/>
    </row>
    <row r="723" spans="1:19" ht="12.75" customHeight="1" x14ac:dyDescent="0.25">
      <c r="A723" s="16"/>
      <c r="B723" s="16"/>
      <c r="C723" s="16"/>
      <c r="D723" s="16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  <c r="S723" s="16"/>
    </row>
    <row r="724" spans="1:19" ht="12.75" customHeight="1" x14ac:dyDescent="0.25">
      <c r="A724" s="16"/>
      <c r="B724" s="16"/>
      <c r="C724" s="16"/>
      <c r="D724" s="16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  <c r="S724" s="16"/>
    </row>
    <row r="725" spans="1:19" ht="12.75" customHeight="1" x14ac:dyDescent="0.25">
      <c r="A725" s="16"/>
      <c r="B725" s="16"/>
      <c r="C725" s="16"/>
      <c r="D725" s="16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  <c r="S725" s="16"/>
    </row>
    <row r="726" spans="1:19" ht="12.75" customHeight="1" x14ac:dyDescent="0.25">
      <c r="A726" s="16"/>
      <c r="B726" s="16"/>
      <c r="C726" s="16"/>
      <c r="D726" s="16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  <c r="S726" s="16"/>
    </row>
    <row r="727" spans="1:19" ht="12.75" customHeight="1" x14ac:dyDescent="0.25">
      <c r="A727" s="16"/>
      <c r="B727" s="16"/>
      <c r="C727" s="16"/>
      <c r="D727" s="16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  <c r="S727" s="16"/>
    </row>
    <row r="728" spans="1:19" ht="12.75" customHeight="1" x14ac:dyDescent="0.25">
      <c r="A728" s="16"/>
      <c r="B728" s="16"/>
      <c r="C728" s="16"/>
      <c r="D728" s="16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  <c r="S728" s="16"/>
    </row>
    <row r="729" spans="1:19" ht="12.75" customHeight="1" x14ac:dyDescent="0.25">
      <c r="A729" s="16"/>
      <c r="B729" s="16"/>
      <c r="C729" s="16"/>
      <c r="D729" s="16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  <c r="S729" s="16"/>
    </row>
    <row r="730" spans="1:19" ht="12.75" customHeight="1" x14ac:dyDescent="0.25">
      <c r="A730" s="16"/>
      <c r="B730" s="16"/>
      <c r="C730" s="16"/>
      <c r="D730" s="16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  <c r="S730" s="16"/>
    </row>
    <row r="731" spans="1:19" ht="12.75" customHeight="1" x14ac:dyDescent="0.25">
      <c r="A731" s="16"/>
      <c r="B731" s="16"/>
      <c r="C731" s="16"/>
      <c r="D731" s="16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  <c r="S731" s="16"/>
    </row>
    <row r="732" spans="1:19" ht="12.75" customHeight="1" x14ac:dyDescent="0.25">
      <c r="A732" s="16"/>
      <c r="B732" s="16"/>
      <c r="C732" s="16"/>
      <c r="D732" s="16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  <c r="S732" s="16"/>
    </row>
    <row r="733" spans="1:19" ht="12.75" customHeight="1" x14ac:dyDescent="0.25">
      <c r="A733" s="16"/>
      <c r="B733" s="16"/>
      <c r="C733" s="16"/>
      <c r="D733" s="16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  <c r="S733" s="16"/>
    </row>
    <row r="734" spans="1:19" ht="12.75" customHeight="1" x14ac:dyDescent="0.25">
      <c r="A734" s="16"/>
      <c r="B734" s="16"/>
      <c r="C734" s="16"/>
      <c r="D734" s="16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  <c r="S734" s="16"/>
    </row>
    <row r="735" spans="1:19" ht="12.75" customHeight="1" x14ac:dyDescent="0.25">
      <c r="A735" s="16"/>
      <c r="B735" s="16"/>
      <c r="C735" s="16"/>
      <c r="D735" s="16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  <c r="S735" s="16"/>
    </row>
    <row r="736" spans="1:19" ht="12.75" customHeight="1" x14ac:dyDescent="0.25">
      <c r="A736" s="16"/>
      <c r="B736" s="16"/>
      <c r="C736" s="16"/>
      <c r="D736" s="16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  <c r="S736" s="16"/>
    </row>
    <row r="737" spans="1:19" ht="12.75" customHeight="1" x14ac:dyDescent="0.25">
      <c r="A737" s="16"/>
      <c r="B737" s="16"/>
      <c r="C737" s="16"/>
      <c r="D737" s="16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  <c r="S737" s="16"/>
    </row>
    <row r="738" spans="1:19" ht="12.75" customHeight="1" x14ac:dyDescent="0.25">
      <c r="A738" s="16"/>
      <c r="B738" s="16"/>
      <c r="C738" s="16"/>
      <c r="D738" s="16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  <c r="S738" s="16"/>
    </row>
    <row r="739" spans="1:19" ht="12.75" customHeight="1" x14ac:dyDescent="0.25">
      <c r="A739" s="16"/>
      <c r="B739" s="16"/>
      <c r="C739" s="16"/>
      <c r="D739" s="16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  <c r="S739" s="16"/>
    </row>
    <row r="740" spans="1:19" ht="12.75" customHeight="1" x14ac:dyDescent="0.25">
      <c r="A740" s="16"/>
      <c r="B740" s="16"/>
      <c r="C740" s="16"/>
      <c r="D740" s="16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  <c r="S740" s="16"/>
    </row>
    <row r="741" spans="1:19" ht="12.75" customHeight="1" x14ac:dyDescent="0.25">
      <c r="A741" s="16"/>
      <c r="B741" s="16"/>
      <c r="C741" s="16"/>
      <c r="D741" s="16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  <c r="S741" s="16"/>
    </row>
    <row r="742" spans="1:19" ht="12.75" customHeight="1" x14ac:dyDescent="0.25">
      <c r="A742" s="16"/>
      <c r="B742" s="16"/>
      <c r="C742" s="16"/>
      <c r="D742" s="16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  <c r="S742" s="16"/>
    </row>
    <row r="743" spans="1:19" ht="12.75" customHeight="1" x14ac:dyDescent="0.25">
      <c r="A743" s="16"/>
      <c r="B743" s="16"/>
      <c r="C743" s="16"/>
      <c r="D743" s="16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  <c r="S743" s="16"/>
    </row>
    <row r="744" spans="1:19" ht="12.75" customHeight="1" x14ac:dyDescent="0.25">
      <c r="A744" s="16"/>
      <c r="B744" s="16"/>
      <c r="C744" s="16"/>
      <c r="D744" s="16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  <c r="S744" s="16"/>
    </row>
    <row r="745" spans="1:19" ht="12.75" customHeight="1" x14ac:dyDescent="0.25">
      <c r="A745" s="16"/>
      <c r="B745" s="16"/>
      <c r="C745" s="16"/>
      <c r="D745" s="16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  <c r="S745" s="16"/>
    </row>
    <row r="746" spans="1:19" ht="12.75" customHeight="1" x14ac:dyDescent="0.25">
      <c r="A746" s="16"/>
      <c r="B746" s="16"/>
      <c r="C746" s="16"/>
      <c r="D746" s="16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  <c r="S746" s="16"/>
    </row>
    <row r="747" spans="1:19" ht="12.75" customHeight="1" x14ac:dyDescent="0.25">
      <c r="A747" s="16"/>
      <c r="B747" s="16"/>
      <c r="C747" s="16"/>
      <c r="D747" s="16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  <c r="S747" s="16"/>
    </row>
    <row r="748" spans="1:19" ht="12.75" customHeight="1" x14ac:dyDescent="0.25">
      <c r="A748" s="16"/>
      <c r="B748" s="16"/>
      <c r="C748" s="16"/>
      <c r="D748" s="16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  <c r="S748" s="16"/>
    </row>
    <row r="749" spans="1:19" ht="12.75" customHeight="1" x14ac:dyDescent="0.25">
      <c r="A749" s="16"/>
      <c r="B749" s="16"/>
      <c r="C749" s="16"/>
      <c r="D749" s="16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  <c r="S749" s="16"/>
    </row>
    <row r="750" spans="1:19" ht="12.75" customHeight="1" x14ac:dyDescent="0.25">
      <c r="A750" s="16"/>
      <c r="B750" s="16"/>
      <c r="C750" s="16"/>
      <c r="D750" s="16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  <c r="S750" s="16"/>
    </row>
    <row r="751" spans="1:19" ht="12.75" customHeight="1" x14ac:dyDescent="0.25">
      <c r="A751" s="16"/>
      <c r="B751" s="16"/>
      <c r="C751" s="16"/>
      <c r="D751" s="16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  <c r="S751" s="16"/>
    </row>
    <row r="752" spans="1:19" ht="12.75" customHeight="1" x14ac:dyDescent="0.25">
      <c r="A752" s="16"/>
      <c r="B752" s="16"/>
      <c r="C752" s="16"/>
      <c r="D752" s="16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  <c r="S752" s="16"/>
    </row>
    <row r="753" spans="1:19" ht="12.75" customHeight="1" x14ac:dyDescent="0.25">
      <c r="A753" s="16"/>
      <c r="B753" s="16"/>
      <c r="C753" s="16"/>
      <c r="D753" s="16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  <c r="S753" s="16"/>
    </row>
    <row r="754" spans="1:19" ht="12.75" customHeight="1" x14ac:dyDescent="0.25">
      <c r="A754" s="16"/>
      <c r="B754" s="16"/>
      <c r="C754" s="16"/>
      <c r="D754" s="16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  <c r="S754" s="16"/>
    </row>
    <row r="755" spans="1:19" ht="12.75" customHeight="1" x14ac:dyDescent="0.25">
      <c r="A755" s="16"/>
      <c r="B755" s="16"/>
      <c r="C755" s="16"/>
      <c r="D755" s="16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  <c r="S755" s="16"/>
    </row>
    <row r="756" spans="1:19" ht="12.75" customHeight="1" x14ac:dyDescent="0.25">
      <c r="A756" s="16"/>
      <c r="B756" s="16"/>
      <c r="C756" s="16"/>
      <c r="D756" s="16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  <c r="S756" s="16"/>
    </row>
    <row r="757" spans="1:19" ht="12.75" customHeight="1" x14ac:dyDescent="0.25">
      <c r="A757" s="16"/>
      <c r="B757" s="16"/>
      <c r="C757" s="16"/>
      <c r="D757" s="16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  <c r="S757" s="16"/>
    </row>
    <row r="758" spans="1:19" ht="12.75" customHeight="1" x14ac:dyDescent="0.25">
      <c r="A758" s="16"/>
      <c r="B758" s="16"/>
      <c r="C758" s="16"/>
      <c r="D758" s="16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  <c r="S758" s="16"/>
    </row>
    <row r="759" spans="1:19" ht="12.75" customHeight="1" x14ac:dyDescent="0.25">
      <c r="A759" s="16"/>
      <c r="B759" s="16"/>
      <c r="C759" s="16"/>
      <c r="D759" s="16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  <c r="S759" s="16"/>
    </row>
    <row r="760" spans="1:19" ht="12.75" customHeight="1" x14ac:dyDescent="0.25">
      <c r="A760" s="16"/>
      <c r="B760" s="16"/>
      <c r="C760" s="16"/>
      <c r="D760" s="16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  <c r="S760" s="16"/>
    </row>
    <row r="761" spans="1:19" ht="12.75" customHeight="1" x14ac:dyDescent="0.25">
      <c r="A761" s="16"/>
      <c r="B761" s="16"/>
      <c r="C761" s="16"/>
      <c r="D761" s="16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  <c r="S761" s="16"/>
    </row>
    <row r="762" spans="1:19" ht="12.75" customHeight="1" x14ac:dyDescent="0.25">
      <c r="A762" s="16"/>
      <c r="B762" s="16"/>
      <c r="C762" s="16"/>
      <c r="D762" s="16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  <c r="S762" s="16"/>
    </row>
    <row r="763" spans="1:19" ht="12.75" customHeight="1" x14ac:dyDescent="0.25">
      <c r="A763" s="16"/>
      <c r="B763" s="16"/>
      <c r="C763" s="16"/>
      <c r="D763" s="16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  <c r="S763" s="16"/>
    </row>
    <row r="764" spans="1:19" ht="12.75" customHeight="1" x14ac:dyDescent="0.25">
      <c r="A764" s="16"/>
      <c r="B764" s="16"/>
      <c r="C764" s="16"/>
      <c r="D764" s="16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  <c r="S764" s="16"/>
    </row>
    <row r="765" spans="1:19" ht="12.75" customHeight="1" x14ac:dyDescent="0.25">
      <c r="A765" s="16"/>
      <c r="B765" s="16"/>
      <c r="C765" s="16"/>
      <c r="D765" s="16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  <c r="S765" s="16"/>
    </row>
    <row r="766" spans="1:19" ht="12.75" customHeight="1" x14ac:dyDescent="0.25">
      <c r="A766" s="16"/>
      <c r="B766" s="16"/>
      <c r="C766" s="16"/>
      <c r="D766" s="16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  <c r="S766" s="16"/>
    </row>
    <row r="767" spans="1:19" ht="12.75" customHeight="1" x14ac:dyDescent="0.25">
      <c r="A767" s="16"/>
      <c r="B767" s="16"/>
      <c r="C767" s="16"/>
      <c r="D767" s="16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  <c r="S767" s="16"/>
    </row>
    <row r="768" spans="1:19" ht="12.75" customHeight="1" x14ac:dyDescent="0.25">
      <c r="A768" s="16"/>
      <c r="B768" s="16"/>
      <c r="C768" s="16"/>
      <c r="D768" s="16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  <c r="S768" s="16"/>
    </row>
    <row r="769" spans="1:19" ht="12.75" customHeight="1" x14ac:dyDescent="0.25">
      <c r="A769" s="16"/>
      <c r="B769" s="16"/>
      <c r="C769" s="16"/>
      <c r="D769" s="16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  <c r="S769" s="16"/>
    </row>
    <row r="770" spans="1:19" ht="12.75" customHeight="1" x14ac:dyDescent="0.25">
      <c r="A770" s="16"/>
      <c r="B770" s="16"/>
      <c r="C770" s="16"/>
      <c r="D770" s="16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  <c r="S770" s="16"/>
    </row>
    <row r="771" spans="1:19" ht="12.75" customHeight="1" x14ac:dyDescent="0.25">
      <c r="A771" s="16"/>
      <c r="B771" s="16"/>
      <c r="C771" s="16"/>
      <c r="D771" s="16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  <c r="S771" s="16"/>
    </row>
    <row r="772" spans="1:19" ht="12.75" customHeight="1" x14ac:dyDescent="0.25">
      <c r="A772" s="16"/>
      <c r="B772" s="16"/>
      <c r="C772" s="16"/>
      <c r="D772" s="16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  <c r="S772" s="16"/>
    </row>
    <row r="773" spans="1:19" ht="12.75" customHeight="1" x14ac:dyDescent="0.25">
      <c r="A773" s="16"/>
      <c r="B773" s="16"/>
      <c r="C773" s="16"/>
      <c r="D773" s="16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  <c r="S773" s="16"/>
    </row>
    <row r="774" spans="1:19" ht="12.75" customHeight="1" x14ac:dyDescent="0.25">
      <c r="A774" s="16"/>
      <c r="B774" s="16"/>
      <c r="C774" s="16"/>
      <c r="D774" s="16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  <c r="S774" s="16"/>
    </row>
    <row r="775" spans="1:19" ht="12.75" customHeight="1" x14ac:dyDescent="0.25">
      <c r="A775" s="16"/>
      <c r="B775" s="16"/>
      <c r="C775" s="16"/>
      <c r="D775" s="16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  <c r="S775" s="16"/>
    </row>
    <row r="776" spans="1:19" ht="12.75" customHeight="1" x14ac:dyDescent="0.25">
      <c r="A776" s="16"/>
      <c r="B776" s="16"/>
      <c r="C776" s="16"/>
      <c r="D776" s="16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  <c r="S776" s="16"/>
    </row>
    <row r="777" spans="1:19" ht="12.75" customHeight="1" x14ac:dyDescent="0.25">
      <c r="A777" s="16"/>
      <c r="B777" s="16"/>
      <c r="C777" s="16"/>
      <c r="D777" s="16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  <c r="S777" s="16"/>
    </row>
    <row r="778" spans="1:19" ht="12.75" customHeight="1" x14ac:dyDescent="0.25">
      <c r="A778" s="16"/>
      <c r="B778" s="16"/>
      <c r="C778" s="16"/>
      <c r="D778" s="16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  <c r="S778" s="16"/>
    </row>
    <row r="779" spans="1:19" ht="12.75" customHeight="1" x14ac:dyDescent="0.25">
      <c r="A779" s="16"/>
      <c r="B779" s="16"/>
      <c r="C779" s="16"/>
      <c r="D779" s="16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  <c r="S779" s="16"/>
    </row>
    <row r="780" spans="1:19" ht="12.75" customHeight="1" x14ac:dyDescent="0.25">
      <c r="A780" s="16"/>
      <c r="B780" s="16"/>
      <c r="C780" s="16"/>
      <c r="D780" s="16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  <c r="S780" s="16"/>
    </row>
    <row r="781" spans="1:19" ht="12.75" customHeight="1" x14ac:dyDescent="0.25">
      <c r="A781" s="16"/>
      <c r="B781" s="16"/>
      <c r="C781" s="16"/>
      <c r="D781" s="16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  <c r="S781" s="16"/>
    </row>
    <row r="782" spans="1:19" ht="12.75" customHeight="1" x14ac:dyDescent="0.25">
      <c r="A782" s="16"/>
      <c r="B782" s="16"/>
      <c r="C782" s="16"/>
      <c r="D782" s="16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  <c r="S782" s="16"/>
    </row>
    <row r="783" spans="1:19" ht="12.75" customHeight="1" x14ac:dyDescent="0.25">
      <c r="A783" s="16"/>
      <c r="B783" s="16"/>
      <c r="C783" s="16"/>
      <c r="D783" s="16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  <c r="S783" s="16"/>
    </row>
    <row r="784" spans="1:19" ht="12.75" customHeight="1" x14ac:dyDescent="0.25">
      <c r="A784" s="16"/>
      <c r="B784" s="16"/>
      <c r="C784" s="16"/>
      <c r="D784" s="16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  <c r="S784" s="16"/>
    </row>
    <row r="785" spans="1:19" ht="12.75" customHeight="1" x14ac:dyDescent="0.25">
      <c r="A785" s="16"/>
      <c r="B785" s="16"/>
      <c r="C785" s="16"/>
      <c r="D785" s="16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  <c r="S785" s="16"/>
    </row>
    <row r="786" spans="1:19" ht="12.75" customHeight="1" x14ac:dyDescent="0.25">
      <c r="A786" s="16"/>
      <c r="B786" s="16"/>
      <c r="C786" s="16"/>
      <c r="D786" s="16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  <c r="S786" s="16"/>
    </row>
    <row r="787" spans="1:19" ht="12.75" customHeight="1" x14ac:dyDescent="0.25">
      <c r="A787" s="16"/>
      <c r="B787" s="16"/>
      <c r="C787" s="16"/>
      <c r="D787" s="16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  <c r="S787" s="16"/>
    </row>
    <row r="788" spans="1:19" ht="12.75" customHeight="1" x14ac:dyDescent="0.25">
      <c r="A788" s="16"/>
      <c r="B788" s="16"/>
      <c r="C788" s="16"/>
      <c r="D788" s="16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  <c r="S788" s="16"/>
    </row>
    <row r="789" spans="1:19" ht="12.75" customHeight="1" x14ac:dyDescent="0.25">
      <c r="A789" s="16"/>
      <c r="B789" s="16"/>
      <c r="C789" s="16"/>
      <c r="D789" s="16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  <c r="S789" s="16"/>
    </row>
    <row r="790" spans="1:19" ht="12.75" customHeight="1" x14ac:dyDescent="0.25">
      <c r="A790" s="16"/>
      <c r="B790" s="16"/>
      <c r="C790" s="16"/>
      <c r="D790" s="16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  <c r="S790" s="16"/>
    </row>
    <row r="791" spans="1:19" ht="12.75" customHeight="1" x14ac:dyDescent="0.25">
      <c r="A791" s="16"/>
      <c r="B791" s="16"/>
      <c r="C791" s="16"/>
      <c r="D791" s="16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  <c r="S791" s="16"/>
    </row>
    <row r="792" spans="1:19" ht="12.75" customHeight="1" x14ac:dyDescent="0.25">
      <c r="A792" s="16"/>
      <c r="B792" s="16"/>
      <c r="C792" s="16"/>
      <c r="D792" s="16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  <c r="S792" s="16"/>
    </row>
    <row r="793" spans="1:19" ht="12.75" customHeight="1" x14ac:dyDescent="0.25">
      <c r="A793" s="16"/>
      <c r="B793" s="16"/>
      <c r="C793" s="16"/>
      <c r="D793" s="16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  <c r="S793" s="16"/>
    </row>
    <row r="794" spans="1:19" ht="12.75" customHeight="1" x14ac:dyDescent="0.25">
      <c r="A794" s="16"/>
      <c r="B794" s="16"/>
      <c r="C794" s="16"/>
      <c r="D794" s="16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  <c r="S794" s="16"/>
    </row>
    <row r="795" spans="1:19" ht="12.75" customHeight="1" x14ac:dyDescent="0.25">
      <c r="A795" s="16"/>
      <c r="B795" s="16"/>
      <c r="C795" s="16"/>
      <c r="D795" s="16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  <c r="S795" s="16"/>
    </row>
    <row r="796" spans="1:19" ht="12.75" customHeight="1" x14ac:dyDescent="0.25">
      <c r="A796" s="16"/>
      <c r="B796" s="16"/>
      <c r="C796" s="16"/>
      <c r="D796" s="16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  <c r="S796" s="16"/>
    </row>
    <row r="797" spans="1:19" ht="12.75" customHeight="1" x14ac:dyDescent="0.25">
      <c r="A797" s="16"/>
      <c r="B797" s="16"/>
      <c r="C797" s="16"/>
      <c r="D797" s="16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  <c r="S797" s="16"/>
    </row>
    <row r="798" spans="1:19" ht="12.75" customHeight="1" x14ac:dyDescent="0.25">
      <c r="A798" s="16"/>
      <c r="B798" s="16"/>
      <c r="C798" s="16"/>
      <c r="D798" s="16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  <c r="S798" s="16"/>
    </row>
    <row r="799" spans="1:19" ht="12.75" customHeight="1" x14ac:dyDescent="0.25">
      <c r="A799" s="16"/>
      <c r="B799" s="16"/>
      <c r="C799" s="16"/>
      <c r="D799" s="16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  <c r="S799" s="16"/>
    </row>
    <row r="800" spans="1:19" ht="12.75" customHeight="1" x14ac:dyDescent="0.25">
      <c r="A800" s="16"/>
      <c r="B800" s="16"/>
      <c r="C800" s="16"/>
      <c r="D800" s="16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  <c r="S800" s="16"/>
    </row>
    <row r="801" spans="1:19" ht="12.75" customHeight="1" x14ac:dyDescent="0.25">
      <c r="A801" s="16"/>
      <c r="B801" s="16"/>
      <c r="C801" s="16"/>
      <c r="D801" s="16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  <c r="S801" s="16"/>
    </row>
    <row r="802" spans="1:19" ht="12.75" customHeight="1" x14ac:dyDescent="0.25">
      <c r="A802" s="16"/>
      <c r="B802" s="16"/>
      <c r="C802" s="16"/>
      <c r="D802" s="16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  <c r="S802" s="16"/>
    </row>
    <row r="803" spans="1:19" ht="12.75" customHeight="1" x14ac:dyDescent="0.25">
      <c r="A803" s="16"/>
      <c r="B803" s="16"/>
      <c r="C803" s="16"/>
      <c r="D803" s="16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  <c r="S803" s="16"/>
    </row>
    <row r="804" spans="1:19" ht="12.75" customHeight="1" x14ac:dyDescent="0.25">
      <c r="A804" s="16"/>
      <c r="B804" s="16"/>
      <c r="C804" s="16"/>
      <c r="D804" s="16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  <c r="S804" s="16"/>
    </row>
    <row r="805" spans="1:19" ht="12.75" customHeight="1" x14ac:dyDescent="0.25">
      <c r="A805" s="16"/>
      <c r="B805" s="16"/>
      <c r="C805" s="16"/>
      <c r="D805" s="16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  <c r="S805" s="16"/>
    </row>
    <row r="806" spans="1:19" ht="12.75" customHeight="1" x14ac:dyDescent="0.25">
      <c r="A806" s="16"/>
      <c r="B806" s="16"/>
      <c r="C806" s="16"/>
      <c r="D806" s="16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  <c r="S806" s="16"/>
    </row>
    <row r="807" spans="1:19" ht="12.75" customHeight="1" x14ac:dyDescent="0.25">
      <c r="A807" s="16"/>
      <c r="B807" s="16"/>
      <c r="C807" s="16"/>
      <c r="D807" s="16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  <c r="S807" s="16"/>
    </row>
    <row r="808" spans="1:19" ht="12.75" customHeight="1" x14ac:dyDescent="0.25">
      <c r="A808" s="16"/>
      <c r="B808" s="16"/>
      <c r="C808" s="16"/>
      <c r="D808" s="16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  <c r="S808" s="16"/>
    </row>
    <row r="809" spans="1:19" ht="12.75" customHeight="1" x14ac:dyDescent="0.25">
      <c r="A809" s="16"/>
      <c r="B809" s="16"/>
      <c r="C809" s="16"/>
      <c r="D809" s="16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  <c r="S809" s="16"/>
    </row>
    <row r="810" spans="1:19" ht="12.75" customHeight="1" x14ac:dyDescent="0.25">
      <c r="A810" s="16"/>
      <c r="B810" s="16"/>
      <c r="C810" s="16"/>
      <c r="D810" s="16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  <c r="S810" s="16"/>
    </row>
    <row r="811" spans="1:19" ht="12.75" customHeight="1" x14ac:dyDescent="0.25">
      <c r="A811" s="16"/>
      <c r="B811" s="16"/>
      <c r="C811" s="16"/>
      <c r="D811" s="16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  <c r="S811" s="16"/>
    </row>
    <row r="812" spans="1:19" ht="12.75" customHeight="1" x14ac:dyDescent="0.25">
      <c r="A812" s="16"/>
      <c r="B812" s="16"/>
      <c r="C812" s="16"/>
      <c r="D812" s="16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  <c r="S812" s="16"/>
    </row>
    <row r="813" spans="1:19" ht="12.75" customHeight="1" x14ac:dyDescent="0.25">
      <c r="A813" s="16"/>
      <c r="B813" s="16"/>
      <c r="C813" s="16"/>
      <c r="D813" s="16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  <c r="S813" s="16"/>
    </row>
    <row r="814" spans="1:19" ht="12.75" customHeight="1" x14ac:dyDescent="0.25">
      <c r="A814" s="16"/>
      <c r="B814" s="16"/>
      <c r="C814" s="16"/>
      <c r="D814" s="16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  <c r="S814" s="16"/>
    </row>
    <row r="815" spans="1:19" ht="12.75" customHeight="1" x14ac:dyDescent="0.25">
      <c r="A815" s="16"/>
      <c r="B815" s="16"/>
      <c r="C815" s="16"/>
      <c r="D815" s="16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  <c r="S815" s="16"/>
    </row>
    <row r="816" spans="1:19" ht="12.75" customHeight="1" x14ac:dyDescent="0.25">
      <c r="A816" s="16"/>
      <c r="B816" s="16"/>
      <c r="C816" s="16"/>
      <c r="D816" s="16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  <c r="S816" s="16"/>
    </row>
    <row r="817" spans="1:19" ht="12.75" customHeight="1" x14ac:dyDescent="0.25">
      <c r="A817" s="16"/>
      <c r="B817" s="16"/>
      <c r="C817" s="16"/>
      <c r="D817" s="16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  <c r="S817" s="16"/>
    </row>
    <row r="818" spans="1:19" ht="12.75" customHeight="1" x14ac:dyDescent="0.25">
      <c r="A818" s="16"/>
      <c r="B818" s="16"/>
      <c r="C818" s="16"/>
      <c r="D818" s="16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  <c r="S818" s="16"/>
    </row>
    <row r="819" spans="1:19" ht="12.75" customHeight="1" x14ac:dyDescent="0.25">
      <c r="A819" s="16"/>
      <c r="B819" s="16"/>
      <c r="C819" s="16"/>
      <c r="D819" s="16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  <c r="S819" s="16"/>
    </row>
    <row r="820" spans="1:19" ht="12.75" customHeight="1" x14ac:dyDescent="0.25">
      <c r="A820" s="16"/>
      <c r="B820" s="16"/>
      <c r="C820" s="16"/>
      <c r="D820" s="16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  <c r="S820" s="16"/>
    </row>
    <row r="821" spans="1:19" ht="12.75" customHeight="1" x14ac:dyDescent="0.25">
      <c r="A821" s="16"/>
      <c r="B821" s="16"/>
      <c r="C821" s="16"/>
      <c r="D821" s="16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  <c r="S821" s="16"/>
    </row>
    <row r="822" spans="1:19" ht="12.75" customHeight="1" x14ac:dyDescent="0.25">
      <c r="A822" s="16"/>
      <c r="B822" s="16"/>
      <c r="C822" s="16"/>
      <c r="D822" s="16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  <c r="S822" s="16"/>
    </row>
    <row r="823" spans="1:19" ht="12.75" customHeight="1" x14ac:dyDescent="0.25">
      <c r="A823" s="16"/>
      <c r="B823" s="16"/>
      <c r="C823" s="16"/>
      <c r="D823" s="16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  <c r="S823" s="16"/>
    </row>
    <row r="824" spans="1:19" ht="12.75" customHeight="1" x14ac:dyDescent="0.25">
      <c r="A824" s="16"/>
      <c r="B824" s="16"/>
      <c r="C824" s="16"/>
      <c r="D824" s="16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  <c r="S824" s="16"/>
    </row>
    <row r="825" spans="1:19" ht="12.75" customHeight="1" x14ac:dyDescent="0.25">
      <c r="A825" s="16"/>
      <c r="B825" s="16"/>
      <c r="C825" s="16"/>
      <c r="D825" s="16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  <c r="S825" s="16"/>
    </row>
    <row r="826" spans="1:19" ht="12.75" customHeight="1" x14ac:dyDescent="0.25">
      <c r="A826" s="16"/>
      <c r="B826" s="16"/>
      <c r="C826" s="16"/>
      <c r="D826" s="16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  <c r="S826" s="16"/>
    </row>
    <row r="827" spans="1:19" ht="12.75" customHeight="1" x14ac:dyDescent="0.25">
      <c r="A827" s="16"/>
      <c r="B827" s="16"/>
      <c r="C827" s="16"/>
      <c r="D827" s="16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  <c r="S827" s="16"/>
    </row>
    <row r="828" spans="1:19" ht="12.75" customHeight="1" x14ac:dyDescent="0.25">
      <c r="A828" s="16"/>
      <c r="B828" s="16"/>
      <c r="C828" s="16"/>
      <c r="D828" s="16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  <c r="S828" s="16"/>
    </row>
    <row r="829" spans="1:19" ht="12.75" customHeight="1" x14ac:dyDescent="0.25">
      <c r="A829" s="16"/>
      <c r="B829" s="16"/>
      <c r="C829" s="16"/>
      <c r="D829" s="16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  <c r="S829" s="16"/>
    </row>
    <row r="830" spans="1:19" ht="12.75" customHeight="1" x14ac:dyDescent="0.25">
      <c r="A830" s="16"/>
      <c r="B830" s="16"/>
      <c r="C830" s="16"/>
      <c r="D830" s="16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  <c r="S830" s="16"/>
    </row>
    <row r="831" spans="1:19" ht="12.75" customHeight="1" x14ac:dyDescent="0.25">
      <c r="A831" s="16"/>
      <c r="B831" s="16"/>
      <c r="C831" s="16"/>
      <c r="D831" s="16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  <c r="S831" s="16"/>
    </row>
    <row r="832" spans="1:19" ht="12.75" customHeight="1" x14ac:dyDescent="0.25">
      <c r="A832" s="16"/>
      <c r="B832" s="16"/>
      <c r="C832" s="16"/>
      <c r="D832" s="16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  <c r="S832" s="16"/>
    </row>
    <row r="833" spans="1:19" ht="12.75" customHeight="1" x14ac:dyDescent="0.25">
      <c r="A833" s="16"/>
      <c r="B833" s="16"/>
      <c r="C833" s="16"/>
      <c r="D833" s="16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  <c r="S833" s="16"/>
    </row>
    <row r="834" spans="1:19" ht="12.75" customHeight="1" x14ac:dyDescent="0.25">
      <c r="A834" s="16"/>
      <c r="B834" s="16"/>
      <c r="C834" s="16"/>
      <c r="D834" s="16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  <c r="S834" s="16"/>
    </row>
    <row r="835" spans="1:19" ht="12.75" customHeight="1" x14ac:dyDescent="0.25">
      <c r="A835" s="16"/>
      <c r="B835" s="16"/>
      <c r="C835" s="16"/>
      <c r="D835" s="16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  <c r="S835" s="16"/>
    </row>
    <row r="836" spans="1:19" ht="12.75" customHeight="1" x14ac:dyDescent="0.25">
      <c r="A836" s="16"/>
      <c r="B836" s="16"/>
      <c r="C836" s="16"/>
      <c r="D836" s="16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  <c r="S836" s="16"/>
    </row>
    <row r="837" spans="1:19" ht="12.75" customHeight="1" x14ac:dyDescent="0.25">
      <c r="A837" s="16"/>
      <c r="B837" s="16"/>
      <c r="C837" s="16"/>
      <c r="D837" s="16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  <c r="S837" s="16"/>
    </row>
    <row r="838" spans="1:19" ht="12.75" customHeight="1" x14ac:dyDescent="0.25">
      <c r="A838" s="16"/>
      <c r="B838" s="16"/>
      <c r="C838" s="16"/>
      <c r="D838" s="16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  <c r="S838" s="16"/>
    </row>
    <row r="839" spans="1:19" ht="12.75" customHeight="1" x14ac:dyDescent="0.25">
      <c r="A839" s="16"/>
      <c r="B839" s="16"/>
      <c r="C839" s="16"/>
      <c r="D839" s="16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  <c r="S839" s="16"/>
    </row>
    <row r="840" spans="1:19" ht="12.75" customHeight="1" x14ac:dyDescent="0.25">
      <c r="A840" s="16"/>
      <c r="B840" s="16"/>
      <c r="C840" s="16"/>
      <c r="D840" s="16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  <c r="S840" s="16"/>
    </row>
    <row r="841" spans="1:19" ht="12.75" customHeight="1" x14ac:dyDescent="0.25">
      <c r="A841" s="16"/>
      <c r="B841" s="16"/>
      <c r="C841" s="16"/>
      <c r="D841" s="16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  <c r="S841" s="16"/>
    </row>
    <row r="842" spans="1:19" ht="12.75" customHeight="1" x14ac:dyDescent="0.25">
      <c r="A842" s="16"/>
      <c r="B842" s="16"/>
      <c r="C842" s="16"/>
      <c r="D842" s="16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  <c r="S842" s="16"/>
    </row>
    <row r="843" spans="1:19" ht="12.75" customHeight="1" x14ac:dyDescent="0.25">
      <c r="A843" s="16"/>
      <c r="B843" s="16"/>
      <c r="C843" s="16"/>
      <c r="D843" s="16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  <c r="S843" s="16"/>
    </row>
    <row r="844" spans="1:19" ht="12.75" customHeight="1" x14ac:dyDescent="0.25">
      <c r="A844" s="16"/>
      <c r="B844" s="16"/>
      <c r="C844" s="16"/>
      <c r="D844" s="16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  <c r="S844" s="16"/>
    </row>
    <row r="845" spans="1:19" ht="12.75" customHeight="1" x14ac:dyDescent="0.25">
      <c r="A845" s="16"/>
      <c r="B845" s="16"/>
      <c r="C845" s="16"/>
      <c r="D845" s="16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  <c r="S845" s="16"/>
    </row>
    <row r="846" spans="1:19" ht="12.75" customHeight="1" x14ac:dyDescent="0.25">
      <c r="A846" s="16"/>
      <c r="B846" s="16"/>
      <c r="C846" s="16"/>
      <c r="D846" s="16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  <c r="S846" s="16"/>
    </row>
    <row r="847" spans="1:19" ht="12.75" customHeight="1" x14ac:dyDescent="0.25">
      <c r="A847" s="16"/>
      <c r="B847" s="16"/>
      <c r="C847" s="16"/>
      <c r="D847" s="16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  <c r="S847" s="16"/>
    </row>
    <row r="848" spans="1:19" ht="12.75" customHeight="1" x14ac:dyDescent="0.25">
      <c r="A848" s="16"/>
      <c r="B848" s="16"/>
      <c r="C848" s="16"/>
      <c r="D848" s="16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  <c r="S848" s="16"/>
    </row>
    <row r="849" spans="1:19" ht="12.75" customHeight="1" x14ac:dyDescent="0.25">
      <c r="A849" s="16"/>
      <c r="B849" s="16"/>
      <c r="C849" s="16"/>
      <c r="D849" s="16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  <c r="S849" s="16"/>
    </row>
    <row r="850" spans="1:19" ht="12.75" customHeight="1" x14ac:dyDescent="0.25">
      <c r="A850" s="16"/>
      <c r="B850" s="16"/>
      <c r="C850" s="16"/>
      <c r="D850" s="16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  <c r="S850" s="16"/>
    </row>
    <row r="851" spans="1:19" ht="12.75" customHeight="1" x14ac:dyDescent="0.25">
      <c r="A851" s="16"/>
      <c r="B851" s="16"/>
      <c r="C851" s="16"/>
      <c r="D851" s="16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  <c r="S851" s="16"/>
    </row>
    <row r="852" spans="1:19" ht="12.75" customHeight="1" x14ac:dyDescent="0.25">
      <c r="A852" s="16"/>
      <c r="B852" s="16"/>
      <c r="C852" s="16"/>
      <c r="D852" s="16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  <c r="S852" s="16"/>
    </row>
    <row r="853" spans="1:19" ht="12.75" customHeight="1" x14ac:dyDescent="0.25">
      <c r="A853" s="16"/>
      <c r="B853" s="16"/>
      <c r="C853" s="16"/>
      <c r="D853" s="16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  <c r="S853" s="16"/>
    </row>
    <row r="854" spans="1:19" ht="12.75" customHeight="1" x14ac:dyDescent="0.25">
      <c r="A854" s="16"/>
      <c r="B854" s="16"/>
      <c r="C854" s="16"/>
      <c r="D854" s="16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  <c r="S854" s="16"/>
    </row>
    <row r="855" spans="1:19" ht="12.75" customHeight="1" x14ac:dyDescent="0.25">
      <c r="A855" s="16"/>
      <c r="B855" s="16"/>
      <c r="C855" s="16"/>
      <c r="D855" s="16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  <c r="S855" s="16"/>
    </row>
    <row r="856" spans="1:19" ht="12.75" customHeight="1" x14ac:dyDescent="0.25">
      <c r="A856" s="16"/>
      <c r="B856" s="16"/>
      <c r="C856" s="16"/>
      <c r="D856" s="16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  <c r="S856" s="16"/>
    </row>
    <row r="857" spans="1:19" ht="12.75" customHeight="1" x14ac:dyDescent="0.25">
      <c r="A857" s="16"/>
      <c r="B857" s="16"/>
      <c r="C857" s="16"/>
      <c r="D857" s="16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  <c r="S857" s="16"/>
    </row>
    <row r="858" spans="1:19" ht="12.75" customHeight="1" x14ac:dyDescent="0.25">
      <c r="A858" s="16"/>
      <c r="B858" s="16"/>
      <c r="C858" s="16"/>
      <c r="D858" s="16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  <c r="S858" s="16"/>
    </row>
    <row r="859" spans="1:19" ht="12.75" customHeight="1" x14ac:dyDescent="0.25">
      <c r="A859" s="16"/>
      <c r="B859" s="16"/>
      <c r="C859" s="16"/>
      <c r="D859" s="16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  <c r="S859" s="16"/>
    </row>
    <row r="860" spans="1:19" ht="12.75" customHeight="1" x14ac:dyDescent="0.25">
      <c r="A860" s="16"/>
      <c r="B860" s="16"/>
      <c r="C860" s="16"/>
      <c r="D860" s="16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  <c r="S860" s="16"/>
    </row>
    <row r="861" spans="1:19" ht="12.75" customHeight="1" x14ac:dyDescent="0.25">
      <c r="A861" s="16"/>
      <c r="B861" s="16"/>
      <c r="C861" s="16"/>
      <c r="D861" s="16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  <c r="S861" s="16"/>
    </row>
    <row r="862" spans="1:19" ht="12.75" customHeight="1" x14ac:dyDescent="0.25">
      <c r="A862" s="16"/>
      <c r="B862" s="16"/>
      <c r="C862" s="16"/>
      <c r="D862" s="16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  <c r="S862" s="16"/>
    </row>
    <row r="863" spans="1:19" ht="12.75" customHeight="1" x14ac:dyDescent="0.25">
      <c r="A863" s="16"/>
      <c r="B863" s="16"/>
      <c r="C863" s="16"/>
      <c r="D863" s="16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  <c r="S863" s="16"/>
    </row>
    <row r="864" spans="1:19" ht="12.75" customHeight="1" x14ac:dyDescent="0.25">
      <c r="A864" s="16"/>
      <c r="B864" s="16"/>
      <c r="C864" s="16"/>
      <c r="D864" s="16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  <c r="S864" s="16"/>
    </row>
    <row r="865" spans="1:19" ht="12.75" customHeight="1" x14ac:dyDescent="0.25">
      <c r="A865" s="16"/>
      <c r="B865" s="16"/>
      <c r="C865" s="16"/>
      <c r="D865" s="16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  <c r="S865" s="16"/>
    </row>
    <row r="866" spans="1:19" ht="12.75" customHeight="1" x14ac:dyDescent="0.25">
      <c r="A866" s="16"/>
      <c r="B866" s="16"/>
      <c r="C866" s="16"/>
      <c r="D866" s="16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  <c r="S866" s="16"/>
    </row>
    <row r="867" spans="1:19" ht="12.75" customHeight="1" x14ac:dyDescent="0.25">
      <c r="A867" s="16"/>
      <c r="B867" s="16"/>
      <c r="C867" s="16"/>
      <c r="D867" s="16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  <c r="S867" s="16"/>
    </row>
    <row r="868" spans="1:19" ht="12.75" customHeight="1" x14ac:dyDescent="0.25">
      <c r="A868" s="16"/>
      <c r="B868" s="16"/>
      <c r="C868" s="16"/>
      <c r="D868" s="16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  <c r="S868" s="16"/>
    </row>
    <row r="869" spans="1:19" ht="12.75" customHeight="1" x14ac:dyDescent="0.25">
      <c r="A869" s="16"/>
      <c r="B869" s="16"/>
      <c r="C869" s="16"/>
      <c r="D869" s="16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  <c r="S869" s="16"/>
    </row>
    <row r="870" spans="1:19" ht="12.75" customHeight="1" x14ac:dyDescent="0.25">
      <c r="A870" s="16"/>
      <c r="B870" s="16"/>
      <c r="C870" s="16"/>
      <c r="D870" s="16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  <c r="S870" s="16"/>
    </row>
    <row r="871" spans="1:19" ht="12.75" customHeight="1" x14ac:dyDescent="0.25">
      <c r="A871" s="16"/>
      <c r="B871" s="16"/>
      <c r="C871" s="16"/>
      <c r="D871" s="16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  <c r="S871" s="16"/>
    </row>
    <row r="872" spans="1:19" ht="12.75" customHeight="1" x14ac:dyDescent="0.25">
      <c r="A872" s="16"/>
      <c r="B872" s="16"/>
      <c r="C872" s="16"/>
      <c r="D872" s="16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  <c r="S872" s="16"/>
    </row>
    <row r="873" spans="1:19" ht="12.75" customHeight="1" x14ac:dyDescent="0.25">
      <c r="A873" s="16"/>
      <c r="B873" s="16"/>
      <c r="C873" s="16"/>
      <c r="D873" s="16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  <c r="S873" s="16"/>
    </row>
    <row r="874" spans="1:19" ht="12.75" customHeight="1" x14ac:dyDescent="0.25">
      <c r="A874" s="16"/>
      <c r="B874" s="16"/>
      <c r="C874" s="16"/>
      <c r="D874" s="16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  <c r="S874" s="16"/>
    </row>
    <row r="875" spans="1:19" ht="12.75" customHeight="1" x14ac:dyDescent="0.25">
      <c r="A875" s="16"/>
      <c r="B875" s="16"/>
      <c r="C875" s="16"/>
      <c r="D875" s="16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  <c r="S875" s="16"/>
    </row>
    <row r="876" spans="1:19" ht="12.75" customHeight="1" x14ac:dyDescent="0.25">
      <c r="A876" s="16"/>
      <c r="B876" s="16"/>
      <c r="C876" s="16"/>
      <c r="D876" s="16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  <c r="S876" s="16"/>
    </row>
    <row r="877" spans="1:19" ht="12.75" customHeight="1" x14ac:dyDescent="0.25">
      <c r="A877" s="16"/>
      <c r="B877" s="16"/>
      <c r="C877" s="16"/>
      <c r="D877" s="16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  <c r="S877" s="16"/>
    </row>
    <row r="878" spans="1:19" ht="12.75" customHeight="1" x14ac:dyDescent="0.25">
      <c r="A878" s="16"/>
      <c r="B878" s="16"/>
      <c r="C878" s="16"/>
      <c r="D878" s="16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  <c r="S878" s="16"/>
    </row>
    <row r="879" spans="1:19" ht="12.75" customHeight="1" x14ac:dyDescent="0.25">
      <c r="A879" s="16"/>
      <c r="B879" s="16"/>
      <c r="C879" s="16"/>
      <c r="D879" s="16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  <c r="S879" s="16"/>
    </row>
    <row r="880" spans="1:19" ht="12.75" customHeight="1" x14ac:dyDescent="0.25">
      <c r="A880" s="16"/>
      <c r="B880" s="16"/>
      <c r="C880" s="16"/>
      <c r="D880" s="16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  <c r="S880" s="16"/>
    </row>
    <row r="881" spans="1:19" ht="12.75" customHeight="1" x14ac:dyDescent="0.25">
      <c r="A881" s="16"/>
      <c r="B881" s="16"/>
      <c r="C881" s="16"/>
      <c r="D881" s="16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  <c r="S881" s="16"/>
    </row>
    <row r="882" spans="1:19" ht="12.75" customHeight="1" x14ac:dyDescent="0.25">
      <c r="A882" s="16"/>
      <c r="B882" s="16"/>
      <c r="C882" s="16"/>
      <c r="D882" s="16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  <c r="S882" s="16"/>
    </row>
    <row r="883" spans="1:19" ht="12.75" customHeight="1" x14ac:dyDescent="0.25">
      <c r="A883" s="16"/>
      <c r="B883" s="16"/>
      <c r="C883" s="16"/>
      <c r="D883" s="16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  <c r="S883" s="16"/>
    </row>
    <row r="884" spans="1:19" ht="12.75" customHeight="1" x14ac:dyDescent="0.25">
      <c r="A884" s="16"/>
      <c r="B884" s="16"/>
      <c r="C884" s="16"/>
      <c r="D884" s="16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  <c r="S884" s="16"/>
    </row>
    <row r="885" spans="1:19" ht="12.75" customHeight="1" x14ac:dyDescent="0.25">
      <c r="A885" s="16"/>
      <c r="B885" s="16"/>
      <c r="C885" s="16"/>
      <c r="D885" s="16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  <c r="S885" s="16"/>
    </row>
    <row r="886" spans="1:19" ht="12.75" customHeight="1" x14ac:dyDescent="0.25">
      <c r="A886" s="16"/>
      <c r="B886" s="16"/>
      <c r="C886" s="16"/>
      <c r="D886" s="16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  <c r="S886" s="16"/>
    </row>
    <row r="887" spans="1:19" ht="12.75" customHeight="1" x14ac:dyDescent="0.25">
      <c r="A887" s="16"/>
      <c r="B887" s="16"/>
      <c r="C887" s="16"/>
      <c r="D887" s="16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  <c r="S887" s="16"/>
    </row>
    <row r="888" spans="1:19" ht="12.75" customHeight="1" x14ac:dyDescent="0.25">
      <c r="A888" s="16"/>
      <c r="B888" s="16"/>
      <c r="C888" s="16"/>
      <c r="D888" s="16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  <c r="S888" s="16"/>
    </row>
    <row r="889" spans="1:19" ht="12.75" customHeight="1" x14ac:dyDescent="0.25">
      <c r="A889" s="16"/>
      <c r="B889" s="16"/>
      <c r="C889" s="16"/>
      <c r="D889" s="16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  <c r="S889" s="16"/>
    </row>
    <row r="890" spans="1:19" ht="12.75" customHeight="1" x14ac:dyDescent="0.25">
      <c r="A890" s="16"/>
      <c r="B890" s="16"/>
      <c r="C890" s="16"/>
      <c r="D890" s="16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  <c r="S890" s="16"/>
    </row>
    <row r="891" spans="1:19" ht="12.75" customHeight="1" x14ac:dyDescent="0.25">
      <c r="A891" s="16"/>
      <c r="B891" s="16"/>
      <c r="C891" s="16"/>
      <c r="D891" s="16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  <c r="S891" s="16"/>
    </row>
    <row r="892" spans="1:19" ht="12.75" customHeight="1" x14ac:dyDescent="0.25">
      <c r="A892" s="16"/>
      <c r="B892" s="16"/>
      <c r="C892" s="16"/>
      <c r="D892" s="16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  <c r="S892" s="16"/>
    </row>
    <row r="893" spans="1:19" ht="12.75" customHeight="1" x14ac:dyDescent="0.25">
      <c r="A893" s="16"/>
      <c r="B893" s="16"/>
      <c r="C893" s="16"/>
      <c r="D893" s="16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  <c r="S893" s="16"/>
    </row>
    <row r="894" spans="1:19" ht="12.75" customHeight="1" x14ac:dyDescent="0.25">
      <c r="A894" s="16"/>
      <c r="B894" s="16"/>
      <c r="C894" s="16"/>
      <c r="D894" s="16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  <c r="S894" s="16"/>
    </row>
    <row r="895" spans="1:19" ht="12.75" customHeight="1" x14ac:dyDescent="0.25">
      <c r="A895" s="16"/>
      <c r="B895" s="16"/>
      <c r="C895" s="16"/>
      <c r="D895" s="16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  <c r="S895" s="16"/>
    </row>
    <row r="896" spans="1:19" ht="12.75" customHeight="1" x14ac:dyDescent="0.25">
      <c r="A896" s="16"/>
      <c r="B896" s="16"/>
      <c r="C896" s="16"/>
      <c r="D896" s="16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  <c r="S896" s="16"/>
    </row>
    <row r="897" spans="1:19" ht="12.75" customHeight="1" x14ac:dyDescent="0.25">
      <c r="A897" s="16"/>
      <c r="B897" s="16"/>
      <c r="C897" s="16"/>
      <c r="D897" s="16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  <c r="S897" s="16"/>
    </row>
    <row r="898" spans="1:19" ht="12.75" customHeight="1" x14ac:dyDescent="0.25">
      <c r="A898" s="16"/>
      <c r="B898" s="16"/>
      <c r="C898" s="16"/>
      <c r="D898" s="16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  <c r="S898" s="16"/>
    </row>
    <row r="899" spans="1:19" ht="12.75" customHeight="1" x14ac:dyDescent="0.25">
      <c r="A899" s="16"/>
      <c r="B899" s="16"/>
      <c r="C899" s="16"/>
      <c r="D899" s="16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  <c r="S899" s="16"/>
    </row>
    <row r="900" spans="1:19" ht="12.75" customHeight="1" x14ac:dyDescent="0.25">
      <c r="A900" s="16"/>
      <c r="B900" s="16"/>
      <c r="C900" s="16"/>
      <c r="D900" s="16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  <c r="S900" s="16"/>
    </row>
    <row r="901" spans="1:19" ht="12.75" customHeight="1" x14ac:dyDescent="0.25">
      <c r="A901" s="16"/>
      <c r="B901" s="16"/>
      <c r="C901" s="16"/>
      <c r="D901" s="16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  <c r="S901" s="16"/>
    </row>
    <row r="902" spans="1:19" ht="12.75" customHeight="1" x14ac:dyDescent="0.25">
      <c r="A902" s="16"/>
      <c r="B902" s="16"/>
      <c r="C902" s="16"/>
      <c r="D902" s="16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  <c r="S902" s="16"/>
    </row>
    <row r="903" spans="1:19" ht="12.75" customHeight="1" x14ac:dyDescent="0.25">
      <c r="A903" s="16"/>
      <c r="B903" s="16"/>
      <c r="C903" s="16"/>
      <c r="D903" s="16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  <c r="S903" s="16"/>
    </row>
    <row r="904" spans="1:19" ht="12.75" customHeight="1" x14ac:dyDescent="0.25">
      <c r="A904" s="16"/>
      <c r="B904" s="16"/>
      <c r="C904" s="16"/>
      <c r="D904" s="16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  <c r="S904" s="16"/>
    </row>
    <row r="905" spans="1:19" ht="12.75" customHeight="1" x14ac:dyDescent="0.25">
      <c r="A905" s="16"/>
      <c r="B905" s="16"/>
      <c r="C905" s="16"/>
      <c r="D905" s="16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  <c r="S905" s="16"/>
    </row>
    <row r="906" spans="1:19" ht="12.75" customHeight="1" x14ac:dyDescent="0.25">
      <c r="A906" s="16"/>
      <c r="B906" s="16"/>
      <c r="C906" s="16"/>
      <c r="D906" s="16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  <c r="S906" s="16"/>
    </row>
    <row r="907" spans="1:19" ht="12.75" customHeight="1" x14ac:dyDescent="0.25">
      <c r="A907" s="16"/>
      <c r="B907" s="16"/>
      <c r="C907" s="16"/>
      <c r="D907" s="16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  <c r="S907" s="16"/>
    </row>
    <row r="908" spans="1:19" ht="12.75" customHeight="1" x14ac:dyDescent="0.25">
      <c r="A908" s="16"/>
      <c r="B908" s="16"/>
      <c r="C908" s="16"/>
      <c r="D908" s="16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  <c r="S908" s="16"/>
    </row>
    <row r="909" spans="1:19" ht="12.75" customHeight="1" x14ac:dyDescent="0.25">
      <c r="A909" s="16"/>
      <c r="B909" s="16"/>
      <c r="C909" s="16"/>
      <c r="D909" s="16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  <c r="S909" s="16"/>
    </row>
    <row r="910" spans="1:19" ht="12.75" customHeight="1" x14ac:dyDescent="0.25">
      <c r="A910" s="16"/>
      <c r="B910" s="16"/>
      <c r="C910" s="16"/>
      <c r="D910" s="16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  <c r="S910" s="16"/>
    </row>
    <row r="911" spans="1:19" ht="12.75" customHeight="1" x14ac:dyDescent="0.25">
      <c r="A911" s="16"/>
      <c r="B911" s="16"/>
      <c r="C911" s="16"/>
      <c r="D911" s="16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  <c r="S911" s="16"/>
    </row>
    <row r="912" spans="1:19" ht="12.75" customHeight="1" x14ac:dyDescent="0.25">
      <c r="A912" s="16"/>
      <c r="B912" s="16"/>
      <c r="C912" s="16"/>
      <c r="D912" s="16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  <c r="S912" s="16"/>
    </row>
    <row r="913" spans="1:19" ht="12.75" customHeight="1" x14ac:dyDescent="0.25">
      <c r="A913" s="16"/>
      <c r="B913" s="16"/>
      <c r="C913" s="16"/>
      <c r="D913" s="16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  <c r="S913" s="16"/>
    </row>
    <row r="914" spans="1:19" ht="12.75" customHeight="1" x14ac:dyDescent="0.25">
      <c r="A914" s="16"/>
      <c r="B914" s="16"/>
      <c r="C914" s="16"/>
      <c r="D914" s="16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  <c r="S914" s="16"/>
    </row>
    <row r="915" spans="1:19" ht="12.75" customHeight="1" x14ac:dyDescent="0.25">
      <c r="A915" s="16"/>
      <c r="B915" s="16"/>
      <c r="C915" s="16"/>
      <c r="D915" s="16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  <c r="S915" s="16"/>
    </row>
    <row r="916" spans="1:19" ht="12.75" customHeight="1" x14ac:dyDescent="0.25">
      <c r="A916" s="16"/>
      <c r="B916" s="16"/>
      <c r="C916" s="16"/>
      <c r="D916" s="16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  <c r="S916" s="16"/>
    </row>
    <row r="917" spans="1:19" ht="12.75" customHeight="1" x14ac:dyDescent="0.25">
      <c r="A917" s="16"/>
      <c r="B917" s="16"/>
      <c r="C917" s="16"/>
      <c r="D917" s="16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  <c r="S917" s="16"/>
    </row>
    <row r="918" spans="1:19" ht="12.75" customHeight="1" x14ac:dyDescent="0.25">
      <c r="A918" s="16"/>
      <c r="B918" s="16"/>
      <c r="C918" s="16"/>
      <c r="D918" s="16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  <c r="S918" s="16"/>
    </row>
    <row r="919" spans="1:19" ht="12.75" customHeight="1" x14ac:dyDescent="0.25">
      <c r="A919" s="16"/>
      <c r="B919" s="16"/>
      <c r="C919" s="16"/>
      <c r="D919" s="16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  <c r="S919" s="16"/>
    </row>
    <row r="920" spans="1:19" ht="12.75" customHeight="1" x14ac:dyDescent="0.25">
      <c r="A920" s="16"/>
      <c r="B920" s="16"/>
      <c r="C920" s="16"/>
      <c r="D920" s="16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  <c r="S920" s="16"/>
    </row>
    <row r="921" spans="1:19" ht="12.75" customHeight="1" x14ac:dyDescent="0.25">
      <c r="A921" s="16"/>
      <c r="B921" s="16"/>
      <c r="C921" s="16"/>
      <c r="D921" s="16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  <c r="S921" s="16"/>
    </row>
    <row r="922" spans="1:19" ht="12.75" customHeight="1" x14ac:dyDescent="0.25">
      <c r="A922" s="16"/>
      <c r="B922" s="16"/>
      <c r="C922" s="16"/>
      <c r="D922" s="16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  <c r="S922" s="16"/>
    </row>
    <row r="923" spans="1:19" ht="12.75" customHeight="1" x14ac:dyDescent="0.25">
      <c r="A923" s="16"/>
      <c r="B923" s="16"/>
      <c r="C923" s="16"/>
      <c r="D923" s="16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  <c r="S923" s="16"/>
    </row>
    <row r="924" spans="1:19" ht="12.75" customHeight="1" x14ac:dyDescent="0.25">
      <c r="A924" s="16"/>
      <c r="B924" s="16"/>
      <c r="C924" s="16"/>
      <c r="D924" s="16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  <c r="S924" s="16"/>
    </row>
    <row r="925" spans="1:19" ht="12.75" customHeight="1" x14ac:dyDescent="0.25">
      <c r="A925" s="16"/>
      <c r="B925" s="16"/>
      <c r="C925" s="16"/>
      <c r="D925" s="16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  <c r="S925" s="16"/>
    </row>
    <row r="926" spans="1:19" ht="12.75" customHeight="1" x14ac:dyDescent="0.25">
      <c r="A926" s="16"/>
      <c r="B926" s="16"/>
      <c r="C926" s="16"/>
      <c r="D926" s="16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  <c r="S926" s="16"/>
    </row>
    <row r="927" spans="1:19" ht="12.75" customHeight="1" x14ac:dyDescent="0.25">
      <c r="A927" s="16"/>
      <c r="B927" s="16"/>
      <c r="C927" s="16"/>
      <c r="D927" s="16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  <c r="S927" s="16"/>
    </row>
    <row r="928" spans="1:19" ht="12.75" customHeight="1" x14ac:dyDescent="0.25">
      <c r="A928" s="16"/>
      <c r="B928" s="16"/>
      <c r="C928" s="16"/>
      <c r="D928" s="16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  <c r="S928" s="16"/>
    </row>
    <row r="929" spans="1:19" ht="12.75" customHeight="1" x14ac:dyDescent="0.25">
      <c r="A929" s="16"/>
      <c r="B929" s="16"/>
      <c r="C929" s="16"/>
      <c r="D929" s="16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  <c r="S929" s="16"/>
    </row>
    <row r="930" spans="1:19" ht="12.75" customHeight="1" x14ac:dyDescent="0.25">
      <c r="A930" s="16"/>
      <c r="B930" s="16"/>
      <c r="C930" s="16"/>
      <c r="D930" s="16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  <c r="S930" s="16"/>
    </row>
    <row r="931" spans="1:19" ht="12.75" customHeight="1" x14ac:dyDescent="0.25">
      <c r="A931" s="16"/>
      <c r="B931" s="16"/>
      <c r="C931" s="16"/>
      <c r="D931" s="16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  <c r="S931" s="16"/>
    </row>
    <row r="932" spans="1:19" ht="12.75" customHeight="1" x14ac:dyDescent="0.25">
      <c r="A932" s="16"/>
      <c r="B932" s="16"/>
      <c r="C932" s="16"/>
      <c r="D932" s="16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  <c r="S932" s="16"/>
    </row>
    <row r="933" spans="1:19" ht="12.75" customHeight="1" x14ac:dyDescent="0.25">
      <c r="A933" s="16"/>
      <c r="B933" s="16"/>
      <c r="C933" s="16"/>
      <c r="D933" s="16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  <c r="S933" s="16"/>
    </row>
    <row r="934" spans="1:19" ht="12.75" customHeight="1" x14ac:dyDescent="0.25">
      <c r="A934" s="16"/>
      <c r="B934" s="16"/>
      <c r="C934" s="16"/>
      <c r="D934" s="16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  <c r="S934" s="16"/>
    </row>
    <row r="935" spans="1:19" ht="12.75" customHeight="1" x14ac:dyDescent="0.25">
      <c r="A935" s="16"/>
      <c r="B935" s="16"/>
      <c r="C935" s="16"/>
      <c r="D935" s="16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  <c r="S935" s="16"/>
    </row>
    <row r="936" spans="1:19" ht="12.75" customHeight="1" x14ac:dyDescent="0.25">
      <c r="A936" s="16"/>
      <c r="B936" s="16"/>
      <c r="C936" s="16"/>
      <c r="D936" s="16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  <c r="S936" s="16"/>
    </row>
    <row r="937" spans="1:19" ht="12.75" customHeight="1" x14ac:dyDescent="0.25">
      <c r="A937" s="16"/>
      <c r="B937" s="16"/>
      <c r="C937" s="16"/>
      <c r="D937" s="16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  <c r="S937" s="16"/>
    </row>
    <row r="938" spans="1:19" ht="12.75" customHeight="1" x14ac:dyDescent="0.25">
      <c r="A938" s="16"/>
      <c r="B938" s="16"/>
      <c r="C938" s="16"/>
      <c r="D938" s="16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  <c r="S938" s="16"/>
    </row>
    <row r="939" spans="1:19" ht="12.75" customHeight="1" x14ac:dyDescent="0.25">
      <c r="A939" s="16"/>
      <c r="B939" s="16"/>
      <c r="C939" s="16"/>
      <c r="D939" s="16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  <c r="S939" s="16"/>
    </row>
    <row r="940" spans="1:19" ht="12.75" customHeight="1" x14ac:dyDescent="0.25">
      <c r="A940" s="16"/>
      <c r="B940" s="16"/>
      <c r="C940" s="16"/>
      <c r="D940" s="16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  <c r="S940" s="16"/>
    </row>
    <row r="941" spans="1:19" ht="12.75" customHeight="1" x14ac:dyDescent="0.25">
      <c r="A941" s="16"/>
      <c r="B941" s="16"/>
      <c r="C941" s="16"/>
      <c r="D941" s="16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  <c r="S941" s="16"/>
    </row>
    <row r="942" spans="1:19" ht="12.75" customHeight="1" x14ac:dyDescent="0.25">
      <c r="A942" s="16"/>
      <c r="B942" s="16"/>
      <c r="C942" s="16"/>
      <c r="D942" s="16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  <c r="S942" s="16"/>
    </row>
    <row r="943" spans="1:19" ht="12.75" customHeight="1" x14ac:dyDescent="0.25">
      <c r="A943" s="16"/>
      <c r="B943" s="16"/>
      <c r="C943" s="16"/>
      <c r="D943" s="16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  <c r="S943" s="16"/>
    </row>
    <row r="944" spans="1:19" ht="12.75" customHeight="1" x14ac:dyDescent="0.25">
      <c r="A944" s="16"/>
      <c r="B944" s="16"/>
      <c r="C944" s="16"/>
      <c r="D944" s="16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  <c r="S944" s="16"/>
    </row>
    <row r="945" spans="1:19" ht="12.75" customHeight="1" x14ac:dyDescent="0.25">
      <c r="A945" s="16"/>
      <c r="B945" s="16"/>
      <c r="C945" s="16"/>
      <c r="D945" s="16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  <c r="S945" s="16"/>
    </row>
    <row r="946" spans="1:19" ht="12.75" customHeight="1" x14ac:dyDescent="0.25">
      <c r="A946" s="16"/>
      <c r="B946" s="16"/>
      <c r="C946" s="16"/>
      <c r="D946" s="16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  <c r="S946" s="16"/>
    </row>
    <row r="947" spans="1:19" ht="12.75" customHeight="1" x14ac:dyDescent="0.25">
      <c r="A947" s="16"/>
      <c r="B947" s="16"/>
      <c r="C947" s="16"/>
      <c r="D947" s="16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  <c r="S947" s="16"/>
    </row>
    <row r="948" spans="1:19" ht="12.75" customHeight="1" x14ac:dyDescent="0.25">
      <c r="A948" s="16"/>
      <c r="B948" s="16"/>
      <c r="C948" s="16"/>
      <c r="D948" s="16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  <c r="S948" s="16"/>
    </row>
    <row r="949" spans="1:19" ht="12.75" customHeight="1" x14ac:dyDescent="0.25">
      <c r="A949" s="16"/>
      <c r="B949" s="16"/>
      <c r="C949" s="16"/>
      <c r="D949" s="16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  <c r="S949" s="16"/>
    </row>
    <row r="950" spans="1:19" ht="12.75" customHeight="1" x14ac:dyDescent="0.25">
      <c r="A950" s="16"/>
      <c r="B950" s="16"/>
      <c r="C950" s="16"/>
      <c r="D950" s="16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  <c r="S950" s="16"/>
    </row>
    <row r="951" spans="1:19" ht="12.75" customHeight="1" x14ac:dyDescent="0.25">
      <c r="A951" s="16"/>
      <c r="B951" s="16"/>
      <c r="C951" s="16"/>
      <c r="D951" s="16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  <c r="S951" s="16"/>
    </row>
    <row r="952" spans="1:19" ht="12.75" customHeight="1" x14ac:dyDescent="0.25">
      <c r="A952" s="16"/>
      <c r="B952" s="16"/>
      <c r="C952" s="16"/>
      <c r="D952" s="16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  <c r="S952" s="16"/>
    </row>
    <row r="953" spans="1:19" ht="12.75" customHeight="1" x14ac:dyDescent="0.25">
      <c r="A953" s="16"/>
      <c r="B953" s="16"/>
      <c r="C953" s="16"/>
      <c r="D953" s="16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  <c r="S953" s="16"/>
    </row>
    <row r="954" spans="1:19" ht="12.75" customHeight="1" x14ac:dyDescent="0.25">
      <c r="A954" s="16"/>
      <c r="B954" s="16"/>
      <c r="C954" s="16"/>
      <c r="D954" s="16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  <c r="S954" s="16"/>
    </row>
    <row r="955" spans="1:19" ht="12.75" customHeight="1" x14ac:dyDescent="0.25">
      <c r="A955" s="16"/>
      <c r="B955" s="16"/>
      <c r="C955" s="16"/>
      <c r="D955" s="16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  <c r="S955" s="16"/>
    </row>
    <row r="956" spans="1:19" ht="12.75" customHeight="1" x14ac:dyDescent="0.25">
      <c r="A956" s="16"/>
      <c r="B956" s="16"/>
      <c r="C956" s="16"/>
      <c r="D956" s="16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  <c r="S956" s="16"/>
    </row>
    <row r="957" spans="1:19" ht="12.75" customHeight="1" x14ac:dyDescent="0.25">
      <c r="A957" s="16"/>
      <c r="B957" s="16"/>
      <c r="C957" s="16"/>
      <c r="D957" s="16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  <c r="S957" s="16"/>
    </row>
    <row r="958" spans="1:19" ht="12.75" customHeight="1" x14ac:dyDescent="0.25">
      <c r="A958" s="16"/>
      <c r="B958" s="16"/>
      <c r="C958" s="16"/>
      <c r="D958" s="16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  <c r="S958" s="16"/>
    </row>
    <row r="959" spans="1:19" ht="12.75" customHeight="1" x14ac:dyDescent="0.25">
      <c r="A959" s="16"/>
      <c r="B959" s="16"/>
      <c r="C959" s="16"/>
      <c r="D959" s="16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  <c r="S959" s="16"/>
    </row>
    <row r="960" spans="1:19" ht="12.75" customHeight="1" x14ac:dyDescent="0.25">
      <c r="A960" s="16"/>
      <c r="B960" s="16"/>
      <c r="C960" s="16"/>
      <c r="D960" s="16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  <c r="S960" s="16"/>
    </row>
    <row r="961" spans="1:19" ht="12.75" customHeight="1" x14ac:dyDescent="0.25">
      <c r="A961" s="16"/>
      <c r="B961" s="16"/>
      <c r="C961" s="16"/>
      <c r="D961" s="16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  <c r="S961" s="16"/>
    </row>
    <row r="962" spans="1:19" ht="12.75" customHeight="1" x14ac:dyDescent="0.25">
      <c r="A962" s="16"/>
      <c r="B962" s="16"/>
      <c r="C962" s="16"/>
      <c r="D962" s="16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  <c r="S962" s="16"/>
    </row>
    <row r="963" spans="1:19" ht="12.75" customHeight="1" x14ac:dyDescent="0.25">
      <c r="A963" s="16"/>
      <c r="B963" s="16"/>
      <c r="C963" s="16"/>
      <c r="D963" s="16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  <c r="S963" s="16"/>
    </row>
    <row r="964" spans="1:19" ht="12.75" customHeight="1" x14ac:dyDescent="0.25">
      <c r="A964" s="16"/>
      <c r="B964" s="16"/>
      <c r="C964" s="16"/>
      <c r="D964" s="16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  <c r="S964" s="16"/>
    </row>
    <row r="965" spans="1:19" ht="12.75" customHeight="1" x14ac:dyDescent="0.25">
      <c r="A965" s="16"/>
      <c r="B965" s="16"/>
      <c r="C965" s="16"/>
      <c r="D965" s="16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  <c r="S965" s="16"/>
    </row>
    <row r="966" spans="1:19" ht="12.75" customHeight="1" x14ac:dyDescent="0.25">
      <c r="A966" s="16"/>
      <c r="B966" s="16"/>
      <c r="C966" s="16"/>
      <c r="D966" s="16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  <c r="S966" s="16"/>
    </row>
    <row r="967" spans="1:19" ht="12.75" customHeight="1" x14ac:dyDescent="0.25">
      <c r="A967" s="16"/>
      <c r="B967" s="16"/>
      <c r="C967" s="16"/>
      <c r="D967" s="16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  <c r="S967" s="16"/>
    </row>
    <row r="968" spans="1:19" ht="12.75" customHeight="1" x14ac:dyDescent="0.25">
      <c r="A968" s="16"/>
      <c r="B968" s="16"/>
      <c r="C968" s="16"/>
      <c r="D968" s="16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  <c r="S968" s="16"/>
    </row>
    <row r="969" spans="1:19" ht="12.75" customHeight="1" x14ac:dyDescent="0.25">
      <c r="A969" s="16"/>
      <c r="B969" s="16"/>
      <c r="C969" s="16"/>
      <c r="D969" s="16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  <c r="S969" s="16"/>
    </row>
    <row r="970" spans="1:19" ht="12.75" customHeight="1" x14ac:dyDescent="0.25">
      <c r="A970" s="16"/>
      <c r="B970" s="16"/>
      <c r="C970" s="16"/>
      <c r="D970" s="16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  <c r="S970" s="16"/>
    </row>
    <row r="971" spans="1:19" ht="12.75" customHeight="1" x14ac:dyDescent="0.25">
      <c r="A971" s="16"/>
      <c r="B971" s="16"/>
      <c r="C971" s="16"/>
      <c r="D971" s="16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  <c r="S971" s="16"/>
    </row>
    <row r="972" spans="1:19" ht="12.75" customHeight="1" x14ac:dyDescent="0.25">
      <c r="A972" s="16"/>
      <c r="B972" s="16"/>
      <c r="C972" s="16"/>
      <c r="D972" s="16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  <c r="S972" s="16"/>
    </row>
    <row r="973" spans="1:19" ht="12.75" customHeight="1" x14ac:dyDescent="0.25">
      <c r="A973" s="16"/>
      <c r="B973" s="16"/>
      <c r="C973" s="16"/>
      <c r="D973" s="16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  <c r="S973" s="16"/>
    </row>
    <row r="974" spans="1:19" ht="12.75" customHeight="1" x14ac:dyDescent="0.25">
      <c r="A974" s="16"/>
      <c r="B974" s="16"/>
      <c r="C974" s="16"/>
      <c r="D974" s="16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  <c r="S974" s="16"/>
    </row>
    <row r="975" spans="1:19" ht="12.75" customHeight="1" x14ac:dyDescent="0.25">
      <c r="A975" s="16"/>
      <c r="B975" s="16"/>
      <c r="C975" s="16"/>
      <c r="D975" s="16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  <c r="S975" s="16"/>
    </row>
    <row r="976" spans="1:19" ht="12.75" customHeight="1" x14ac:dyDescent="0.25">
      <c r="A976" s="16"/>
      <c r="B976" s="16"/>
      <c r="C976" s="16"/>
      <c r="D976" s="16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  <c r="S976" s="16"/>
    </row>
    <row r="977" spans="1:19" ht="12.75" customHeight="1" x14ac:dyDescent="0.25">
      <c r="A977" s="16"/>
      <c r="B977" s="16"/>
      <c r="C977" s="16"/>
      <c r="D977" s="16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  <c r="S977" s="16"/>
    </row>
    <row r="978" spans="1:19" ht="12.75" customHeight="1" x14ac:dyDescent="0.25">
      <c r="A978" s="16"/>
      <c r="B978" s="16"/>
      <c r="C978" s="16"/>
      <c r="D978" s="16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  <c r="S978" s="16"/>
    </row>
    <row r="979" spans="1:19" ht="12.75" customHeight="1" x14ac:dyDescent="0.25">
      <c r="A979" s="16"/>
      <c r="B979" s="16"/>
      <c r="C979" s="16"/>
      <c r="D979" s="16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  <c r="S979" s="16"/>
    </row>
    <row r="980" spans="1:19" ht="12.75" customHeight="1" x14ac:dyDescent="0.25">
      <c r="A980" s="16"/>
      <c r="B980" s="16"/>
      <c r="C980" s="16"/>
      <c r="D980" s="16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  <c r="S980" s="16"/>
    </row>
    <row r="981" spans="1:19" ht="12.75" customHeight="1" x14ac:dyDescent="0.25">
      <c r="A981" s="16"/>
      <c r="B981" s="16"/>
      <c r="C981" s="16"/>
      <c r="D981" s="16"/>
      <c r="E981" s="16"/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  <c r="S981" s="16"/>
    </row>
    <row r="982" spans="1:19" ht="12.75" customHeight="1" x14ac:dyDescent="0.25">
      <c r="A982" s="16"/>
      <c r="B982" s="16"/>
      <c r="C982" s="16"/>
      <c r="D982" s="16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  <c r="S982" s="16"/>
    </row>
    <row r="983" spans="1:19" ht="12.75" customHeight="1" x14ac:dyDescent="0.25">
      <c r="A983" s="16"/>
      <c r="B983" s="16"/>
      <c r="C983" s="16"/>
      <c r="D983" s="16"/>
      <c r="E983" s="16"/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  <c r="S983" s="16"/>
    </row>
    <row r="984" spans="1:19" ht="12.75" customHeight="1" x14ac:dyDescent="0.25">
      <c r="A984" s="16"/>
      <c r="B984" s="16"/>
      <c r="C984" s="16"/>
      <c r="D984" s="16"/>
      <c r="E984" s="16"/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  <c r="S984" s="16"/>
    </row>
    <row r="985" spans="1:19" ht="12.75" customHeight="1" x14ac:dyDescent="0.25">
      <c r="A985" s="16"/>
      <c r="B985" s="16"/>
      <c r="C985" s="16"/>
      <c r="D985" s="16"/>
      <c r="E985" s="16"/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  <c r="S985" s="16"/>
    </row>
    <row r="986" spans="1:19" ht="12.75" customHeight="1" x14ac:dyDescent="0.25">
      <c r="A986" s="16"/>
      <c r="B986" s="16"/>
      <c r="C986" s="16"/>
      <c r="D986" s="16"/>
      <c r="E986" s="16"/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  <c r="R986" s="16"/>
      <c r="S986" s="16"/>
    </row>
    <row r="987" spans="1:19" ht="12.75" customHeight="1" x14ac:dyDescent="0.25">
      <c r="A987" s="16"/>
      <c r="B987" s="16"/>
      <c r="C987" s="16"/>
      <c r="D987" s="16"/>
      <c r="E987" s="16"/>
      <c r="F987" s="16"/>
      <c r="G987" s="16"/>
      <c r="H987" s="16"/>
      <c r="I987" s="16"/>
      <c r="J987" s="16"/>
      <c r="K987" s="16"/>
      <c r="L987" s="16"/>
      <c r="M987" s="16"/>
      <c r="N987" s="16"/>
      <c r="O987" s="16"/>
      <c r="P987" s="16"/>
      <c r="Q987" s="16"/>
      <c r="R987" s="16"/>
      <c r="S987" s="16"/>
    </row>
    <row r="988" spans="1:19" ht="12.75" customHeight="1" x14ac:dyDescent="0.25">
      <c r="A988" s="16"/>
      <c r="B988" s="16"/>
      <c r="C988" s="16"/>
      <c r="D988" s="16"/>
      <c r="E988" s="16"/>
      <c r="F988" s="16"/>
      <c r="G988" s="16"/>
      <c r="H988" s="16"/>
      <c r="I988" s="16"/>
      <c r="J988" s="16"/>
      <c r="K988" s="16"/>
      <c r="L988" s="16"/>
      <c r="M988" s="16"/>
      <c r="N988" s="16"/>
      <c r="O988" s="16"/>
      <c r="P988" s="16"/>
      <c r="Q988" s="16"/>
      <c r="R988" s="16"/>
      <c r="S988" s="16"/>
    </row>
    <row r="989" spans="1:19" ht="12.75" customHeight="1" x14ac:dyDescent="0.25">
      <c r="A989" s="16"/>
      <c r="B989" s="16"/>
      <c r="C989" s="16"/>
      <c r="D989" s="16"/>
      <c r="E989" s="16"/>
      <c r="F989" s="16"/>
      <c r="G989" s="16"/>
      <c r="H989" s="16"/>
      <c r="I989" s="16"/>
      <c r="J989" s="16"/>
      <c r="K989" s="16"/>
      <c r="L989" s="16"/>
      <c r="M989" s="16"/>
      <c r="N989" s="16"/>
      <c r="O989" s="16"/>
      <c r="P989" s="16"/>
      <c r="Q989" s="16"/>
      <c r="R989" s="16"/>
      <c r="S989" s="16"/>
    </row>
    <row r="990" spans="1:19" ht="12.75" customHeight="1" x14ac:dyDescent="0.25">
      <c r="A990" s="16"/>
      <c r="B990" s="16"/>
      <c r="C990" s="16"/>
      <c r="D990" s="16"/>
      <c r="E990" s="16"/>
      <c r="F990" s="16"/>
      <c r="G990" s="16"/>
      <c r="H990" s="16"/>
      <c r="I990" s="16"/>
      <c r="J990" s="16"/>
      <c r="K990" s="16"/>
      <c r="L990" s="16"/>
      <c r="M990" s="16"/>
      <c r="N990" s="16"/>
      <c r="O990" s="16"/>
      <c r="P990" s="16"/>
      <c r="Q990" s="16"/>
      <c r="R990" s="16"/>
      <c r="S990" s="16"/>
    </row>
    <row r="991" spans="1:19" ht="12.75" customHeight="1" x14ac:dyDescent="0.25">
      <c r="A991" s="16"/>
      <c r="B991" s="16"/>
      <c r="C991" s="16"/>
      <c r="D991" s="16"/>
      <c r="E991" s="16"/>
      <c r="F991" s="16"/>
      <c r="G991" s="16"/>
      <c r="H991" s="16"/>
      <c r="I991" s="16"/>
      <c r="J991" s="16"/>
      <c r="K991" s="16"/>
      <c r="L991" s="16"/>
      <c r="M991" s="16"/>
      <c r="N991" s="16"/>
      <c r="O991" s="16"/>
      <c r="P991" s="16"/>
      <c r="Q991" s="16"/>
      <c r="R991" s="16"/>
      <c r="S991" s="16"/>
    </row>
    <row r="992" spans="1:19" ht="12.75" customHeight="1" x14ac:dyDescent="0.25">
      <c r="A992" s="16"/>
      <c r="B992" s="16"/>
      <c r="C992" s="16"/>
      <c r="D992" s="16"/>
      <c r="E992" s="16"/>
      <c r="F992" s="16"/>
      <c r="G992" s="16"/>
      <c r="H992" s="16"/>
      <c r="I992" s="16"/>
      <c r="J992" s="16"/>
      <c r="K992" s="16"/>
      <c r="L992" s="16"/>
      <c r="M992" s="16"/>
      <c r="N992" s="16"/>
      <c r="O992" s="16"/>
      <c r="P992" s="16"/>
      <c r="Q992" s="16"/>
      <c r="R992" s="16"/>
      <c r="S992" s="16"/>
    </row>
    <row r="993" spans="1:19" ht="12.75" customHeight="1" x14ac:dyDescent="0.25">
      <c r="A993" s="16"/>
      <c r="B993" s="16"/>
      <c r="C993" s="16"/>
      <c r="D993" s="16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6"/>
      <c r="Q993" s="16"/>
      <c r="R993" s="16"/>
      <c r="S993" s="16"/>
    </row>
    <row r="994" spans="1:19" ht="12.75" customHeight="1" x14ac:dyDescent="0.25">
      <c r="A994" s="16"/>
      <c r="B994" s="16"/>
      <c r="C994" s="16"/>
      <c r="D994" s="16"/>
      <c r="E994" s="16"/>
      <c r="F994" s="16"/>
      <c r="G994" s="16"/>
      <c r="H994" s="16"/>
      <c r="I994" s="16"/>
      <c r="J994" s="16"/>
      <c r="K994" s="16"/>
      <c r="L994" s="16"/>
      <c r="M994" s="16"/>
      <c r="N994" s="16"/>
      <c r="O994" s="16"/>
      <c r="P994" s="16"/>
      <c r="Q994" s="16"/>
      <c r="R994" s="16"/>
      <c r="S994" s="16"/>
    </row>
    <row r="995" spans="1:19" ht="12.75" customHeight="1" x14ac:dyDescent="0.25">
      <c r="A995" s="16"/>
      <c r="B995" s="16"/>
      <c r="C995" s="16"/>
      <c r="D995" s="16"/>
      <c r="E995" s="16"/>
      <c r="F995" s="16"/>
      <c r="G995" s="16"/>
      <c r="H995" s="16"/>
      <c r="I995" s="16"/>
      <c r="J995" s="16"/>
      <c r="K995" s="16"/>
      <c r="L995" s="16"/>
      <c r="M995" s="16"/>
      <c r="N995" s="16"/>
      <c r="O995" s="16"/>
      <c r="P995" s="16"/>
      <c r="Q995" s="16"/>
      <c r="R995" s="16"/>
      <c r="S995" s="16"/>
    </row>
    <row r="996" spans="1:19" ht="12.75" customHeight="1" x14ac:dyDescent="0.25">
      <c r="A996" s="16"/>
      <c r="B996" s="16"/>
      <c r="C996" s="16"/>
      <c r="D996" s="16"/>
      <c r="E996" s="16"/>
      <c r="F996" s="16"/>
      <c r="G996" s="16"/>
      <c r="H996" s="16"/>
      <c r="I996" s="16"/>
      <c r="J996" s="16"/>
      <c r="K996" s="16"/>
      <c r="L996" s="16"/>
      <c r="M996" s="16"/>
      <c r="N996" s="16"/>
      <c r="O996" s="16"/>
      <c r="P996" s="16"/>
      <c r="Q996" s="16"/>
      <c r="R996" s="16"/>
      <c r="S996" s="16"/>
    </row>
    <row r="997" spans="1:19" ht="12.75" customHeight="1" x14ac:dyDescent="0.25">
      <c r="A997" s="16"/>
      <c r="B997" s="16"/>
      <c r="C997" s="16"/>
      <c r="D997" s="16"/>
      <c r="E997" s="16"/>
      <c r="F997" s="16"/>
      <c r="G997" s="16"/>
      <c r="H997" s="16"/>
      <c r="I997" s="16"/>
      <c r="J997" s="16"/>
      <c r="K997" s="16"/>
      <c r="L997" s="16"/>
      <c r="M997" s="16"/>
      <c r="N997" s="16"/>
      <c r="O997" s="16"/>
      <c r="P997" s="16"/>
      <c r="Q997" s="16"/>
      <c r="R997" s="16"/>
      <c r="S997" s="16"/>
    </row>
    <row r="998" spans="1:19" ht="12.75" customHeight="1" x14ac:dyDescent="0.25">
      <c r="A998" s="16"/>
      <c r="B998" s="16"/>
      <c r="C998" s="16"/>
      <c r="D998" s="16"/>
      <c r="E998" s="16"/>
      <c r="F998" s="16"/>
      <c r="G998" s="16"/>
      <c r="H998" s="16"/>
      <c r="I998" s="16"/>
      <c r="J998" s="16"/>
      <c r="K998" s="16"/>
      <c r="L998" s="16"/>
      <c r="M998" s="16"/>
      <c r="N998" s="16"/>
      <c r="O998" s="16"/>
      <c r="P998" s="16"/>
      <c r="Q998" s="16"/>
      <c r="R998" s="16"/>
      <c r="S998" s="16"/>
    </row>
    <row r="999" spans="1:19" ht="12.75" customHeight="1" x14ac:dyDescent="0.25">
      <c r="A999" s="16"/>
      <c r="B999" s="16"/>
      <c r="C999" s="16"/>
      <c r="D999" s="16"/>
      <c r="E999" s="16"/>
      <c r="F999" s="16"/>
      <c r="G999" s="16"/>
      <c r="H999" s="16"/>
      <c r="I999" s="16"/>
      <c r="J999" s="16"/>
      <c r="K999" s="16"/>
      <c r="L999" s="16"/>
      <c r="M999" s="16"/>
      <c r="N999" s="16"/>
      <c r="O999" s="16"/>
      <c r="P999" s="16"/>
      <c r="Q999" s="16"/>
      <c r="R999" s="16"/>
      <c r="S999" s="16"/>
    </row>
    <row r="1000" spans="1:19" ht="12.75" customHeight="1" x14ac:dyDescent="0.25">
      <c r="A1000" s="16"/>
      <c r="O1000" s="16"/>
      <c r="P1000" s="16"/>
      <c r="Q1000" s="16"/>
      <c r="R1000" s="16"/>
      <c r="S1000" s="16"/>
    </row>
  </sheetData>
  <mergeCells count="30">
    <mergeCell ref="D3:F3"/>
    <mergeCell ref="C5:F5"/>
    <mergeCell ref="D7:E7"/>
    <mergeCell ref="D8:F8"/>
    <mergeCell ref="D9:E9"/>
    <mergeCell ref="D10:E10"/>
    <mergeCell ref="D11:E11"/>
    <mergeCell ref="D20:E20"/>
    <mergeCell ref="D21:E21"/>
    <mergeCell ref="D12:E12"/>
    <mergeCell ref="D14:E14"/>
    <mergeCell ref="D15:E15"/>
    <mergeCell ref="D16:E16"/>
    <mergeCell ref="D17:E17"/>
    <mergeCell ref="D18:E18"/>
    <mergeCell ref="D19:E19"/>
    <mergeCell ref="D23:F23"/>
    <mergeCell ref="D24:E24"/>
    <mergeCell ref="D25:E25"/>
    <mergeCell ref="D26:E26"/>
    <mergeCell ref="D27:E27"/>
    <mergeCell ref="D39:F39"/>
    <mergeCell ref="D40:E40"/>
    <mergeCell ref="C41:E41"/>
    <mergeCell ref="C42:E42"/>
    <mergeCell ref="D30:F30"/>
    <mergeCell ref="D31:E31"/>
    <mergeCell ref="D32:E32"/>
    <mergeCell ref="D33:E33"/>
    <mergeCell ref="D36:E36"/>
  </mergeCells>
  <pageMargins left="0.70866141732283472" right="0.70866141732283472" top="0.74803149606299213" bottom="0.74803149606299213" header="0" footer="0"/>
  <pageSetup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1:Z953"/>
  <sheetViews>
    <sheetView topLeftCell="A20" zoomScaleNormal="100" workbookViewId="0">
      <selection activeCell="E20" sqref="E20"/>
    </sheetView>
  </sheetViews>
  <sheetFormatPr baseColWidth="10" defaultColWidth="14.42578125" defaultRowHeight="15" customHeight="1" x14ac:dyDescent="0.25"/>
  <cols>
    <col min="1" max="1" width="28.28515625" bestFit="1" customWidth="1"/>
    <col min="2" max="2" width="11.5703125" customWidth="1"/>
    <col min="3" max="3" width="74.140625" style="66" customWidth="1"/>
    <col min="4" max="4" width="10.5703125" customWidth="1"/>
    <col min="5" max="5" width="14.42578125" customWidth="1"/>
    <col min="6" max="6" width="31.42578125" bestFit="1" customWidth="1"/>
    <col min="7" max="7" width="17.5703125" customWidth="1"/>
    <col min="8" max="8" width="20.28515625" customWidth="1"/>
    <col min="9" max="9" width="15.28515625" customWidth="1"/>
    <col min="10" max="10" width="16.42578125" customWidth="1"/>
    <col min="11" max="11" width="27.28515625" customWidth="1"/>
    <col min="12" max="12" width="11.42578125" customWidth="1"/>
    <col min="13" max="13" width="11.85546875" customWidth="1"/>
    <col min="14" max="26" width="10.7109375" customWidth="1"/>
  </cols>
  <sheetData>
    <row r="1" spans="1:26" ht="16.5" customHeight="1" x14ac:dyDescent="0.25">
      <c r="A1" s="87"/>
      <c r="B1" s="88"/>
      <c r="C1" s="89"/>
      <c r="D1" s="88"/>
      <c r="E1" s="90"/>
      <c r="F1" s="91"/>
      <c r="G1" s="42"/>
      <c r="H1" s="25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</row>
    <row r="2" spans="1:26" ht="16.5" customHeight="1" x14ac:dyDescent="0.25">
      <c r="A2" s="92"/>
      <c r="B2" s="48"/>
      <c r="C2" s="61"/>
      <c r="D2" s="48"/>
      <c r="E2" s="49"/>
      <c r="F2" s="93"/>
      <c r="G2" s="42"/>
      <c r="H2" s="25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</row>
    <row r="3" spans="1:26" ht="16.5" customHeight="1" x14ac:dyDescent="0.25">
      <c r="A3" s="94"/>
      <c r="B3" s="50"/>
      <c r="C3" s="62"/>
      <c r="D3" s="50"/>
      <c r="E3" s="51"/>
      <c r="F3" s="95"/>
      <c r="G3" s="43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</row>
    <row r="4" spans="1:26" ht="15" customHeight="1" x14ac:dyDescent="0.25">
      <c r="A4" s="96"/>
      <c r="B4" s="46"/>
      <c r="C4" s="63"/>
      <c r="D4" s="247" t="s">
        <v>210</v>
      </c>
      <c r="E4" s="247"/>
      <c r="F4" s="248"/>
      <c r="G4" s="44"/>
      <c r="H4" s="109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</row>
    <row r="5" spans="1:26" ht="30" customHeight="1" x14ac:dyDescent="0.25">
      <c r="A5" s="96"/>
      <c r="B5" s="46"/>
      <c r="C5" s="63"/>
      <c r="D5" s="247" t="s">
        <v>211</v>
      </c>
      <c r="E5" s="247"/>
      <c r="F5" s="248"/>
      <c r="G5" s="45"/>
      <c r="H5" s="110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</row>
    <row r="6" spans="1:26" ht="15" customHeight="1" x14ac:dyDescent="0.25">
      <c r="A6" s="96"/>
      <c r="B6" s="46"/>
      <c r="C6" s="63"/>
      <c r="D6" s="249" t="s">
        <v>93</v>
      </c>
      <c r="E6" s="249"/>
      <c r="F6" s="250"/>
      <c r="G6" s="46"/>
      <c r="H6" s="28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</row>
    <row r="7" spans="1:26" ht="16.5" customHeight="1" x14ac:dyDescent="0.25">
      <c r="A7" s="96"/>
      <c r="B7" s="46"/>
      <c r="C7" s="63"/>
      <c r="D7" s="52"/>
      <c r="E7" s="53"/>
      <c r="F7" s="97"/>
      <c r="G7" s="47"/>
      <c r="H7" s="111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</row>
    <row r="8" spans="1:26" ht="16.5" customHeight="1" x14ac:dyDescent="0.25">
      <c r="A8" s="251" t="s">
        <v>94</v>
      </c>
      <c r="B8" s="252"/>
      <c r="C8" s="252"/>
      <c r="D8" s="253"/>
      <c r="E8" s="53"/>
      <c r="F8" s="97"/>
      <c r="G8" s="47"/>
      <c r="H8" s="111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</row>
    <row r="9" spans="1:26" ht="16.5" customHeight="1" x14ac:dyDescent="0.25">
      <c r="A9" s="254"/>
      <c r="B9" s="255"/>
      <c r="C9" s="255"/>
      <c r="D9" s="256"/>
      <c r="E9" s="53"/>
      <c r="F9" s="97"/>
      <c r="G9" s="47"/>
      <c r="H9" s="111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</row>
    <row r="10" spans="1:26" ht="16.5" customHeight="1" x14ac:dyDescent="0.25">
      <c r="A10" s="98"/>
      <c r="B10" s="99"/>
      <c r="C10" s="100"/>
      <c r="D10" s="101"/>
      <c r="E10" s="102"/>
      <c r="F10" s="103"/>
      <c r="G10" s="47"/>
      <c r="H10" s="111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</row>
    <row r="11" spans="1:26" ht="47.25" customHeight="1" x14ac:dyDescent="0.25">
      <c r="A11" s="104" t="s">
        <v>133</v>
      </c>
      <c r="B11" s="104" t="s">
        <v>95</v>
      </c>
      <c r="C11" s="105" t="s">
        <v>96</v>
      </c>
      <c r="D11" s="106" t="s">
        <v>97</v>
      </c>
      <c r="E11" s="107" t="s">
        <v>98</v>
      </c>
      <c r="F11" s="108" t="s">
        <v>134</v>
      </c>
      <c r="G11" s="47"/>
      <c r="H11" s="111"/>
      <c r="I11" s="29" t="s">
        <v>99</v>
      </c>
      <c r="J11" s="29" t="s">
        <v>100</v>
      </c>
      <c r="K11" s="29" t="s">
        <v>101</v>
      </c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</row>
    <row r="12" spans="1:26" ht="16.5" hidden="1" customHeight="1" x14ac:dyDescent="0.25">
      <c r="A12" s="30" t="s">
        <v>102</v>
      </c>
      <c r="B12" s="30">
        <v>9107</v>
      </c>
      <c r="C12" s="64" t="s">
        <v>103</v>
      </c>
      <c r="D12" s="30" t="s">
        <v>104</v>
      </c>
      <c r="E12" s="31">
        <v>14390000</v>
      </c>
      <c r="F12" s="30" t="s">
        <v>105</v>
      </c>
      <c r="G12" s="25"/>
      <c r="H12" s="25"/>
      <c r="I12" s="32">
        <v>1</v>
      </c>
      <c r="J12" s="32" t="s">
        <v>106</v>
      </c>
      <c r="K12" s="32" t="s">
        <v>107</v>
      </c>
      <c r="L12" s="26"/>
      <c r="M12" s="26" t="s">
        <v>108</v>
      </c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</row>
    <row r="13" spans="1:26" ht="16.5" hidden="1" customHeight="1" x14ac:dyDescent="0.25">
      <c r="A13" s="30" t="s">
        <v>102</v>
      </c>
      <c r="B13" s="30">
        <v>9108</v>
      </c>
      <c r="C13" s="64" t="s">
        <v>109</v>
      </c>
      <c r="D13" s="30" t="s">
        <v>104</v>
      </c>
      <c r="E13" s="31">
        <v>10967000</v>
      </c>
      <c r="F13" s="30" t="s">
        <v>105</v>
      </c>
      <c r="G13" s="25"/>
      <c r="H13" s="25"/>
      <c r="I13" s="32">
        <v>2</v>
      </c>
      <c r="J13" s="32" t="s">
        <v>107</v>
      </c>
      <c r="K13" s="32" t="s">
        <v>110</v>
      </c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</row>
    <row r="14" spans="1:26" s="60" customFormat="1" ht="35.1" customHeight="1" x14ac:dyDescent="0.2">
      <c r="A14" s="204" t="s">
        <v>102</v>
      </c>
      <c r="B14" s="205">
        <v>9109</v>
      </c>
      <c r="C14" s="206" t="s">
        <v>111</v>
      </c>
      <c r="D14" s="205" t="s">
        <v>104</v>
      </c>
      <c r="E14" s="200">
        <v>10114000</v>
      </c>
      <c r="F14" s="201" t="s">
        <v>199</v>
      </c>
      <c r="G14" s="55"/>
      <c r="H14" s="55"/>
      <c r="I14" s="54">
        <v>3</v>
      </c>
      <c r="J14" s="54" t="s">
        <v>112</v>
      </c>
      <c r="K14" s="54" t="s">
        <v>113</v>
      </c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</row>
    <row r="15" spans="1:26" s="60" customFormat="1" ht="35.1" customHeight="1" x14ac:dyDescent="0.2">
      <c r="A15" s="204" t="s">
        <v>102</v>
      </c>
      <c r="B15" s="205">
        <v>9110</v>
      </c>
      <c r="C15" s="206" t="s">
        <v>114</v>
      </c>
      <c r="D15" s="205" t="s">
        <v>104</v>
      </c>
      <c r="E15" s="200">
        <v>8612000</v>
      </c>
      <c r="F15" s="201" t="s">
        <v>199</v>
      </c>
      <c r="G15" s="57"/>
      <c r="H15" s="55"/>
      <c r="I15" s="58">
        <v>4</v>
      </c>
      <c r="J15" s="58" t="s">
        <v>115</v>
      </c>
      <c r="K15" s="58" t="s">
        <v>116</v>
      </c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</row>
    <row r="16" spans="1:26" s="60" customFormat="1" ht="35.1" customHeight="1" x14ac:dyDescent="0.2">
      <c r="A16" s="204" t="s">
        <v>102</v>
      </c>
      <c r="B16" s="205">
        <v>9111</v>
      </c>
      <c r="C16" s="206" t="s">
        <v>200</v>
      </c>
      <c r="D16" s="205" t="s">
        <v>104</v>
      </c>
      <c r="E16" s="200">
        <v>7768000</v>
      </c>
      <c r="F16" s="201" t="s">
        <v>199</v>
      </c>
      <c r="G16" s="202"/>
      <c r="H16" s="55"/>
      <c r="I16" s="58"/>
      <c r="J16" s="58"/>
      <c r="K16" s="58"/>
      <c r="L16" s="203"/>
      <c r="M16" s="203"/>
      <c r="N16" s="203"/>
      <c r="O16" s="203"/>
      <c r="P16" s="203"/>
      <c r="Q16" s="203"/>
      <c r="R16" s="203"/>
      <c r="S16" s="203"/>
      <c r="T16" s="203"/>
      <c r="U16" s="203"/>
      <c r="V16" s="203"/>
      <c r="W16" s="203"/>
      <c r="X16" s="203"/>
      <c r="Y16" s="203"/>
      <c r="Z16" s="203"/>
    </row>
    <row r="17" spans="1:26" s="60" customFormat="1" ht="35.1" customHeight="1" x14ac:dyDescent="0.2">
      <c r="A17" s="204" t="s">
        <v>102</v>
      </c>
      <c r="B17" s="205">
        <v>9112</v>
      </c>
      <c r="C17" s="206" t="s">
        <v>118</v>
      </c>
      <c r="D17" s="205" t="s">
        <v>104</v>
      </c>
      <c r="E17" s="200">
        <v>6927000</v>
      </c>
      <c r="F17" s="201" t="s">
        <v>199</v>
      </c>
      <c r="G17" s="55"/>
      <c r="H17" s="55"/>
      <c r="I17" s="54">
        <v>6</v>
      </c>
      <c r="J17" s="54" t="s">
        <v>117</v>
      </c>
      <c r="K17" s="54" t="s">
        <v>119</v>
      </c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</row>
    <row r="18" spans="1:26" s="60" customFormat="1" ht="35.1" customHeight="1" x14ac:dyDescent="0.2">
      <c r="A18" s="204" t="s">
        <v>102</v>
      </c>
      <c r="B18" s="205">
        <v>9113</v>
      </c>
      <c r="C18" s="206" t="s">
        <v>120</v>
      </c>
      <c r="D18" s="205" t="s">
        <v>104</v>
      </c>
      <c r="E18" s="200">
        <v>5238000</v>
      </c>
      <c r="F18" s="201" t="s">
        <v>199</v>
      </c>
      <c r="G18" s="55"/>
      <c r="H18" s="55"/>
      <c r="I18" s="54">
        <v>7</v>
      </c>
      <c r="J18" s="54" t="s">
        <v>121</v>
      </c>
      <c r="K18" s="54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</row>
    <row r="19" spans="1:26" s="60" customFormat="1" ht="35.1" customHeight="1" x14ac:dyDescent="0.2">
      <c r="A19" s="204" t="s">
        <v>102</v>
      </c>
      <c r="B19" s="205">
        <v>9114</v>
      </c>
      <c r="C19" s="206" t="s">
        <v>201</v>
      </c>
      <c r="D19" s="205" t="s">
        <v>104</v>
      </c>
      <c r="E19" s="200">
        <v>4943000</v>
      </c>
      <c r="F19" s="201" t="s">
        <v>199</v>
      </c>
      <c r="G19" s="55"/>
      <c r="H19" s="55"/>
      <c r="I19" s="207"/>
      <c r="J19" s="207"/>
      <c r="K19" s="207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</row>
    <row r="20" spans="1:26" s="60" customFormat="1" ht="45" customHeight="1" x14ac:dyDescent="0.2">
      <c r="A20" s="204" t="s">
        <v>102</v>
      </c>
      <c r="B20" s="205">
        <v>9491</v>
      </c>
      <c r="C20" s="208" t="s">
        <v>122</v>
      </c>
      <c r="D20" s="205" t="s">
        <v>104</v>
      </c>
      <c r="E20" s="200">
        <v>2463060</v>
      </c>
      <c r="F20" s="201" t="s">
        <v>199</v>
      </c>
      <c r="G20" s="55"/>
      <c r="H20" s="55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</row>
    <row r="21" spans="1:26" s="60" customFormat="1" ht="45" customHeight="1" x14ac:dyDescent="0.2">
      <c r="A21" s="204" t="s">
        <v>102</v>
      </c>
      <c r="B21" s="205">
        <v>9088</v>
      </c>
      <c r="C21" s="208" t="s">
        <v>154</v>
      </c>
      <c r="D21" s="205" t="s">
        <v>104</v>
      </c>
      <c r="E21" s="200">
        <v>3379000</v>
      </c>
      <c r="F21" s="201" t="s">
        <v>199</v>
      </c>
      <c r="G21" s="55"/>
      <c r="H21" s="55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</row>
    <row r="22" spans="1:26" s="60" customFormat="1" ht="45" customHeight="1" x14ac:dyDescent="0.2">
      <c r="A22" s="204" t="s">
        <v>102</v>
      </c>
      <c r="B22" s="205">
        <v>9472</v>
      </c>
      <c r="C22" s="206" t="s">
        <v>162</v>
      </c>
      <c r="D22" s="205" t="s">
        <v>104</v>
      </c>
      <c r="E22" s="200">
        <v>7189634</v>
      </c>
      <c r="F22" s="201" t="s">
        <v>199</v>
      </c>
      <c r="G22" s="55"/>
      <c r="H22" s="55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</row>
    <row r="23" spans="1:26" s="60" customFormat="1" ht="45" customHeight="1" x14ac:dyDescent="0.2">
      <c r="A23" s="204" t="s">
        <v>202</v>
      </c>
      <c r="B23" s="205">
        <v>9576</v>
      </c>
      <c r="C23" s="208" t="s">
        <v>203</v>
      </c>
      <c r="D23" s="205" t="s">
        <v>123</v>
      </c>
      <c r="E23" s="200">
        <v>48579</v>
      </c>
      <c r="F23" s="201" t="s">
        <v>199</v>
      </c>
      <c r="G23" s="55"/>
      <c r="H23" s="55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</row>
    <row r="24" spans="1:26" s="60" customFormat="1" ht="54.95" customHeight="1" x14ac:dyDescent="0.2">
      <c r="A24" s="204" t="s">
        <v>202</v>
      </c>
      <c r="B24" s="205">
        <v>9840</v>
      </c>
      <c r="C24" s="208" t="s">
        <v>205</v>
      </c>
      <c r="D24" s="205" t="s">
        <v>124</v>
      </c>
      <c r="E24" s="200">
        <v>239000</v>
      </c>
      <c r="F24" s="201" t="s">
        <v>199</v>
      </c>
      <c r="G24" s="55"/>
      <c r="H24" s="55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</row>
    <row r="25" spans="1:26" s="60" customFormat="1" ht="35.1" customHeight="1" x14ac:dyDescent="0.2">
      <c r="A25" s="204" t="s">
        <v>202</v>
      </c>
      <c r="B25" s="205">
        <v>9578</v>
      </c>
      <c r="C25" s="206" t="s">
        <v>204</v>
      </c>
      <c r="D25" s="205" t="s">
        <v>125</v>
      </c>
      <c r="E25" s="200">
        <v>1140473</v>
      </c>
      <c r="F25" s="201" t="s">
        <v>199</v>
      </c>
      <c r="G25" s="55"/>
      <c r="H25" s="55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</row>
    <row r="26" spans="1:26" s="60" customFormat="1" ht="64.5" customHeight="1" x14ac:dyDescent="0.2">
      <c r="A26" s="204" t="s">
        <v>206</v>
      </c>
      <c r="B26" s="205">
        <v>9165</v>
      </c>
      <c r="C26" s="208" t="s">
        <v>207</v>
      </c>
      <c r="D26" s="205" t="s">
        <v>104</v>
      </c>
      <c r="E26" s="200">
        <v>7939000</v>
      </c>
      <c r="F26" s="201" t="s">
        <v>199</v>
      </c>
      <c r="G26" s="55"/>
      <c r="H26" s="55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</row>
    <row r="27" spans="1:26" ht="30" customHeight="1" x14ac:dyDescent="0.25">
      <c r="A27" s="204" t="s">
        <v>208</v>
      </c>
      <c r="B27" s="205">
        <v>9721</v>
      </c>
      <c r="C27" s="208" t="s">
        <v>209</v>
      </c>
      <c r="D27" s="205" t="s">
        <v>104</v>
      </c>
      <c r="E27" s="200">
        <v>2410899</v>
      </c>
      <c r="F27" s="201" t="s">
        <v>199</v>
      </c>
      <c r="G27" s="25"/>
      <c r="H27" s="25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</row>
    <row r="28" spans="1:26" ht="30.75" customHeight="1" x14ac:dyDescent="0.25">
      <c r="A28" s="204" t="s">
        <v>102</v>
      </c>
      <c r="B28" s="205">
        <v>9098</v>
      </c>
      <c r="C28" s="206" t="s">
        <v>160</v>
      </c>
      <c r="D28" s="205" t="s">
        <v>104</v>
      </c>
      <c r="E28" s="200">
        <v>2095000</v>
      </c>
      <c r="F28" s="201" t="s">
        <v>199</v>
      </c>
      <c r="G28" s="25"/>
      <c r="H28" s="25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</row>
    <row r="29" spans="1:26" ht="16.5" customHeight="1" x14ac:dyDescent="0.25">
      <c r="A29" s="26"/>
      <c r="B29" s="26"/>
      <c r="C29" s="65"/>
      <c r="D29" s="26"/>
      <c r="E29" s="33"/>
      <c r="F29" s="26"/>
      <c r="G29" s="25"/>
      <c r="H29" s="25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</row>
    <row r="30" spans="1:26" ht="16.5" customHeight="1" x14ac:dyDescent="0.25">
      <c r="A30" s="26"/>
      <c r="B30" s="26"/>
      <c r="C30" s="65"/>
      <c r="D30" s="26"/>
      <c r="E30" s="33"/>
      <c r="F30" s="26"/>
      <c r="G30" s="25"/>
      <c r="H30" s="25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</row>
    <row r="31" spans="1:26" ht="16.5" customHeight="1" x14ac:dyDescent="0.25">
      <c r="A31" s="26"/>
      <c r="B31" s="26"/>
      <c r="C31" s="65"/>
      <c r="D31" s="26"/>
      <c r="E31" s="33"/>
      <c r="F31" s="26"/>
      <c r="G31" s="25"/>
      <c r="H31" s="25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</row>
    <row r="32" spans="1:26" ht="16.5" customHeight="1" x14ac:dyDescent="0.25">
      <c r="A32" s="26"/>
      <c r="B32" s="26"/>
      <c r="C32" s="65"/>
      <c r="D32" s="26"/>
      <c r="E32" s="33"/>
      <c r="F32" s="26"/>
      <c r="G32" s="25"/>
      <c r="H32" s="25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</row>
    <row r="33" spans="1:26" ht="16.5" customHeight="1" x14ac:dyDescent="0.25">
      <c r="A33" s="26"/>
      <c r="B33" s="26"/>
      <c r="C33" s="65"/>
      <c r="D33" s="26"/>
      <c r="E33" s="33"/>
      <c r="F33" s="26"/>
      <c r="G33" s="25"/>
      <c r="H33" s="25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</row>
    <row r="34" spans="1:26" ht="16.5" customHeight="1" x14ac:dyDescent="0.25">
      <c r="A34" s="26"/>
      <c r="B34" s="26"/>
      <c r="C34" s="65"/>
      <c r="D34" s="26"/>
      <c r="E34" s="33"/>
      <c r="F34" s="26"/>
      <c r="G34" s="25"/>
      <c r="H34" s="25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</row>
    <row r="35" spans="1:26" ht="16.5" customHeight="1" x14ac:dyDescent="0.25">
      <c r="A35" s="26"/>
      <c r="B35" s="26"/>
      <c r="C35" s="65"/>
      <c r="D35" s="26"/>
      <c r="E35" s="33"/>
      <c r="F35" s="26"/>
      <c r="G35" s="25"/>
      <c r="H35" s="25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</row>
    <row r="36" spans="1:26" ht="16.5" customHeight="1" x14ac:dyDescent="0.25">
      <c r="A36" s="26"/>
      <c r="B36" s="26"/>
      <c r="C36" s="65"/>
      <c r="D36" s="26"/>
      <c r="E36" s="33"/>
      <c r="F36" s="26"/>
      <c r="G36" s="25"/>
      <c r="H36" s="25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</row>
    <row r="37" spans="1:26" ht="16.5" customHeight="1" x14ac:dyDescent="0.25">
      <c r="A37" s="26"/>
      <c r="B37" s="26"/>
      <c r="C37" s="65"/>
      <c r="D37" s="26"/>
      <c r="E37" s="33"/>
      <c r="F37" s="26"/>
      <c r="G37" s="25"/>
      <c r="H37" s="25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</row>
    <row r="38" spans="1:26" ht="16.5" customHeight="1" x14ac:dyDescent="0.25">
      <c r="A38" s="26"/>
      <c r="B38" s="26"/>
      <c r="C38" s="65"/>
      <c r="D38" s="26"/>
      <c r="E38" s="33"/>
      <c r="F38" s="26"/>
      <c r="G38" s="25"/>
      <c r="H38" s="25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</row>
    <row r="39" spans="1:26" ht="16.5" customHeight="1" x14ac:dyDescent="0.25">
      <c r="A39" s="26"/>
      <c r="B39" s="26"/>
      <c r="C39" s="65"/>
      <c r="D39" s="26"/>
      <c r="E39" s="33"/>
      <c r="F39" s="26"/>
      <c r="G39" s="25"/>
      <c r="H39" s="25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</row>
    <row r="40" spans="1:26" ht="16.5" customHeight="1" x14ac:dyDescent="0.25">
      <c r="A40" s="26"/>
      <c r="B40" s="26"/>
      <c r="C40" s="65"/>
      <c r="D40" s="26"/>
      <c r="E40" s="33"/>
      <c r="F40" s="26"/>
      <c r="G40" s="25"/>
      <c r="H40" s="25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</row>
    <row r="41" spans="1:26" ht="16.5" customHeight="1" x14ac:dyDescent="0.25">
      <c r="A41" s="26"/>
      <c r="B41" s="26"/>
      <c r="C41" s="65"/>
      <c r="D41" s="26"/>
      <c r="E41" s="33"/>
      <c r="F41" s="26"/>
      <c r="G41" s="25"/>
      <c r="H41" s="25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</row>
    <row r="42" spans="1:26" ht="16.5" customHeight="1" x14ac:dyDescent="0.25">
      <c r="A42" s="26"/>
      <c r="B42" s="26"/>
      <c r="C42" s="65"/>
      <c r="D42" s="26"/>
      <c r="E42" s="33"/>
      <c r="F42" s="26"/>
      <c r="G42" s="25"/>
      <c r="H42" s="25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</row>
    <row r="43" spans="1:26" ht="16.5" customHeight="1" x14ac:dyDescent="0.25">
      <c r="A43" s="26"/>
      <c r="B43" s="26"/>
      <c r="C43" s="65"/>
      <c r="D43" s="26"/>
      <c r="E43" s="33"/>
      <c r="F43" s="26"/>
      <c r="G43" s="25"/>
      <c r="H43" s="25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</row>
    <row r="44" spans="1:26" ht="16.5" customHeight="1" x14ac:dyDescent="0.25">
      <c r="A44" s="26"/>
      <c r="B44" s="26"/>
      <c r="C44" s="65"/>
      <c r="D44" s="26"/>
      <c r="E44" s="33"/>
      <c r="F44" s="26"/>
      <c r="G44" s="25"/>
      <c r="H44" s="25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</row>
    <row r="45" spans="1:26" ht="16.5" customHeight="1" x14ac:dyDescent="0.25">
      <c r="A45" s="26"/>
      <c r="B45" s="26"/>
      <c r="C45" s="65"/>
      <c r="D45" s="26"/>
      <c r="E45" s="33"/>
      <c r="F45" s="26"/>
      <c r="G45" s="25"/>
      <c r="H45" s="25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</row>
    <row r="46" spans="1:26" ht="16.5" customHeight="1" x14ac:dyDescent="0.25">
      <c r="A46" s="26"/>
      <c r="B46" s="26"/>
      <c r="C46" s="65"/>
      <c r="D46" s="26"/>
      <c r="E46" s="33"/>
      <c r="F46" s="26"/>
      <c r="G46" s="25"/>
      <c r="H46" s="25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</row>
    <row r="47" spans="1:26" ht="16.5" customHeight="1" x14ac:dyDescent="0.25">
      <c r="A47" s="26"/>
      <c r="B47" s="26"/>
      <c r="C47" s="65"/>
      <c r="D47" s="26"/>
      <c r="E47" s="33"/>
      <c r="F47" s="26"/>
      <c r="G47" s="25"/>
      <c r="H47" s="25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</row>
    <row r="48" spans="1:26" ht="16.5" customHeight="1" x14ac:dyDescent="0.25">
      <c r="A48" s="26"/>
      <c r="B48" s="26"/>
      <c r="C48" s="65"/>
      <c r="D48" s="26"/>
      <c r="E48" s="33"/>
      <c r="F48" s="26"/>
      <c r="G48" s="25"/>
      <c r="H48" s="25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</row>
    <row r="49" spans="1:26" ht="16.5" customHeight="1" x14ac:dyDescent="0.25">
      <c r="A49" s="26"/>
      <c r="B49" s="26"/>
      <c r="C49" s="65"/>
      <c r="D49" s="26"/>
      <c r="E49" s="33"/>
      <c r="F49" s="26"/>
      <c r="G49" s="25"/>
      <c r="H49" s="25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</row>
    <row r="50" spans="1:26" ht="16.5" customHeight="1" x14ac:dyDescent="0.25">
      <c r="A50" s="26"/>
      <c r="B50" s="26"/>
      <c r="C50" s="65"/>
      <c r="D50" s="26"/>
      <c r="E50" s="33"/>
      <c r="F50" s="26"/>
      <c r="G50" s="25"/>
      <c r="H50" s="25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</row>
    <row r="51" spans="1:26" ht="16.5" customHeight="1" x14ac:dyDescent="0.25">
      <c r="A51" s="26"/>
      <c r="B51" s="26"/>
      <c r="C51" s="65"/>
      <c r="D51" s="26"/>
      <c r="E51" s="33"/>
      <c r="F51" s="26"/>
      <c r="G51" s="25"/>
      <c r="H51" s="25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</row>
    <row r="52" spans="1:26" ht="16.5" customHeight="1" x14ac:dyDescent="0.25">
      <c r="A52" s="26"/>
      <c r="B52" s="26"/>
      <c r="C52" s="65"/>
      <c r="D52" s="26"/>
      <c r="E52" s="33"/>
      <c r="F52" s="26"/>
      <c r="G52" s="25"/>
      <c r="H52" s="25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</row>
    <row r="53" spans="1:26" ht="16.5" customHeight="1" x14ac:dyDescent="0.25">
      <c r="A53" s="26"/>
      <c r="B53" s="26"/>
      <c r="C53" s="65"/>
      <c r="D53" s="26"/>
      <c r="E53" s="33"/>
      <c r="F53" s="26"/>
      <c r="G53" s="25"/>
      <c r="H53" s="25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</row>
    <row r="54" spans="1:26" ht="16.5" customHeight="1" x14ac:dyDescent="0.25">
      <c r="A54" s="26"/>
      <c r="B54" s="26"/>
      <c r="C54" s="65"/>
      <c r="D54" s="26"/>
      <c r="E54" s="33"/>
      <c r="F54" s="26"/>
      <c r="G54" s="25"/>
      <c r="H54" s="25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</row>
    <row r="55" spans="1:26" ht="16.5" customHeight="1" x14ac:dyDescent="0.25">
      <c r="A55" s="26"/>
      <c r="B55" s="26"/>
      <c r="C55" s="65"/>
      <c r="D55" s="26"/>
      <c r="E55" s="33"/>
      <c r="F55" s="26"/>
      <c r="G55" s="25"/>
      <c r="H55" s="25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</row>
    <row r="56" spans="1:26" ht="16.5" customHeight="1" x14ac:dyDescent="0.25">
      <c r="A56" s="26"/>
      <c r="B56" s="26"/>
      <c r="C56" s="65"/>
      <c r="D56" s="26"/>
      <c r="E56" s="33"/>
      <c r="F56" s="26"/>
      <c r="G56" s="25"/>
      <c r="H56" s="25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</row>
    <row r="57" spans="1:26" ht="16.5" customHeight="1" x14ac:dyDescent="0.25">
      <c r="A57" s="26"/>
      <c r="B57" s="26"/>
      <c r="C57" s="65"/>
      <c r="D57" s="26"/>
      <c r="E57" s="33"/>
      <c r="F57" s="26"/>
      <c r="G57" s="25"/>
      <c r="H57" s="25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</row>
    <row r="58" spans="1:26" ht="16.5" customHeight="1" x14ac:dyDescent="0.25">
      <c r="A58" s="26"/>
      <c r="B58" s="26"/>
      <c r="C58" s="65"/>
      <c r="D58" s="26"/>
      <c r="E58" s="33"/>
      <c r="F58" s="26"/>
      <c r="G58" s="25"/>
      <c r="H58" s="25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</row>
    <row r="59" spans="1:26" ht="16.5" customHeight="1" x14ac:dyDescent="0.25">
      <c r="A59" s="26"/>
      <c r="B59" s="26"/>
      <c r="C59" s="65"/>
      <c r="D59" s="26"/>
      <c r="E59" s="33"/>
      <c r="F59" s="26"/>
      <c r="G59" s="25"/>
      <c r="H59" s="25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</row>
    <row r="60" spans="1:26" ht="16.5" customHeight="1" x14ac:dyDescent="0.25">
      <c r="A60" s="26"/>
      <c r="B60" s="26"/>
      <c r="C60" s="65"/>
      <c r="D60" s="26"/>
      <c r="E60" s="33"/>
      <c r="F60" s="26"/>
      <c r="G60" s="25"/>
      <c r="H60" s="25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</row>
    <row r="61" spans="1:26" ht="16.5" customHeight="1" x14ac:dyDescent="0.25">
      <c r="A61" s="26"/>
      <c r="B61" s="26"/>
      <c r="C61" s="65"/>
      <c r="D61" s="26"/>
      <c r="E61" s="33"/>
      <c r="F61" s="26"/>
      <c r="G61" s="25"/>
      <c r="H61" s="25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</row>
    <row r="62" spans="1:26" ht="16.5" customHeight="1" x14ac:dyDescent="0.25">
      <c r="A62" s="26"/>
      <c r="B62" s="26"/>
      <c r="C62" s="65"/>
      <c r="D62" s="26"/>
      <c r="E62" s="33"/>
      <c r="F62" s="26"/>
      <c r="G62" s="25"/>
      <c r="H62" s="25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</row>
    <row r="63" spans="1:26" ht="16.5" customHeight="1" x14ac:dyDescent="0.25">
      <c r="A63" s="26"/>
      <c r="B63" s="26"/>
      <c r="C63" s="65"/>
      <c r="D63" s="26"/>
      <c r="E63" s="33"/>
      <c r="F63" s="26"/>
      <c r="G63" s="25"/>
      <c r="H63" s="25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</row>
    <row r="64" spans="1:26" ht="16.5" customHeight="1" x14ac:dyDescent="0.25">
      <c r="A64" s="26"/>
      <c r="B64" s="26"/>
      <c r="C64" s="65"/>
      <c r="D64" s="26"/>
      <c r="E64" s="33"/>
      <c r="F64" s="26"/>
      <c r="G64" s="25"/>
      <c r="H64" s="25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</row>
    <row r="65" spans="1:26" ht="16.5" customHeight="1" x14ac:dyDescent="0.25">
      <c r="A65" s="26"/>
      <c r="B65" s="26"/>
      <c r="C65" s="65"/>
      <c r="D65" s="26"/>
      <c r="E65" s="33"/>
      <c r="F65" s="26"/>
      <c r="G65" s="25"/>
      <c r="H65" s="25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</row>
    <row r="66" spans="1:26" ht="16.5" customHeight="1" x14ac:dyDescent="0.25">
      <c r="A66" s="26"/>
      <c r="B66" s="26"/>
      <c r="C66" s="65"/>
      <c r="D66" s="26"/>
      <c r="E66" s="33"/>
      <c r="F66" s="26"/>
      <c r="G66" s="25"/>
      <c r="H66" s="25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</row>
    <row r="67" spans="1:26" ht="16.5" customHeight="1" x14ac:dyDescent="0.25">
      <c r="A67" s="26"/>
      <c r="B67" s="26"/>
      <c r="C67" s="65"/>
      <c r="D67" s="26"/>
      <c r="E67" s="33"/>
      <c r="F67" s="26"/>
      <c r="G67" s="25"/>
      <c r="H67" s="25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</row>
    <row r="68" spans="1:26" ht="16.5" customHeight="1" x14ac:dyDescent="0.25">
      <c r="A68" s="26"/>
      <c r="B68" s="26"/>
      <c r="C68" s="65"/>
      <c r="D68" s="26"/>
      <c r="E68" s="33"/>
      <c r="F68" s="26"/>
      <c r="G68" s="25"/>
      <c r="H68" s="25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</row>
    <row r="69" spans="1:26" ht="16.5" customHeight="1" x14ac:dyDescent="0.25">
      <c r="A69" s="26"/>
      <c r="B69" s="26"/>
      <c r="C69" s="65"/>
      <c r="D69" s="26"/>
      <c r="E69" s="33"/>
      <c r="F69" s="26"/>
      <c r="G69" s="25"/>
      <c r="H69" s="25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</row>
    <row r="70" spans="1:26" ht="16.5" customHeight="1" x14ac:dyDescent="0.25">
      <c r="A70" s="26"/>
      <c r="B70" s="26"/>
      <c r="C70" s="65"/>
      <c r="D70" s="26"/>
      <c r="E70" s="33"/>
      <c r="F70" s="26"/>
      <c r="G70" s="25"/>
      <c r="H70" s="25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</row>
    <row r="71" spans="1:26" ht="16.5" customHeight="1" x14ac:dyDescent="0.25">
      <c r="A71" s="26"/>
      <c r="B71" s="26"/>
      <c r="C71" s="65"/>
      <c r="D71" s="26"/>
      <c r="E71" s="33"/>
      <c r="F71" s="26"/>
      <c r="G71" s="25"/>
      <c r="H71" s="25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</row>
    <row r="72" spans="1:26" ht="16.5" customHeight="1" x14ac:dyDescent="0.25">
      <c r="A72" s="26"/>
      <c r="B72" s="26"/>
      <c r="C72" s="65"/>
      <c r="D72" s="26"/>
      <c r="E72" s="33"/>
      <c r="F72" s="26"/>
      <c r="G72" s="25"/>
      <c r="H72" s="25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</row>
    <row r="73" spans="1:26" ht="16.5" customHeight="1" x14ac:dyDescent="0.25">
      <c r="A73" s="26"/>
      <c r="B73" s="26"/>
      <c r="C73" s="65"/>
      <c r="D73" s="26"/>
      <c r="E73" s="33"/>
      <c r="F73" s="26"/>
      <c r="G73" s="25"/>
      <c r="H73" s="25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</row>
    <row r="74" spans="1:26" ht="16.5" customHeight="1" x14ac:dyDescent="0.25">
      <c r="A74" s="26"/>
      <c r="B74" s="26"/>
      <c r="C74" s="65"/>
      <c r="D74" s="26"/>
      <c r="E74" s="33"/>
      <c r="F74" s="26"/>
      <c r="G74" s="25"/>
      <c r="H74" s="25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</row>
    <row r="75" spans="1:26" ht="16.5" customHeight="1" x14ac:dyDescent="0.25">
      <c r="A75" s="26"/>
      <c r="B75" s="26"/>
      <c r="C75" s="65"/>
      <c r="D75" s="26"/>
      <c r="E75" s="33"/>
      <c r="F75" s="26"/>
      <c r="G75" s="25"/>
      <c r="H75" s="25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</row>
    <row r="76" spans="1:26" ht="16.5" customHeight="1" x14ac:dyDescent="0.25">
      <c r="A76" s="26"/>
      <c r="B76" s="26"/>
      <c r="C76" s="65"/>
      <c r="D76" s="26"/>
      <c r="E76" s="33"/>
      <c r="F76" s="26"/>
      <c r="G76" s="25"/>
      <c r="H76" s="25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</row>
    <row r="77" spans="1:26" ht="16.5" customHeight="1" x14ac:dyDescent="0.25">
      <c r="A77" s="26"/>
      <c r="B77" s="26"/>
      <c r="C77" s="65"/>
      <c r="D77" s="26"/>
      <c r="E77" s="33"/>
      <c r="F77" s="26"/>
      <c r="G77" s="25"/>
      <c r="H77" s="25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</row>
    <row r="78" spans="1:26" ht="16.5" customHeight="1" x14ac:dyDescent="0.25">
      <c r="A78" s="26"/>
      <c r="B78" s="26"/>
      <c r="C78" s="65"/>
      <c r="D78" s="26"/>
      <c r="E78" s="33"/>
      <c r="F78" s="26"/>
      <c r="G78" s="25"/>
      <c r="H78" s="25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</row>
    <row r="79" spans="1:26" ht="16.5" customHeight="1" x14ac:dyDescent="0.25">
      <c r="A79" s="26"/>
      <c r="B79" s="26"/>
      <c r="C79" s="65"/>
      <c r="D79" s="26"/>
      <c r="E79" s="33"/>
      <c r="F79" s="26"/>
      <c r="G79" s="25"/>
      <c r="H79" s="25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</row>
    <row r="80" spans="1:26" ht="16.5" customHeight="1" x14ac:dyDescent="0.25">
      <c r="A80" s="26"/>
      <c r="B80" s="26"/>
      <c r="C80" s="65"/>
      <c r="D80" s="26"/>
      <c r="E80" s="33"/>
      <c r="F80" s="26"/>
      <c r="G80" s="25"/>
      <c r="H80" s="25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</row>
    <row r="81" spans="1:26" ht="16.5" customHeight="1" x14ac:dyDescent="0.25">
      <c r="A81" s="26"/>
      <c r="B81" s="26"/>
      <c r="C81" s="65"/>
      <c r="D81" s="26"/>
      <c r="E81" s="33"/>
      <c r="F81" s="26"/>
      <c r="G81" s="25"/>
      <c r="H81" s="25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</row>
    <row r="82" spans="1:26" ht="16.5" customHeight="1" x14ac:dyDescent="0.25">
      <c r="A82" s="26"/>
      <c r="B82" s="26"/>
      <c r="C82" s="65"/>
      <c r="D82" s="26"/>
      <c r="E82" s="33"/>
      <c r="F82" s="26"/>
      <c r="G82" s="25"/>
      <c r="H82" s="25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</row>
    <row r="83" spans="1:26" ht="16.5" customHeight="1" x14ac:dyDescent="0.25">
      <c r="A83" s="26"/>
      <c r="B83" s="26"/>
      <c r="C83" s="65"/>
      <c r="D83" s="26"/>
      <c r="E83" s="33"/>
      <c r="F83" s="26"/>
      <c r="G83" s="25"/>
      <c r="H83" s="25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</row>
    <row r="84" spans="1:26" ht="16.5" customHeight="1" x14ac:dyDescent="0.25">
      <c r="A84" s="26"/>
      <c r="B84" s="26"/>
      <c r="C84" s="65"/>
      <c r="D84" s="26"/>
      <c r="E84" s="33"/>
      <c r="F84" s="26"/>
      <c r="G84" s="25"/>
      <c r="H84" s="25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</row>
    <row r="85" spans="1:26" ht="16.5" customHeight="1" x14ac:dyDescent="0.25">
      <c r="A85" s="26"/>
      <c r="B85" s="26"/>
      <c r="C85" s="65"/>
      <c r="D85" s="26"/>
      <c r="E85" s="33"/>
      <c r="F85" s="26"/>
      <c r="G85" s="25"/>
      <c r="H85" s="25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</row>
    <row r="86" spans="1:26" ht="16.5" customHeight="1" x14ac:dyDescent="0.25">
      <c r="A86" s="26"/>
      <c r="B86" s="26"/>
      <c r="C86" s="65"/>
      <c r="D86" s="26"/>
      <c r="E86" s="33"/>
      <c r="F86" s="26"/>
      <c r="G86" s="25"/>
      <c r="H86" s="25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</row>
    <row r="87" spans="1:26" ht="16.5" customHeight="1" x14ac:dyDescent="0.25">
      <c r="A87" s="26"/>
      <c r="B87" s="26"/>
      <c r="C87" s="65"/>
      <c r="D87" s="26"/>
      <c r="E87" s="33"/>
      <c r="F87" s="26"/>
      <c r="G87" s="25"/>
      <c r="H87" s="25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</row>
    <row r="88" spans="1:26" ht="16.5" customHeight="1" x14ac:dyDescent="0.25">
      <c r="A88" s="26"/>
      <c r="B88" s="26"/>
      <c r="C88" s="65"/>
      <c r="D88" s="26"/>
      <c r="E88" s="33"/>
      <c r="F88" s="26"/>
      <c r="G88" s="25"/>
      <c r="H88" s="25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</row>
    <row r="89" spans="1:26" ht="16.5" customHeight="1" x14ac:dyDescent="0.25">
      <c r="A89" s="26"/>
      <c r="B89" s="26"/>
      <c r="C89" s="65"/>
      <c r="D89" s="26"/>
      <c r="E89" s="33"/>
      <c r="F89" s="26"/>
      <c r="G89" s="25"/>
      <c r="H89" s="25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</row>
    <row r="90" spans="1:26" ht="16.5" customHeight="1" x14ac:dyDescent="0.25">
      <c r="A90" s="26"/>
      <c r="B90" s="26"/>
      <c r="C90" s="65"/>
      <c r="D90" s="26"/>
      <c r="E90" s="33"/>
      <c r="F90" s="26"/>
      <c r="G90" s="25"/>
      <c r="H90" s="25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</row>
    <row r="91" spans="1:26" ht="16.5" customHeight="1" x14ac:dyDescent="0.25">
      <c r="A91" s="26"/>
      <c r="B91" s="26"/>
      <c r="C91" s="65"/>
      <c r="D91" s="26"/>
      <c r="E91" s="33"/>
      <c r="F91" s="26"/>
      <c r="G91" s="25"/>
      <c r="H91" s="25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</row>
    <row r="92" spans="1:26" ht="16.5" customHeight="1" x14ac:dyDescent="0.25">
      <c r="A92" s="26"/>
      <c r="B92" s="26"/>
      <c r="C92" s="65"/>
      <c r="D92" s="26"/>
      <c r="E92" s="33"/>
      <c r="F92" s="26"/>
      <c r="G92" s="25"/>
      <c r="H92" s="25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</row>
    <row r="93" spans="1:26" ht="16.5" customHeight="1" x14ac:dyDescent="0.25">
      <c r="A93" s="26"/>
      <c r="B93" s="26"/>
      <c r="C93" s="65"/>
      <c r="D93" s="26"/>
      <c r="E93" s="33"/>
      <c r="F93" s="26"/>
      <c r="G93" s="25"/>
      <c r="H93" s="25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</row>
    <row r="94" spans="1:26" ht="16.5" customHeight="1" x14ac:dyDescent="0.25">
      <c r="A94" s="26"/>
      <c r="B94" s="26"/>
      <c r="C94" s="65"/>
      <c r="D94" s="26"/>
      <c r="E94" s="33"/>
      <c r="F94" s="26"/>
      <c r="G94" s="25"/>
      <c r="H94" s="25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</row>
    <row r="95" spans="1:26" ht="16.5" customHeight="1" x14ac:dyDescent="0.25">
      <c r="A95" s="26"/>
      <c r="B95" s="26"/>
      <c r="C95" s="65"/>
      <c r="D95" s="26"/>
      <c r="E95" s="33"/>
      <c r="F95" s="26"/>
      <c r="G95" s="25"/>
      <c r="H95" s="25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</row>
    <row r="96" spans="1:26" ht="16.5" customHeight="1" x14ac:dyDescent="0.25">
      <c r="A96" s="26"/>
      <c r="B96" s="26"/>
      <c r="C96" s="65"/>
      <c r="D96" s="26"/>
      <c r="E96" s="33"/>
      <c r="F96" s="26"/>
      <c r="G96" s="25"/>
      <c r="H96" s="25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</row>
    <row r="97" spans="1:26" ht="16.5" customHeight="1" x14ac:dyDescent="0.25">
      <c r="A97" s="26"/>
      <c r="B97" s="26"/>
      <c r="C97" s="65"/>
      <c r="D97" s="26"/>
      <c r="E97" s="33"/>
      <c r="F97" s="26"/>
      <c r="G97" s="25"/>
      <c r="H97" s="25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</row>
    <row r="98" spans="1:26" ht="16.5" customHeight="1" x14ac:dyDescent="0.25">
      <c r="A98" s="26"/>
      <c r="B98" s="26"/>
      <c r="C98" s="65"/>
      <c r="D98" s="26"/>
      <c r="E98" s="33"/>
      <c r="F98" s="26"/>
      <c r="G98" s="25"/>
      <c r="H98" s="25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</row>
    <row r="99" spans="1:26" ht="16.5" customHeight="1" x14ac:dyDescent="0.25">
      <c r="A99" s="26"/>
      <c r="B99" s="26"/>
      <c r="C99" s="65"/>
      <c r="D99" s="26"/>
      <c r="E99" s="33"/>
      <c r="F99" s="26"/>
      <c r="G99" s="25"/>
      <c r="H99" s="25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</row>
    <row r="100" spans="1:26" ht="16.5" customHeight="1" x14ac:dyDescent="0.25">
      <c r="A100" s="26"/>
      <c r="B100" s="26"/>
      <c r="C100" s="65"/>
      <c r="D100" s="26"/>
      <c r="E100" s="33"/>
      <c r="F100" s="26"/>
      <c r="G100" s="25"/>
      <c r="H100" s="25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</row>
    <row r="101" spans="1:26" ht="16.5" customHeight="1" x14ac:dyDescent="0.25">
      <c r="A101" s="26"/>
      <c r="B101" s="26"/>
      <c r="C101" s="65"/>
      <c r="D101" s="26"/>
      <c r="E101" s="33"/>
      <c r="F101" s="26"/>
      <c r="G101" s="25"/>
      <c r="H101" s="25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</row>
    <row r="102" spans="1:26" ht="16.5" customHeight="1" x14ac:dyDescent="0.25">
      <c r="A102" s="26"/>
      <c r="B102" s="26"/>
      <c r="C102" s="65"/>
      <c r="D102" s="26"/>
      <c r="E102" s="33"/>
      <c r="F102" s="26"/>
      <c r="G102" s="25"/>
      <c r="H102" s="25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</row>
    <row r="103" spans="1:26" ht="16.5" customHeight="1" x14ac:dyDescent="0.25">
      <c r="A103" s="26"/>
      <c r="B103" s="26"/>
      <c r="C103" s="65"/>
      <c r="D103" s="26"/>
      <c r="E103" s="33"/>
      <c r="F103" s="26"/>
      <c r="G103" s="25"/>
      <c r="H103" s="25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</row>
    <row r="104" spans="1:26" ht="16.5" customHeight="1" x14ac:dyDescent="0.25">
      <c r="A104" s="26"/>
      <c r="B104" s="26"/>
      <c r="C104" s="65"/>
      <c r="D104" s="26"/>
      <c r="E104" s="33"/>
      <c r="F104" s="26"/>
      <c r="G104" s="25"/>
      <c r="H104" s="25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</row>
    <row r="105" spans="1:26" ht="16.5" customHeight="1" x14ac:dyDescent="0.25">
      <c r="A105" s="26"/>
      <c r="B105" s="26"/>
      <c r="C105" s="65"/>
      <c r="D105" s="26"/>
      <c r="E105" s="33"/>
      <c r="F105" s="26"/>
      <c r="G105" s="25"/>
      <c r="H105" s="25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</row>
    <row r="106" spans="1:26" ht="16.5" customHeight="1" x14ac:dyDescent="0.25">
      <c r="A106" s="26"/>
      <c r="B106" s="26"/>
      <c r="C106" s="65"/>
      <c r="D106" s="26"/>
      <c r="E106" s="33"/>
      <c r="F106" s="26"/>
      <c r="G106" s="25"/>
      <c r="H106" s="25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</row>
    <row r="107" spans="1:26" ht="16.5" customHeight="1" x14ac:dyDescent="0.25">
      <c r="A107" s="26"/>
      <c r="B107" s="26"/>
      <c r="C107" s="65"/>
      <c r="D107" s="26"/>
      <c r="E107" s="33"/>
      <c r="F107" s="26"/>
      <c r="G107" s="25"/>
      <c r="H107" s="25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</row>
    <row r="108" spans="1:26" ht="16.5" customHeight="1" x14ac:dyDescent="0.25">
      <c r="A108" s="26"/>
      <c r="B108" s="26"/>
      <c r="C108" s="65"/>
      <c r="D108" s="26"/>
      <c r="E108" s="33"/>
      <c r="F108" s="26"/>
      <c r="G108" s="25"/>
      <c r="H108" s="25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</row>
    <row r="109" spans="1:26" ht="16.5" customHeight="1" x14ac:dyDescent="0.25">
      <c r="A109" s="26"/>
      <c r="B109" s="26"/>
      <c r="C109" s="65"/>
      <c r="D109" s="26"/>
      <c r="E109" s="33"/>
      <c r="F109" s="26"/>
      <c r="G109" s="25"/>
      <c r="H109" s="25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</row>
    <row r="110" spans="1:26" ht="16.5" customHeight="1" x14ac:dyDescent="0.25">
      <c r="A110" s="26"/>
      <c r="B110" s="26"/>
      <c r="C110" s="65"/>
      <c r="D110" s="26"/>
      <c r="E110" s="33"/>
      <c r="F110" s="26"/>
      <c r="G110" s="25"/>
      <c r="H110" s="25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</row>
    <row r="111" spans="1:26" ht="16.5" customHeight="1" x14ac:dyDescent="0.25">
      <c r="A111" s="26"/>
      <c r="B111" s="26"/>
      <c r="C111" s="65"/>
      <c r="D111" s="26"/>
      <c r="E111" s="33"/>
      <c r="F111" s="26"/>
      <c r="G111" s="25"/>
      <c r="H111" s="25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</row>
    <row r="112" spans="1:26" ht="16.5" customHeight="1" x14ac:dyDescent="0.25">
      <c r="A112" s="26"/>
      <c r="B112" s="26"/>
      <c r="C112" s="65"/>
      <c r="D112" s="26"/>
      <c r="E112" s="33"/>
      <c r="F112" s="26"/>
      <c r="G112" s="25"/>
      <c r="H112" s="25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</row>
    <row r="113" spans="1:26" ht="16.5" customHeight="1" x14ac:dyDescent="0.25">
      <c r="A113" s="26"/>
      <c r="B113" s="26"/>
      <c r="C113" s="65"/>
      <c r="D113" s="26"/>
      <c r="E113" s="33"/>
      <c r="F113" s="26"/>
      <c r="G113" s="25"/>
      <c r="H113" s="25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</row>
    <row r="114" spans="1:26" ht="16.5" customHeight="1" x14ac:dyDescent="0.25">
      <c r="A114" s="26"/>
      <c r="B114" s="26"/>
      <c r="C114" s="65"/>
      <c r="D114" s="26"/>
      <c r="E114" s="33"/>
      <c r="F114" s="26"/>
      <c r="G114" s="25"/>
      <c r="H114" s="25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</row>
    <row r="115" spans="1:26" ht="16.5" customHeight="1" x14ac:dyDescent="0.25">
      <c r="A115" s="26"/>
      <c r="B115" s="26"/>
      <c r="C115" s="65"/>
      <c r="D115" s="26"/>
      <c r="E115" s="33"/>
      <c r="F115" s="26"/>
      <c r="G115" s="25"/>
      <c r="H115" s="25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</row>
    <row r="116" spans="1:26" ht="16.5" customHeight="1" x14ac:dyDescent="0.25">
      <c r="A116" s="26"/>
      <c r="B116" s="26"/>
      <c r="C116" s="65"/>
      <c r="D116" s="26"/>
      <c r="E116" s="33"/>
      <c r="F116" s="26"/>
      <c r="G116" s="25"/>
      <c r="H116" s="25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</row>
    <row r="117" spans="1:26" ht="16.5" customHeight="1" x14ac:dyDescent="0.25">
      <c r="A117" s="26"/>
      <c r="B117" s="26"/>
      <c r="C117" s="65"/>
      <c r="D117" s="26"/>
      <c r="E117" s="33"/>
      <c r="F117" s="26"/>
      <c r="G117" s="25"/>
      <c r="H117" s="25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</row>
    <row r="118" spans="1:26" ht="16.5" customHeight="1" x14ac:dyDescent="0.25">
      <c r="A118" s="26"/>
      <c r="B118" s="26"/>
      <c r="C118" s="65"/>
      <c r="D118" s="26"/>
      <c r="E118" s="33"/>
      <c r="F118" s="26"/>
      <c r="G118" s="25"/>
      <c r="H118" s="25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</row>
    <row r="119" spans="1:26" ht="16.5" customHeight="1" x14ac:dyDescent="0.25">
      <c r="A119" s="26"/>
      <c r="B119" s="26"/>
      <c r="C119" s="65"/>
      <c r="D119" s="26"/>
      <c r="E119" s="33"/>
      <c r="F119" s="26"/>
      <c r="G119" s="25"/>
      <c r="H119" s="25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</row>
    <row r="120" spans="1:26" ht="16.5" customHeight="1" x14ac:dyDescent="0.25">
      <c r="A120" s="26"/>
      <c r="B120" s="26"/>
      <c r="C120" s="65"/>
      <c r="D120" s="26"/>
      <c r="E120" s="33"/>
      <c r="F120" s="26"/>
      <c r="G120" s="25"/>
      <c r="H120" s="25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</row>
    <row r="121" spans="1:26" ht="16.5" customHeight="1" x14ac:dyDescent="0.25">
      <c r="A121" s="26"/>
      <c r="B121" s="26"/>
      <c r="C121" s="65"/>
      <c r="D121" s="26"/>
      <c r="E121" s="33"/>
      <c r="F121" s="26"/>
      <c r="G121" s="25"/>
      <c r="H121" s="25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</row>
    <row r="122" spans="1:26" ht="16.5" customHeight="1" x14ac:dyDescent="0.25">
      <c r="A122" s="26"/>
      <c r="B122" s="26"/>
      <c r="C122" s="65"/>
      <c r="D122" s="26"/>
      <c r="E122" s="33"/>
      <c r="F122" s="26"/>
      <c r="G122" s="25"/>
      <c r="H122" s="25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</row>
    <row r="123" spans="1:26" ht="16.5" customHeight="1" x14ac:dyDescent="0.25">
      <c r="A123" s="26"/>
      <c r="B123" s="26"/>
      <c r="C123" s="65"/>
      <c r="D123" s="26"/>
      <c r="E123" s="33"/>
      <c r="F123" s="26"/>
      <c r="G123" s="25"/>
      <c r="H123" s="25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</row>
    <row r="124" spans="1:26" ht="16.5" customHeight="1" x14ac:dyDescent="0.25">
      <c r="A124" s="26"/>
      <c r="B124" s="26"/>
      <c r="C124" s="65"/>
      <c r="D124" s="26"/>
      <c r="E124" s="33"/>
      <c r="F124" s="26"/>
      <c r="G124" s="25"/>
      <c r="H124" s="25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</row>
    <row r="125" spans="1:26" ht="16.5" customHeight="1" x14ac:dyDescent="0.25">
      <c r="A125" s="26"/>
      <c r="B125" s="26"/>
      <c r="C125" s="65"/>
      <c r="D125" s="26"/>
      <c r="E125" s="33"/>
      <c r="F125" s="26"/>
      <c r="G125" s="25"/>
      <c r="H125" s="25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</row>
    <row r="126" spans="1:26" ht="16.5" customHeight="1" x14ac:dyDescent="0.25">
      <c r="A126" s="26"/>
      <c r="B126" s="26"/>
      <c r="C126" s="65"/>
      <c r="D126" s="26"/>
      <c r="E126" s="33"/>
      <c r="F126" s="26"/>
      <c r="G126" s="25"/>
      <c r="H126" s="25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</row>
    <row r="127" spans="1:26" ht="16.5" customHeight="1" x14ac:dyDescent="0.25">
      <c r="A127" s="26"/>
      <c r="B127" s="26"/>
      <c r="C127" s="65"/>
      <c r="D127" s="26"/>
      <c r="E127" s="33"/>
      <c r="F127" s="26"/>
      <c r="G127" s="25"/>
      <c r="H127" s="25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</row>
    <row r="128" spans="1:26" ht="16.5" customHeight="1" x14ac:dyDescent="0.25">
      <c r="A128" s="26"/>
      <c r="B128" s="26"/>
      <c r="C128" s="65"/>
      <c r="D128" s="26"/>
      <c r="E128" s="33"/>
      <c r="F128" s="26"/>
      <c r="G128" s="25"/>
      <c r="H128" s="25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</row>
    <row r="129" spans="1:26" ht="16.5" customHeight="1" x14ac:dyDescent="0.25">
      <c r="A129" s="26"/>
      <c r="B129" s="26"/>
      <c r="C129" s="65"/>
      <c r="D129" s="26"/>
      <c r="E129" s="33"/>
      <c r="F129" s="26"/>
      <c r="G129" s="25"/>
      <c r="H129" s="25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</row>
    <row r="130" spans="1:26" ht="16.5" customHeight="1" x14ac:dyDescent="0.25">
      <c r="A130" s="26"/>
      <c r="B130" s="26"/>
      <c r="C130" s="65"/>
      <c r="D130" s="26"/>
      <c r="E130" s="33"/>
      <c r="F130" s="26"/>
      <c r="G130" s="25"/>
      <c r="H130" s="25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</row>
    <row r="131" spans="1:26" ht="16.5" customHeight="1" x14ac:dyDescent="0.25">
      <c r="A131" s="26"/>
      <c r="B131" s="26"/>
      <c r="C131" s="65"/>
      <c r="D131" s="26"/>
      <c r="E131" s="33"/>
      <c r="F131" s="26"/>
      <c r="G131" s="25"/>
      <c r="H131" s="25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</row>
    <row r="132" spans="1:26" ht="16.5" customHeight="1" x14ac:dyDescent="0.25">
      <c r="A132" s="26"/>
      <c r="B132" s="26"/>
      <c r="C132" s="65"/>
      <c r="D132" s="26"/>
      <c r="E132" s="33"/>
      <c r="F132" s="26"/>
      <c r="G132" s="25"/>
      <c r="H132" s="25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</row>
    <row r="133" spans="1:26" ht="16.5" customHeight="1" x14ac:dyDescent="0.25">
      <c r="A133" s="26"/>
      <c r="B133" s="26"/>
      <c r="C133" s="65"/>
      <c r="D133" s="26"/>
      <c r="E133" s="33"/>
      <c r="F133" s="26"/>
      <c r="G133" s="25"/>
      <c r="H133" s="25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</row>
    <row r="134" spans="1:26" ht="16.5" customHeight="1" x14ac:dyDescent="0.25">
      <c r="A134" s="26"/>
      <c r="B134" s="26"/>
      <c r="C134" s="65"/>
      <c r="D134" s="26"/>
      <c r="E134" s="33"/>
      <c r="F134" s="26"/>
      <c r="G134" s="25"/>
      <c r="H134" s="25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</row>
    <row r="135" spans="1:26" ht="16.5" customHeight="1" x14ac:dyDescent="0.25">
      <c r="A135" s="26"/>
      <c r="B135" s="26"/>
      <c r="C135" s="65"/>
      <c r="D135" s="26"/>
      <c r="E135" s="33"/>
      <c r="F135" s="26"/>
      <c r="G135" s="25"/>
      <c r="H135" s="25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</row>
    <row r="136" spans="1:26" ht="16.5" customHeight="1" x14ac:dyDescent="0.25">
      <c r="A136" s="26"/>
      <c r="B136" s="26"/>
      <c r="C136" s="65"/>
      <c r="D136" s="26"/>
      <c r="E136" s="33"/>
      <c r="F136" s="26"/>
      <c r="G136" s="25"/>
      <c r="H136" s="25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</row>
    <row r="137" spans="1:26" ht="16.5" customHeight="1" x14ac:dyDescent="0.25">
      <c r="A137" s="26"/>
      <c r="B137" s="26"/>
      <c r="C137" s="65"/>
      <c r="D137" s="26"/>
      <c r="E137" s="33"/>
      <c r="F137" s="26"/>
      <c r="G137" s="25"/>
      <c r="H137" s="25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</row>
    <row r="138" spans="1:26" ht="16.5" customHeight="1" x14ac:dyDescent="0.25">
      <c r="A138" s="26"/>
      <c r="B138" s="26"/>
      <c r="C138" s="65"/>
      <c r="D138" s="26"/>
      <c r="E138" s="33"/>
      <c r="F138" s="26"/>
      <c r="G138" s="25"/>
      <c r="H138" s="25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</row>
    <row r="139" spans="1:26" ht="16.5" customHeight="1" x14ac:dyDescent="0.25">
      <c r="A139" s="26"/>
      <c r="B139" s="26"/>
      <c r="C139" s="65"/>
      <c r="D139" s="26"/>
      <c r="E139" s="33"/>
      <c r="F139" s="26"/>
      <c r="G139" s="25"/>
      <c r="H139" s="25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</row>
    <row r="140" spans="1:26" ht="16.5" customHeight="1" x14ac:dyDescent="0.25">
      <c r="A140" s="26"/>
      <c r="B140" s="26"/>
      <c r="C140" s="65"/>
      <c r="D140" s="26"/>
      <c r="E140" s="33"/>
      <c r="F140" s="26"/>
      <c r="G140" s="25"/>
      <c r="H140" s="25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</row>
    <row r="141" spans="1:26" ht="16.5" customHeight="1" x14ac:dyDescent="0.25">
      <c r="A141" s="26"/>
      <c r="B141" s="26"/>
      <c r="C141" s="65"/>
      <c r="D141" s="26"/>
      <c r="E141" s="33"/>
      <c r="F141" s="26"/>
      <c r="G141" s="25"/>
      <c r="H141" s="25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</row>
    <row r="142" spans="1:26" ht="16.5" customHeight="1" x14ac:dyDescent="0.25">
      <c r="A142" s="26"/>
      <c r="B142" s="26"/>
      <c r="C142" s="65"/>
      <c r="D142" s="26"/>
      <c r="E142" s="33"/>
      <c r="F142" s="26"/>
      <c r="G142" s="25"/>
      <c r="H142" s="25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</row>
    <row r="143" spans="1:26" ht="16.5" customHeight="1" x14ac:dyDescent="0.25">
      <c r="A143" s="26"/>
      <c r="B143" s="26"/>
      <c r="C143" s="65"/>
      <c r="D143" s="26"/>
      <c r="E143" s="33"/>
      <c r="F143" s="26"/>
      <c r="G143" s="25"/>
      <c r="H143" s="25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</row>
    <row r="144" spans="1:26" ht="16.5" customHeight="1" x14ac:dyDescent="0.25">
      <c r="A144" s="26"/>
      <c r="B144" s="26"/>
      <c r="C144" s="65"/>
      <c r="D144" s="26"/>
      <c r="E144" s="33"/>
      <c r="F144" s="26"/>
      <c r="G144" s="25"/>
      <c r="H144" s="25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</row>
    <row r="145" spans="1:26" ht="16.5" customHeight="1" x14ac:dyDescent="0.25">
      <c r="A145" s="26"/>
      <c r="B145" s="26"/>
      <c r="C145" s="65"/>
      <c r="D145" s="26"/>
      <c r="E145" s="33"/>
      <c r="F145" s="26"/>
      <c r="G145" s="25"/>
      <c r="H145" s="25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</row>
    <row r="146" spans="1:26" ht="16.5" customHeight="1" x14ac:dyDescent="0.25">
      <c r="A146" s="26"/>
      <c r="B146" s="26"/>
      <c r="C146" s="65"/>
      <c r="D146" s="26"/>
      <c r="E146" s="33"/>
      <c r="F146" s="26"/>
      <c r="G146" s="25"/>
      <c r="H146" s="25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</row>
    <row r="147" spans="1:26" ht="16.5" customHeight="1" x14ac:dyDescent="0.25">
      <c r="A147" s="26"/>
      <c r="B147" s="26"/>
      <c r="C147" s="65"/>
      <c r="D147" s="26"/>
      <c r="E147" s="33"/>
      <c r="F147" s="26"/>
      <c r="G147" s="25"/>
      <c r="H147" s="25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</row>
    <row r="148" spans="1:26" ht="16.5" customHeight="1" x14ac:dyDescent="0.25">
      <c r="A148" s="26"/>
      <c r="B148" s="26"/>
      <c r="C148" s="65"/>
      <c r="D148" s="26"/>
      <c r="E148" s="33"/>
      <c r="F148" s="26"/>
      <c r="G148" s="25"/>
      <c r="H148" s="25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</row>
    <row r="149" spans="1:26" ht="16.5" customHeight="1" x14ac:dyDescent="0.25">
      <c r="A149" s="26"/>
      <c r="B149" s="26"/>
      <c r="C149" s="65"/>
      <c r="D149" s="26"/>
      <c r="E149" s="33"/>
      <c r="F149" s="26"/>
      <c r="G149" s="25"/>
      <c r="H149" s="25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</row>
    <row r="150" spans="1:26" ht="16.5" customHeight="1" x14ac:dyDescent="0.25">
      <c r="A150" s="26"/>
      <c r="B150" s="26"/>
      <c r="C150" s="65"/>
      <c r="D150" s="26"/>
      <c r="E150" s="33"/>
      <c r="F150" s="26"/>
      <c r="G150" s="25"/>
      <c r="H150" s="25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</row>
    <row r="151" spans="1:26" ht="16.5" customHeight="1" x14ac:dyDescent="0.25">
      <c r="A151" s="26"/>
      <c r="B151" s="26"/>
      <c r="C151" s="65"/>
      <c r="D151" s="26"/>
      <c r="E151" s="33"/>
      <c r="F151" s="26"/>
      <c r="G151" s="25"/>
      <c r="H151" s="25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</row>
    <row r="152" spans="1:26" ht="16.5" customHeight="1" x14ac:dyDescent="0.25">
      <c r="A152" s="26"/>
      <c r="B152" s="26"/>
      <c r="C152" s="65"/>
      <c r="D152" s="26"/>
      <c r="E152" s="33"/>
      <c r="F152" s="26"/>
      <c r="G152" s="25"/>
      <c r="H152" s="25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</row>
    <row r="153" spans="1:26" ht="16.5" customHeight="1" x14ac:dyDescent="0.25">
      <c r="A153" s="26"/>
      <c r="B153" s="26"/>
      <c r="C153" s="65"/>
      <c r="D153" s="26"/>
      <c r="E153" s="33"/>
      <c r="F153" s="26"/>
      <c r="G153" s="25"/>
      <c r="H153" s="25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</row>
    <row r="154" spans="1:26" ht="16.5" customHeight="1" x14ac:dyDescent="0.25">
      <c r="A154" s="26"/>
      <c r="B154" s="26"/>
      <c r="C154" s="65"/>
      <c r="D154" s="26"/>
      <c r="E154" s="33"/>
      <c r="F154" s="26"/>
      <c r="G154" s="25"/>
      <c r="H154" s="25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</row>
    <row r="155" spans="1:26" ht="16.5" customHeight="1" x14ac:dyDescent="0.25">
      <c r="A155" s="26"/>
      <c r="B155" s="26"/>
      <c r="C155" s="65"/>
      <c r="D155" s="26"/>
      <c r="E155" s="33"/>
      <c r="F155" s="26"/>
      <c r="G155" s="25"/>
      <c r="H155" s="25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</row>
    <row r="156" spans="1:26" ht="16.5" customHeight="1" x14ac:dyDescent="0.25">
      <c r="A156" s="26"/>
      <c r="B156" s="26"/>
      <c r="C156" s="65"/>
      <c r="D156" s="26"/>
      <c r="E156" s="33"/>
      <c r="F156" s="26"/>
      <c r="G156" s="25"/>
      <c r="H156" s="25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</row>
    <row r="157" spans="1:26" ht="16.5" customHeight="1" x14ac:dyDescent="0.25">
      <c r="A157" s="26"/>
      <c r="B157" s="26"/>
      <c r="C157" s="65"/>
      <c r="D157" s="26"/>
      <c r="E157" s="33"/>
      <c r="F157" s="26"/>
      <c r="G157" s="25"/>
      <c r="H157" s="25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</row>
    <row r="158" spans="1:26" ht="16.5" customHeight="1" x14ac:dyDescent="0.25">
      <c r="A158" s="26"/>
      <c r="B158" s="26"/>
      <c r="C158" s="65"/>
      <c r="D158" s="26"/>
      <c r="E158" s="33"/>
      <c r="F158" s="26"/>
      <c r="G158" s="25"/>
      <c r="H158" s="25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</row>
    <row r="159" spans="1:26" ht="16.5" customHeight="1" x14ac:dyDescent="0.25">
      <c r="A159" s="26"/>
      <c r="B159" s="26"/>
      <c r="C159" s="65"/>
      <c r="D159" s="26"/>
      <c r="E159" s="33"/>
      <c r="F159" s="26"/>
      <c r="G159" s="25"/>
      <c r="H159" s="25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</row>
    <row r="160" spans="1:26" ht="16.5" customHeight="1" x14ac:dyDescent="0.25">
      <c r="A160" s="26"/>
      <c r="B160" s="26"/>
      <c r="C160" s="65"/>
      <c r="D160" s="26"/>
      <c r="E160" s="33"/>
      <c r="F160" s="26"/>
      <c r="G160" s="25"/>
      <c r="H160" s="25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</row>
    <row r="161" spans="1:26" ht="16.5" customHeight="1" x14ac:dyDescent="0.25">
      <c r="A161" s="26"/>
      <c r="B161" s="26"/>
      <c r="C161" s="65"/>
      <c r="D161" s="26"/>
      <c r="E161" s="33"/>
      <c r="F161" s="26"/>
      <c r="G161" s="25"/>
      <c r="H161" s="25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</row>
    <row r="162" spans="1:26" ht="16.5" customHeight="1" x14ac:dyDescent="0.25">
      <c r="A162" s="26"/>
      <c r="B162" s="26"/>
      <c r="C162" s="65"/>
      <c r="D162" s="26"/>
      <c r="E162" s="33"/>
      <c r="F162" s="26"/>
      <c r="G162" s="25"/>
      <c r="H162" s="25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</row>
    <row r="163" spans="1:26" ht="16.5" customHeight="1" x14ac:dyDescent="0.25">
      <c r="A163" s="26"/>
      <c r="B163" s="26"/>
      <c r="C163" s="65"/>
      <c r="D163" s="26"/>
      <c r="E163" s="33"/>
      <c r="F163" s="26"/>
      <c r="G163" s="25"/>
      <c r="H163" s="25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</row>
    <row r="164" spans="1:26" ht="16.5" customHeight="1" x14ac:dyDescent="0.25">
      <c r="A164" s="26"/>
      <c r="B164" s="26"/>
      <c r="C164" s="65"/>
      <c r="D164" s="26"/>
      <c r="E164" s="33"/>
      <c r="F164" s="26"/>
      <c r="G164" s="25"/>
      <c r="H164" s="25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</row>
    <row r="165" spans="1:26" ht="16.5" customHeight="1" x14ac:dyDescent="0.25">
      <c r="A165" s="26"/>
      <c r="B165" s="26"/>
      <c r="C165" s="65"/>
      <c r="D165" s="26"/>
      <c r="E165" s="33"/>
      <c r="F165" s="26"/>
      <c r="G165" s="25"/>
      <c r="H165" s="25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</row>
    <row r="166" spans="1:26" ht="16.5" customHeight="1" x14ac:dyDescent="0.25">
      <c r="A166" s="26"/>
      <c r="B166" s="26"/>
      <c r="C166" s="65"/>
      <c r="D166" s="26"/>
      <c r="E166" s="33"/>
      <c r="F166" s="26"/>
      <c r="G166" s="25"/>
      <c r="H166" s="25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</row>
    <row r="167" spans="1:26" ht="16.5" customHeight="1" x14ac:dyDescent="0.25">
      <c r="A167" s="26"/>
      <c r="B167" s="26"/>
      <c r="C167" s="65"/>
      <c r="D167" s="26"/>
      <c r="E167" s="33"/>
      <c r="F167" s="26"/>
      <c r="G167" s="25"/>
      <c r="H167" s="25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</row>
    <row r="168" spans="1:26" ht="16.5" customHeight="1" x14ac:dyDescent="0.25">
      <c r="A168" s="26"/>
      <c r="B168" s="26"/>
      <c r="C168" s="65"/>
      <c r="D168" s="26"/>
      <c r="E168" s="33"/>
      <c r="F168" s="26"/>
      <c r="G168" s="25"/>
      <c r="H168" s="25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</row>
    <row r="169" spans="1:26" ht="16.5" customHeight="1" x14ac:dyDescent="0.25">
      <c r="A169" s="26"/>
      <c r="B169" s="26"/>
      <c r="C169" s="65"/>
      <c r="D169" s="26"/>
      <c r="E169" s="33"/>
      <c r="F169" s="26"/>
      <c r="G169" s="25"/>
      <c r="H169" s="25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</row>
    <row r="170" spans="1:26" ht="16.5" customHeight="1" x14ac:dyDescent="0.25">
      <c r="A170" s="26"/>
      <c r="B170" s="26"/>
      <c r="C170" s="65"/>
      <c r="D170" s="26"/>
      <c r="E170" s="33"/>
      <c r="F170" s="26"/>
      <c r="G170" s="25"/>
      <c r="H170" s="25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</row>
    <row r="171" spans="1:26" ht="16.5" customHeight="1" x14ac:dyDescent="0.25">
      <c r="A171" s="26"/>
      <c r="B171" s="26"/>
      <c r="C171" s="65"/>
      <c r="D171" s="26"/>
      <c r="E171" s="33"/>
      <c r="F171" s="26"/>
      <c r="G171" s="25"/>
      <c r="H171" s="25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</row>
    <row r="172" spans="1:26" ht="16.5" customHeight="1" x14ac:dyDescent="0.25">
      <c r="A172" s="26"/>
      <c r="B172" s="26"/>
      <c r="C172" s="65"/>
      <c r="D172" s="26"/>
      <c r="E172" s="33"/>
      <c r="F172" s="26"/>
      <c r="G172" s="25"/>
      <c r="H172" s="25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</row>
    <row r="173" spans="1:26" ht="16.5" customHeight="1" x14ac:dyDescent="0.25">
      <c r="A173" s="26"/>
      <c r="B173" s="26"/>
      <c r="C173" s="65"/>
      <c r="D173" s="26"/>
      <c r="E173" s="33"/>
      <c r="F173" s="26"/>
      <c r="G173" s="25"/>
      <c r="H173" s="25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</row>
    <row r="174" spans="1:26" ht="16.5" customHeight="1" x14ac:dyDescent="0.25">
      <c r="A174" s="26"/>
      <c r="B174" s="26"/>
      <c r="C174" s="65"/>
      <c r="D174" s="26"/>
      <c r="E174" s="33"/>
      <c r="F174" s="26"/>
      <c r="G174" s="25"/>
      <c r="H174" s="25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</row>
    <row r="175" spans="1:26" ht="16.5" customHeight="1" x14ac:dyDescent="0.25">
      <c r="A175" s="26"/>
      <c r="B175" s="26"/>
      <c r="C175" s="65"/>
      <c r="D175" s="26"/>
      <c r="E175" s="33"/>
      <c r="F175" s="26"/>
      <c r="G175" s="25"/>
      <c r="H175" s="25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</row>
    <row r="176" spans="1:26" ht="16.5" customHeight="1" x14ac:dyDescent="0.25">
      <c r="A176" s="26"/>
      <c r="B176" s="26"/>
      <c r="C176" s="65"/>
      <c r="D176" s="26"/>
      <c r="E176" s="33"/>
      <c r="F176" s="26"/>
      <c r="G176" s="25"/>
      <c r="H176" s="25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</row>
    <row r="177" spans="1:26" ht="16.5" customHeight="1" x14ac:dyDescent="0.25">
      <c r="A177" s="26"/>
      <c r="B177" s="26"/>
      <c r="C177" s="65"/>
      <c r="D177" s="26"/>
      <c r="E177" s="33"/>
      <c r="F177" s="26"/>
      <c r="G177" s="25"/>
      <c r="H177" s="25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</row>
    <row r="178" spans="1:26" ht="16.5" customHeight="1" x14ac:dyDescent="0.25">
      <c r="A178" s="26"/>
      <c r="B178" s="26"/>
      <c r="C178" s="65"/>
      <c r="D178" s="26"/>
      <c r="E178" s="33"/>
      <c r="F178" s="26"/>
      <c r="G178" s="25"/>
      <c r="H178" s="25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</row>
    <row r="179" spans="1:26" ht="16.5" customHeight="1" x14ac:dyDescent="0.25">
      <c r="A179" s="26"/>
      <c r="B179" s="26"/>
      <c r="C179" s="65"/>
      <c r="D179" s="26"/>
      <c r="E179" s="33"/>
      <c r="F179" s="26"/>
      <c r="G179" s="25"/>
      <c r="H179" s="25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</row>
    <row r="180" spans="1:26" ht="16.5" customHeight="1" x14ac:dyDescent="0.25">
      <c r="A180" s="26"/>
      <c r="B180" s="26"/>
      <c r="C180" s="65"/>
      <c r="D180" s="26"/>
      <c r="E180" s="33"/>
      <c r="F180" s="26"/>
      <c r="G180" s="25"/>
      <c r="H180" s="25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</row>
    <row r="181" spans="1:26" ht="16.5" customHeight="1" x14ac:dyDescent="0.25">
      <c r="A181" s="26"/>
      <c r="B181" s="26"/>
      <c r="C181" s="65"/>
      <c r="D181" s="26"/>
      <c r="E181" s="33"/>
      <c r="F181" s="26"/>
      <c r="G181" s="25"/>
      <c r="H181" s="25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</row>
    <row r="182" spans="1:26" ht="16.5" customHeight="1" x14ac:dyDescent="0.25">
      <c r="A182" s="26"/>
      <c r="B182" s="26"/>
      <c r="C182" s="65"/>
      <c r="D182" s="26"/>
      <c r="E182" s="33"/>
      <c r="F182" s="26"/>
      <c r="G182" s="25"/>
      <c r="H182" s="25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</row>
    <row r="183" spans="1:26" ht="16.5" customHeight="1" x14ac:dyDescent="0.25">
      <c r="A183" s="26"/>
      <c r="B183" s="26"/>
      <c r="C183" s="65"/>
      <c r="D183" s="26"/>
      <c r="E183" s="33"/>
      <c r="F183" s="26"/>
      <c r="G183" s="25"/>
      <c r="H183" s="25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</row>
    <row r="184" spans="1:26" ht="16.5" customHeight="1" x14ac:dyDescent="0.25">
      <c r="A184" s="26"/>
      <c r="B184" s="26"/>
      <c r="C184" s="65"/>
      <c r="D184" s="26"/>
      <c r="E184" s="33"/>
      <c r="F184" s="26"/>
      <c r="G184" s="25"/>
      <c r="H184" s="25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</row>
    <row r="185" spans="1:26" ht="16.5" customHeight="1" x14ac:dyDescent="0.25">
      <c r="A185" s="26"/>
      <c r="B185" s="26"/>
      <c r="C185" s="65"/>
      <c r="D185" s="26"/>
      <c r="E185" s="33"/>
      <c r="F185" s="26"/>
      <c r="G185" s="25"/>
      <c r="H185" s="25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</row>
    <row r="186" spans="1:26" ht="16.5" customHeight="1" x14ac:dyDescent="0.25">
      <c r="A186" s="26"/>
      <c r="B186" s="26"/>
      <c r="C186" s="65"/>
      <c r="D186" s="26"/>
      <c r="E186" s="33"/>
      <c r="F186" s="26"/>
      <c r="G186" s="25"/>
      <c r="H186" s="25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</row>
    <row r="187" spans="1:26" ht="16.5" customHeight="1" x14ac:dyDescent="0.25">
      <c r="A187" s="26"/>
      <c r="B187" s="26"/>
      <c r="C187" s="65"/>
      <c r="D187" s="26"/>
      <c r="E187" s="33"/>
      <c r="F187" s="26"/>
      <c r="G187" s="25"/>
      <c r="H187" s="25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</row>
    <row r="188" spans="1:26" ht="16.5" customHeight="1" x14ac:dyDescent="0.25">
      <c r="A188" s="26"/>
      <c r="B188" s="26"/>
      <c r="C188" s="65"/>
      <c r="D188" s="26"/>
      <c r="E188" s="33"/>
      <c r="F188" s="26"/>
      <c r="G188" s="25"/>
      <c r="H188" s="25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</row>
    <row r="189" spans="1:26" ht="16.5" customHeight="1" x14ac:dyDescent="0.25">
      <c r="A189" s="26"/>
      <c r="B189" s="26"/>
      <c r="C189" s="65"/>
      <c r="D189" s="26"/>
      <c r="E189" s="33"/>
      <c r="F189" s="26"/>
      <c r="G189" s="25"/>
      <c r="H189" s="25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</row>
    <row r="190" spans="1:26" ht="16.5" customHeight="1" x14ac:dyDescent="0.25">
      <c r="A190" s="26"/>
      <c r="B190" s="26"/>
      <c r="C190" s="65"/>
      <c r="D190" s="26"/>
      <c r="E190" s="33"/>
      <c r="F190" s="26"/>
      <c r="G190" s="25"/>
      <c r="H190" s="25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</row>
    <row r="191" spans="1:26" ht="16.5" customHeight="1" x14ac:dyDescent="0.25">
      <c r="A191" s="26"/>
      <c r="B191" s="26"/>
      <c r="C191" s="65"/>
      <c r="D191" s="26"/>
      <c r="E191" s="33"/>
      <c r="F191" s="26"/>
      <c r="G191" s="25"/>
      <c r="H191" s="25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</row>
    <row r="192" spans="1:26" ht="16.5" customHeight="1" x14ac:dyDescent="0.25">
      <c r="A192" s="26"/>
      <c r="B192" s="26"/>
      <c r="C192" s="65"/>
      <c r="D192" s="26"/>
      <c r="E192" s="33"/>
      <c r="F192" s="26"/>
      <c r="G192" s="25"/>
      <c r="H192" s="25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</row>
    <row r="193" spans="1:26" ht="16.5" customHeight="1" x14ac:dyDescent="0.25">
      <c r="A193" s="26"/>
      <c r="B193" s="26"/>
      <c r="C193" s="65"/>
      <c r="D193" s="26"/>
      <c r="E193" s="33"/>
      <c r="F193" s="26"/>
      <c r="G193" s="25"/>
      <c r="H193" s="25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</row>
    <row r="194" spans="1:26" ht="16.5" customHeight="1" x14ac:dyDescent="0.25">
      <c r="A194" s="26"/>
      <c r="B194" s="26"/>
      <c r="C194" s="65"/>
      <c r="D194" s="26"/>
      <c r="E194" s="33"/>
      <c r="F194" s="26"/>
      <c r="G194" s="25"/>
      <c r="H194" s="25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</row>
    <row r="195" spans="1:26" ht="16.5" customHeight="1" x14ac:dyDescent="0.25">
      <c r="A195" s="26"/>
      <c r="B195" s="26"/>
      <c r="C195" s="65"/>
      <c r="D195" s="26"/>
      <c r="E195" s="33"/>
      <c r="F195" s="26"/>
      <c r="G195" s="25"/>
      <c r="H195" s="25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</row>
    <row r="196" spans="1:26" ht="16.5" customHeight="1" x14ac:dyDescent="0.25">
      <c r="A196" s="26"/>
      <c r="B196" s="26"/>
      <c r="C196" s="65"/>
      <c r="D196" s="26"/>
      <c r="E196" s="33"/>
      <c r="F196" s="26"/>
      <c r="G196" s="25"/>
      <c r="H196" s="25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</row>
    <row r="197" spans="1:26" ht="16.5" customHeight="1" x14ac:dyDescent="0.25">
      <c r="A197" s="26"/>
      <c r="B197" s="26"/>
      <c r="C197" s="65"/>
      <c r="D197" s="26"/>
      <c r="E197" s="33"/>
      <c r="F197" s="26"/>
      <c r="G197" s="25"/>
      <c r="H197" s="25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</row>
    <row r="198" spans="1:26" ht="16.5" customHeight="1" x14ac:dyDescent="0.25">
      <c r="A198" s="26"/>
      <c r="B198" s="26"/>
      <c r="C198" s="65"/>
      <c r="D198" s="26"/>
      <c r="E198" s="33"/>
      <c r="F198" s="26"/>
      <c r="G198" s="25"/>
      <c r="H198" s="25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</row>
    <row r="199" spans="1:26" ht="16.5" customHeight="1" x14ac:dyDescent="0.25">
      <c r="A199" s="26"/>
      <c r="B199" s="26"/>
      <c r="C199" s="65"/>
      <c r="D199" s="26"/>
      <c r="E199" s="33"/>
      <c r="F199" s="26"/>
      <c r="G199" s="25"/>
      <c r="H199" s="25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</row>
    <row r="200" spans="1:26" ht="16.5" customHeight="1" x14ac:dyDescent="0.25">
      <c r="A200" s="26"/>
      <c r="B200" s="26"/>
      <c r="C200" s="65"/>
      <c r="D200" s="26"/>
      <c r="E200" s="33"/>
      <c r="F200" s="26"/>
      <c r="G200" s="25"/>
      <c r="H200" s="25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</row>
    <row r="201" spans="1:26" ht="16.5" customHeight="1" x14ac:dyDescent="0.25">
      <c r="A201" s="26"/>
      <c r="B201" s="26"/>
      <c r="C201" s="65"/>
      <c r="D201" s="26"/>
      <c r="E201" s="33"/>
      <c r="F201" s="26"/>
      <c r="G201" s="25"/>
      <c r="H201" s="25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</row>
    <row r="202" spans="1:26" ht="16.5" customHeight="1" x14ac:dyDescent="0.25">
      <c r="A202" s="26"/>
      <c r="B202" s="26"/>
      <c r="C202" s="65"/>
      <c r="D202" s="26"/>
      <c r="E202" s="33"/>
      <c r="F202" s="26"/>
      <c r="G202" s="25"/>
      <c r="H202" s="25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</row>
    <row r="203" spans="1:26" ht="16.5" customHeight="1" x14ac:dyDescent="0.25">
      <c r="A203" s="26"/>
      <c r="B203" s="26"/>
      <c r="C203" s="65"/>
      <c r="D203" s="26"/>
      <c r="E203" s="33"/>
      <c r="F203" s="26"/>
      <c r="G203" s="25"/>
      <c r="H203" s="25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</row>
    <row r="204" spans="1:26" ht="16.5" customHeight="1" x14ac:dyDescent="0.25">
      <c r="A204" s="26"/>
      <c r="B204" s="26"/>
      <c r="C204" s="65"/>
      <c r="D204" s="26"/>
      <c r="E204" s="33"/>
      <c r="F204" s="26"/>
      <c r="G204" s="25"/>
      <c r="H204" s="25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</row>
    <row r="205" spans="1:26" ht="16.5" customHeight="1" x14ac:dyDescent="0.25">
      <c r="A205" s="26"/>
      <c r="B205" s="26"/>
      <c r="C205" s="65"/>
      <c r="D205" s="26"/>
      <c r="E205" s="33"/>
      <c r="F205" s="26"/>
      <c r="G205" s="25"/>
      <c r="H205" s="25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</row>
    <row r="206" spans="1:26" ht="16.5" customHeight="1" x14ac:dyDescent="0.25">
      <c r="A206" s="26"/>
      <c r="B206" s="26"/>
      <c r="C206" s="65"/>
      <c r="D206" s="26"/>
      <c r="E206" s="33"/>
      <c r="F206" s="26"/>
      <c r="G206" s="25"/>
      <c r="H206" s="25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</row>
    <row r="207" spans="1:26" ht="16.5" customHeight="1" x14ac:dyDescent="0.25">
      <c r="A207" s="26"/>
      <c r="B207" s="26"/>
      <c r="C207" s="65"/>
      <c r="D207" s="26"/>
      <c r="E207" s="33"/>
      <c r="F207" s="26"/>
      <c r="G207" s="25"/>
      <c r="H207" s="25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</row>
    <row r="208" spans="1:26" ht="16.5" customHeight="1" x14ac:dyDescent="0.25">
      <c r="A208" s="26"/>
      <c r="B208" s="26"/>
      <c r="C208" s="65"/>
      <c r="D208" s="26"/>
      <c r="E208" s="33"/>
      <c r="F208" s="26"/>
      <c r="G208" s="25"/>
      <c r="H208" s="25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</row>
    <row r="209" spans="1:26" ht="16.5" customHeight="1" x14ac:dyDescent="0.25">
      <c r="A209" s="26"/>
      <c r="B209" s="26"/>
      <c r="C209" s="65"/>
      <c r="D209" s="26"/>
      <c r="E209" s="33"/>
      <c r="F209" s="26"/>
      <c r="G209" s="25"/>
      <c r="H209" s="25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</row>
    <row r="210" spans="1:26" ht="16.5" customHeight="1" x14ac:dyDescent="0.25">
      <c r="A210" s="26"/>
      <c r="B210" s="26"/>
      <c r="C210" s="65"/>
      <c r="D210" s="26"/>
      <c r="E210" s="33"/>
      <c r="F210" s="26"/>
      <c r="G210" s="25"/>
      <c r="H210" s="25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</row>
    <row r="211" spans="1:26" ht="16.5" customHeight="1" x14ac:dyDescent="0.25">
      <c r="A211" s="26"/>
      <c r="B211" s="26"/>
      <c r="C211" s="65"/>
      <c r="D211" s="26"/>
      <c r="E211" s="33"/>
      <c r="F211" s="26"/>
      <c r="G211" s="25"/>
      <c r="H211" s="25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</row>
    <row r="212" spans="1:26" ht="16.5" customHeight="1" x14ac:dyDescent="0.25">
      <c r="A212" s="26"/>
      <c r="B212" s="26"/>
      <c r="C212" s="65"/>
      <c r="D212" s="26"/>
      <c r="E212" s="33"/>
      <c r="F212" s="26"/>
      <c r="G212" s="25"/>
      <c r="H212" s="25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</row>
    <row r="213" spans="1:26" ht="16.5" customHeight="1" x14ac:dyDescent="0.25">
      <c r="A213" s="26"/>
      <c r="B213" s="26"/>
      <c r="C213" s="65"/>
      <c r="D213" s="26"/>
      <c r="E213" s="33"/>
      <c r="F213" s="26"/>
      <c r="G213" s="25"/>
      <c r="H213" s="25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</row>
    <row r="214" spans="1:26" ht="16.5" customHeight="1" x14ac:dyDescent="0.25">
      <c r="A214" s="26"/>
      <c r="B214" s="26"/>
      <c r="C214" s="65"/>
      <c r="D214" s="26"/>
      <c r="E214" s="33"/>
      <c r="F214" s="26"/>
      <c r="G214" s="25"/>
      <c r="H214" s="25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</row>
    <row r="215" spans="1:26" ht="16.5" customHeight="1" x14ac:dyDescent="0.25">
      <c r="A215" s="26"/>
      <c r="B215" s="26"/>
      <c r="C215" s="65"/>
      <c r="D215" s="26"/>
      <c r="E215" s="33"/>
      <c r="F215" s="26"/>
      <c r="G215" s="25"/>
      <c r="H215" s="25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</row>
    <row r="216" spans="1:26" ht="16.5" customHeight="1" x14ac:dyDescent="0.25">
      <c r="A216" s="26"/>
      <c r="B216" s="26"/>
      <c r="C216" s="65"/>
      <c r="D216" s="26"/>
      <c r="E216" s="33"/>
      <c r="F216" s="26"/>
      <c r="G216" s="25"/>
      <c r="H216" s="25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</row>
    <row r="217" spans="1:26" ht="16.5" customHeight="1" x14ac:dyDescent="0.25">
      <c r="A217" s="26"/>
      <c r="B217" s="26"/>
      <c r="C217" s="65"/>
      <c r="D217" s="26"/>
      <c r="E217" s="33"/>
      <c r="F217" s="26"/>
      <c r="G217" s="25"/>
      <c r="H217" s="25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</row>
    <row r="218" spans="1:26" ht="16.5" customHeight="1" x14ac:dyDescent="0.25">
      <c r="A218" s="26"/>
      <c r="B218" s="26"/>
      <c r="C218" s="65"/>
      <c r="D218" s="26"/>
      <c r="E218" s="33"/>
      <c r="F218" s="26"/>
      <c r="G218" s="25"/>
      <c r="H218" s="25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</row>
    <row r="219" spans="1:26" ht="16.5" customHeight="1" x14ac:dyDescent="0.25">
      <c r="A219" s="26"/>
      <c r="B219" s="26"/>
      <c r="C219" s="65"/>
      <c r="D219" s="26"/>
      <c r="E219" s="33"/>
      <c r="F219" s="26"/>
      <c r="G219" s="25"/>
      <c r="H219" s="25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</row>
    <row r="220" spans="1:26" ht="16.5" customHeight="1" x14ac:dyDescent="0.25">
      <c r="A220" s="26"/>
      <c r="B220" s="26"/>
      <c r="C220" s="65"/>
      <c r="D220" s="26"/>
      <c r="E220" s="33"/>
      <c r="F220" s="26"/>
      <c r="G220" s="25"/>
      <c r="H220" s="25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</row>
    <row r="221" spans="1:26" ht="16.5" customHeight="1" x14ac:dyDescent="0.25">
      <c r="A221" s="26"/>
      <c r="B221" s="26"/>
      <c r="C221" s="65"/>
      <c r="D221" s="26"/>
      <c r="E221" s="33"/>
      <c r="F221" s="26"/>
      <c r="G221" s="25"/>
      <c r="H221" s="25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</row>
    <row r="222" spans="1:26" ht="16.5" customHeight="1" x14ac:dyDescent="0.25">
      <c r="A222" s="26"/>
      <c r="B222" s="26"/>
      <c r="C222" s="65"/>
      <c r="D222" s="26"/>
      <c r="E222" s="33"/>
      <c r="F222" s="26"/>
      <c r="G222" s="25"/>
      <c r="H222" s="25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</row>
    <row r="223" spans="1:26" ht="16.5" customHeight="1" x14ac:dyDescent="0.25">
      <c r="A223" s="26"/>
      <c r="B223" s="26"/>
      <c r="C223" s="65"/>
      <c r="D223" s="26"/>
      <c r="E223" s="33"/>
      <c r="F223" s="26"/>
      <c r="G223" s="25"/>
      <c r="H223" s="25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</row>
    <row r="224" spans="1:26" ht="16.5" customHeight="1" x14ac:dyDescent="0.25">
      <c r="A224" s="26"/>
      <c r="B224" s="26"/>
      <c r="C224" s="65"/>
      <c r="D224" s="26"/>
      <c r="E224" s="33"/>
      <c r="F224" s="26"/>
      <c r="G224" s="25"/>
      <c r="H224" s="25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</row>
    <row r="225" spans="1:26" ht="16.5" customHeight="1" x14ac:dyDescent="0.25">
      <c r="A225" s="26"/>
      <c r="B225" s="26"/>
      <c r="C225" s="65"/>
      <c r="D225" s="26"/>
      <c r="E225" s="33"/>
      <c r="F225" s="26"/>
      <c r="G225" s="25"/>
      <c r="H225" s="25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</row>
    <row r="226" spans="1:26" ht="16.5" customHeight="1" x14ac:dyDescent="0.25">
      <c r="A226" s="26"/>
      <c r="B226" s="26"/>
      <c r="C226" s="65"/>
      <c r="D226" s="26"/>
      <c r="E226" s="33"/>
      <c r="F226" s="26"/>
      <c r="G226" s="25"/>
      <c r="H226" s="25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</row>
    <row r="227" spans="1:26" ht="16.5" customHeight="1" x14ac:dyDescent="0.25">
      <c r="A227" s="26"/>
      <c r="B227" s="26"/>
      <c r="C227" s="65"/>
      <c r="D227" s="26"/>
      <c r="E227" s="33"/>
      <c r="F227" s="26"/>
      <c r="G227" s="25"/>
      <c r="H227" s="25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</row>
    <row r="228" spans="1:26" ht="16.5" customHeight="1" x14ac:dyDescent="0.25">
      <c r="A228" s="26"/>
      <c r="B228" s="26"/>
      <c r="C228" s="65"/>
      <c r="D228" s="26"/>
      <c r="E228" s="33"/>
      <c r="F228" s="26"/>
      <c r="G228" s="25"/>
      <c r="H228" s="25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</row>
    <row r="229" spans="1:26" ht="16.5" customHeight="1" x14ac:dyDescent="0.25">
      <c r="A229" s="26"/>
      <c r="B229" s="26"/>
      <c r="C229" s="65"/>
      <c r="D229" s="26"/>
      <c r="E229" s="33"/>
      <c r="F229" s="26"/>
      <c r="G229" s="25"/>
      <c r="H229" s="25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</row>
    <row r="230" spans="1:26" ht="16.5" customHeight="1" x14ac:dyDescent="0.25">
      <c r="A230" s="26"/>
      <c r="B230" s="26"/>
      <c r="C230" s="65"/>
      <c r="D230" s="26"/>
      <c r="E230" s="33"/>
      <c r="F230" s="26"/>
      <c r="G230" s="25"/>
      <c r="H230" s="25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</row>
    <row r="231" spans="1:26" ht="16.5" customHeight="1" x14ac:dyDescent="0.25">
      <c r="A231" s="26"/>
      <c r="B231" s="26"/>
      <c r="C231" s="65"/>
      <c r="D231" s="26"/>
      <c r="E231" s="33"/>
      <c r="F231" s="26"/>
      <c r="G231" s="25"/>
      <c r="H231" s="25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</row>
    <row r="232" spans="1:26" ht="16.5" customHeight="1" x14ac:dyDescent="0.25">
      <c r="A232" s="26"/>
      <c r="B232" s="26"/>
      <c r="C232" s="65"/>
      <c r="D232" s="26"/>
      <c r="E232" s="33"/>
      <c r="F232" s="26"/>
      <c r="G232" s="25"/>
      <c r="H232" s="25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</row>
    <row r="233" spans="1:26" ht="16.5" customHeight="1" x14ac:dyDescent="0.25">
      <c r="A233" s="26"/>
      <c r="B233" s="26"/>
      <c r="C233" s="65"/>
      <c r="D233" s="26"/>
      <c r="E233" s="33"/>
      <c r="F233" s="26"/>
      <c r="G233" s="25"/>
      <c r="H233" s="25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</row>
    <row r="234" spans="1:26" ht="16.5" customHeight="1" x14ac:dyDescent="0.25">
      <c r="A234" s="26"/>
      <c r="B234" s="26"/>
      <c r="C234" s="65"/>
      <c r="D234" s="26"/>
      <c r="E234" s="33"/>
      <c r="F234" s="26"/>
      <c r="G234" s="25"/>
      <c r="H234" s="25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</row>
    <row r="235" spans="1:26" ht="16.5" customHeight="1" x14ac:dyDescent="0.25">
      <c r="A235" s="26"/>
      <c r="B235" s="26"/>
      <c r="C235" s="65"/>
      <c r="D235" s="26"/>
      <c r="E235" s="33"/>
      <c r="F235" s="26"/>
      <c r="G235" s="25"/>
      <c r="H235" s="25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</row>
    <row r="236" spans="1:26" ht="16.5" customHeight="1" x14ac:dyDescent="0.25">
      <c r="A236" s="26"/>
      <c r="B236" s="26"/>
      <c r="C236" s="65"/>
      <c r="D236" s="26"/>
      <c r="E236" s="33"/>
      <c r="F236" s="26"/>
      <c r="G236" s="25"/>
      <c r="H236" s="25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</row>
    <row r="237" spans="1:26" ht="16.5" customHeight="1" x14ac:dyDescent="0.25">
      <c r="A237" s="26"/>
      <c r="B237" s="26"/>
      <c r="C237" s="65"/>
      <c r="D237" s="26"/>
      <c r="E237" s="33"/>
      <c r="F237" s="26"/>
      <c r="G237" s="25"/>
      <c r="H237" s="25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</row>
    <row r="238" spans="1:26" ht="16.5" customHeight="1" x14ac:dyDescent="0.25">
      <c r="A238" s="26"/>
      <c r="B238" s="26"/>
      <c r="C238" s="65"/>
      <c r="D238" s="26"/>
      <c r="E238" s="33"/>
      <c r="F238" s="26"/>
      <c r="G238" s="25"/>
      <c r="H238" s="25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</row>
    <row r="239" spans="1:26" ht="16.5" customHeight="1" x14ac:dyDescent="0.25">
      <c r="A239" s="26"/>
      <c r="B239" s="26"/>
      <c r="C239" s="65"/>
      <c r="D239" s="26"/>
      <c r="E239" s="33"/>
      <c r="F239" s="26"/>
      <c r="G239" s="25"/>
      <c r="H239" s="25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</row>
    <row r="240" spans="1:26" ht="16.5" customHeight="1" x14ac:dyDescent="0.25">
      <c r="A240" s="26"/>
      <c r="B240" s="26"/>
      <c r="C240" s="65"/>
      <c r="D240" s="26"/>
      <c r="E240" s="33"/>
      <c r="F240" s="26"/>
      <c r="G240" s="25"/>
      <c r="H240" s="25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</row>
    <row r="241" spans="1:26" ht="16.5" customHeight="1" x14ac:dyDescent="0.25">
      <c r="A241" s="26"/>
      <c r="B241" s="26"/>
      <c r="C241" s="65"/>
      <c r="D241" s="26"/>
      <c r="E241" s="33"/>
      <c r="F241" s="26"/>
      <c r="G241" s="25"/>
      <c r="H241" s="25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</row>
    <row r="242" spans="1:26" ht="16.5" customHeight="1" x14ac:dyDescent="0.25">
      <c r="A242" s="26"/>
      <c r="B242" s="26"/>
      <c r="C242" s="65"/>
      <c r="D242" s="26"/>
      <c r="E242" s="33"/>
      <c r="F242" s="26"/>
      <c r="G242" s="25"/>
      <c r="H242" s="25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</row>
    <row r="243" spans="1:26" ht="16.5" customHeight="1" x14ac:dyDescent="0.25">
      <c r="A243" s="26"/>
      <c r="B243" s="26"/>
      <c r="C243" s="65"/>
      <c r="D243" s="26"/>
      <c r="E243" s="33"/>
      <c r="F243" s="26"/>
      <c r="G243" s="25"/>
      <c r="H243" s="25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</row>
    <row r="244" spans="1:26" ht="16.5" customHeight="1" x14ac:dyDescent="0.25">
      <c r="A244" s="26"/>
      <c r="B244" s="26"/>
      <c r="C244" s="65"/>
      <c r="D244" s="26"/>
      <c r="E244" s="33"/>
      <c r="F244" s="26"/>
      <c r="G244" s="25"/>
      <c r="H244" s="25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</row>
    <row r="245" spans="1:26" ht="16.5" customHeight="1" x14ac:dyDescent="0.25">
      <c r="A245" s="26"/>
      <c r="B245" s="26"/>
      <c r="C245" s="65"/>
      <c r="D245" s="26"/>
      <c r="E245" s="33"/>
      <c r="F245" s="26"/>
      <c r="G245" s="25"/>
      <c r="H245" s="25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</row>
    <row r="246" spans="1:26" ht="16.5" customHeight="1" x14ac:dyDescent="0.25">
      <c r="A246" s="26"/>
      <c r="B246" s="26"/>
      <c r="C246" s="65"/>
      <c r="D246" s="26"/>
      <c r="E246" s="33"/>
      <c r="F246" s="26"/>
      <c r="G246" s="25"/>
      <c r="H246" s="25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</row>
    <row r="247" spans="1:26" ht="16.5" customHeight="1" x14ac:dyDescent="0.25">
      <c r="A247" s="26"/>
      <c r="B247" s="26"/>
      <c r="C247" s="65"/>
      <c r="D247" s="26"/>
      <c r="E247" s="33"/>
      <c r="F247" s="26"/>
      <c r="G247" s="25"/>
      <c r="H247" s="25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</row>
    <row r="248" spans="1:26" ht="16.5" customHeight="1" x14ac:dyDescent="0.25">
      <c r="A248" s="26"/>
      <c r="B248" s="26"/>
      <c r="C248" s="65"/>
      <c r="D248" s="26"/>
      <c r="E248" s="33"/>
      <c r="F248" s="26"/>
      <c r="G248" s="25"/>
      <c r="H248" s="25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</row>
    <row r="249" spans="1:26" ht="16.5" customHeight="1" x14ac:dyDescent="0.25">
      <c r="A249" s="26"/>
      <c r="B249" s="26"/>
      <c r="C249" s="65"/>
      <c r="D249" s="26"/>
      <c r="E249" s="33"/>
      <c r="F249" s="26"/>
      <c r="G249" s="25"/>
      <c r="H249" s="25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</row>
    <row r="250" spans="1:26" ht="16.5" customHeight="1" x14ac:dyDescent="0.25">
      <c r="A250" s="26"/>
      <c r="B250" s="26"/>
      <c r="C250" s="65"/>
      <c r="D250" s="26"/>
      <c r="E250" s="33"/>
      <c r="F250" s="26"/>
      <c r="G250" s="25"/>
      <c r="H250" s="25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</row>
    <row r="251" spans="1:26" ht="16.5" customHeight="1" x14ac:dyDescent="0.25">
      <c r="A251" s="26"/>
      <c r="B251" s="26"/>
      <c r="C251" s="65"/>
      <c r="D251" s="26"/>
      <c r="E251" s="33"/>
      <c r="F251" s="26"/>
      <c r="G251" s="25"/>
      <c r="H251" s="25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</row>
    <row r="252" spans="1:26" ht="16.5" customHeight="1" x14ac:dyDescent="0.25">
      <c r="A252" s="26"/>
      <c r="B252" s="26"/>
      <c r="C252" s="65"/>
      <c r="D252" s="26"/>
      <c r="E252" s="33"/>
      <c r="F252" s="26"/>
      <c r="G252" s="25"/>
      <c r="H252" s="25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</row>
    <row r="253" spans="1:26" ht="16.5" customHeight="1" x14ac:dyDescent="0.25">
      <c r="A253" s="26"/>
      <c r="B253" s="26"/>
      <c r="C253" s="65"/>
      <c r="D253" s="26"/>
      <c r="E253" s="33"/>
      <c r="F253" s="26"/>
      <c r="G253" s="25"/>
      <c r="H253" s="25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</row>
    <row r="254" spans="1:26" ht="16.5" customHeight="1" x14ac:dyDescent="0.25">
      <c r="A254" s="26"/>
      <c r="B254" s="26"/>
      <c r="C254" s="65"/>
      <c r="D254" s="26"/>
      <c r="E254" s="33"/>
      <c r="F254" s="26"/>
      <c r="G254" s="25"/>
      <c r="H254" s="25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</row>
    <row r="255" spans="1:26" ht="16.5" customHeight="1" x14ac:dyDescent="0.25">
      <c r="A255" s="26"/>
      <c r="B255" s="26"/>
      <c r="C255" s="65"/>
      <c r="D255" s="26"/>
      <c r="E255" s="33"/>
      <c r="F255" s="26"/>
      <c r="G255" s="25"/>
      <c r="H255" s="25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</row>
    <row r="256" spans="1:26" ht="16.5" customHeight="1" x14ac:dyDescent="0.25">
      <c r="A256" s="26"/>
      <c r="B256" s="26"/>
      <c r="C256" s="65"/>
      <c r="D256" s="26"/>
      <c r="E256" s="33"/>
      <c r="F256" s="26"/>
      <c r="G256" s="25"/>
      <c r="H256" s="25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</row>
    <row r="257" spans="1:26" ht="16.5" customHeight="1" x14ac:dyDescent="0.25">
      <c r="A257" s="26"/>
      <c r="B257" s="26"/>
      <c r="C257" s="65"/>
      <c r="D257" s="26"/>
      <c r="E257" s="33"/>
      <c r="F257" s="26"/>
      <c r="G257" s="25"/>
      <c r="H257" s="25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</row>
    <row r="258" spans="1:26" ht="16.5" customHeight="1" x14ac:dyDescent="0.25">
      <c r="A258" s="26"/>
      <c r="B258" s="26"/>
      <c r="C258" s="65"/>
      <c r="D258" s="26"/>
      <c r="E258" s="33"/>
      <c r="F258" s="26"/>
      <c r="G258" s="25"/>
      <c r="H258" s="25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</row>
    <row r="259" spans="1:26" ht="16.5" customHeight="1" x14ac:dyDescent="0.25">
      <c r="A259" s="26"/>
      <c r="B259" s="26"/>
      <c r="C259" s="65"/>
      <c r="D259" s="26"/>
      <c r="E259" s="33"/>
      <c r="F259" s="26"/>
      <c r="G259" s="25"/>
      <c r="H259" s="25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</row>
    <row r="260" spans="1:26" ht="16.5" customHeight="1" x14ac:dyDescent="0.25">
      <c r="A260" s="26"/>
      <c r="B260" s="26"/>
      <c r="C260" s="65"/>
      <c r="D260" s="26"/>
      <c r="E260" s="33"/>
      <c r="F260" s="26"/>
      <c r="G260" s="25"/>
      <c r="H260" s="25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</row>
    <row r="261" spans="1:26" ht="16.5" customHeight="1" x14ac:dyDescent="0.25">
      <c r="A261" s="26"/>
      <c r="B261" s="26"/>
      <c r="C261" s="65"/>
      <c r="D261" s="26"/>
      <c r="E261" s="33"/>
      <c r="F261" s="26"/>
      <c r="G261" s="25"/>
      <c r="H261" s="25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</row>
    <row r="262" spans="1:26" ht="16.5" customHeight="1" x14ac:dyDescent="0.25">
      <c r="A262" s="26"/>
      <c r="B262" s="26"/>
      <c r="C262" s="65"/>
      <c r="D262" s="26"/>
      <c r="E262" s="33"/>
      <c r="F262" s="26"/>
      <c r="G262" s="25"/>
      <c r="H262" s="25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</row>
    <row r="263" spans="1:26" ht="16.5" customHeight="1" x14ac:dyDescent="0.25">
      <c r="A263" s="26"/>
      <c r="B263" s="26"/>
      <c r="C263" s="65"/>
      <c r="D263" s="26"/>
      <c r="E263" s="33"/>
      <c r="F263" s="26"/>
      <c r="G263" s="25"/>
      <c r="H263" s="25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</row>
    <row r="264" spans="1:26" ht="16.5" customHeight="1" x14ac:dyDescent="0.25">
      <c r="A264" s="26"/>
      <c r="B264" s="26"/>
      <c r="C264" s="65"/>
      <c r="D264" s="26"/>
      <c r="E264" s="33"/>
      <c r="F264" s="26"/>
      <c r="G264" s="25"/>
      <c r="H264" s="25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</row>
    <row r="265" spans="1:26" ht="16.5" customHeight="1" x14ac:dyDescent="0.25">
      <c r="A265" s="26"/>
      <c r="B265" s="26"/>
      <c r="C265" s="65"/>
      <c r="D265" s="26"/>
      <c r="E265" s="33"/>
      <c r="F265" s="26"/>
      <c r="G265" s="25"/>
      <c r="H265" s="25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</row>
    <row r="266" spans="1:26" ht="16.5" customHeight="1" x14ac:dyDescent="0.25">
      <c r="A266" s="26"/>
      <c r="B266" s="26"/>
      <c r="C266" s="65"/>
      <c r="D266" s="26"/>
      <c r="E266" s="33"/>
      <c r="F266" s="26"/>
      <c r="G266" s="25"/>
      <c r="H266" s="25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</row>
    <row r="267" spans="1:26" ht="16.5" customHeight="1" x14ac:dyDescent="0.25">
      <c r="A267" s="26"/>
      <c r="B267" s="26"/>
      <c r="C267" s="65"/>
      <c r="D267" s="26"/>
      <c r="E267" s="33"/>
      <c r="F267" s="26"/>
      <c r="G267" s="25"/>
      <c r="H267" s="25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</row>
    <row r="268" spans="1:26" ht="16.5" customHeight="1" x14ac:dyDescent="0.25">
      <c r="A268" s="26"/>
      <c r="B268" s="26"/>
      <c r="C268" s="65"/>
      <c r="D268" s="26"/>
      <c r="E268" s="33"/>
      <c r="F268" s="26"/>
      <c r="G268" s="25"/>
      <c r="H268" s="25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</row>
    <row r="269" spans="1:26" ht="16.5" customHeight="1" x14ac:dyDescent="0.25">
      <c r="A269" s="26"/>
      <c r="B269" s="26"/>
      <c r="C269" s="65"/>
      <c r="D269" s="26"/>
      <c r="E269" s="33"/>
      <c r="F269" s="26"/>
      <c r="G269" s="25"/>
      <c r="H269" s="25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</row>
    <row r="270" spans="1:26" ht="16.5" customHeight="1" x14ac:dyDescent="0.25">
      <c r="A270" s="26"/>
      <c r="B270" s="26"/>
      <c r="C270" s="65"/>
      <c r="D270" s="26"/>
      <c r="E270" s="33"/>
      <c r="F270" s="26"/>
      <c r="G270" s="25"/>
      <c r="H270" s="25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</row>
    <row r="271" spans="1:26" ht="16.5" customHeight="1" x14ac:dyDescent="0.25">
      <c r="A271" s="26"/>
      <c r="B271" s="26"/>
      <c r="C271" s="65"/>
      <c r="D271" s="26"/>
      <c r="E271" s="33"/>
      <c r="F271" s="26"/>
      <c r="G271" s="25"/>
      <c r="H271" s="25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</row>
    <row r="272" spans="1:26" ht="16.5" customHeight="1" x14ac:dyDescent="0.25">
      <c r="A272" s="26"/>
      <c r="B272" s="26"/>
      <c r="C272" s="65"/>
      <c r="D272" s="26"/>
      <c r="E272" s="33"/>
      <c r="F272" s="26"/>
      <c r="G272" s="25"/>
      <c r="H272" s="25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</row>
    <row r="273" spans="1:26" ht="16.5" customHeight="1" x14ac:dyDescent="0.25">
      <c r="A273" s="26"/>
      <c r="B273" s="26"/>
      <c r="C273" s="65"/>
      <c r="D273" s="26"/>
      <c r="E273" s="33"/>
      <c r="F273" s="26"/>
      <c r="G273" s="25"/>
      <c r="H273" s="25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</row>
    <row r="274" spans="1:26" ht="16.5" customHeight="1" x14ac:dyDescent="0.25">
      <c r="A274" s="26"/>
      <c r="B274" s="26"/>
      <c r="C274" s="65"/>
      <c r="D274" s="26"/>
      <c r="E274" s="33"/>
      <c r="F274" s="26"/>
      <c r="G274" s="25"/>
      <c r="H274" s="25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</row>
    <row r="275" spans="1:26" ht="16.5" customHeight="1" x14ac:dyDescent="0.25">
      <c r="A275" s="26"/>
      <c r="B275" s="26"/>
      <c r="C275" s="65"/>
      <c r="D275" s="26"/>
      <c r="E275" s="33"/>
      <c r="F275" s="26"/>
      <c r="G275" s="25"/>
      <c r="H275" s="25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</row>
    <row r="276" spans="1:26" ht="16.5" customHeight="1" x14ac:dyDescent="0.25">
      <c r="A276" s="26"/>
      <c r="B276" s="26"/>
      <c r="C276" s="65"/>
      <c r="D276" s="26"/>
      <c r="E276" s="33"/>
      <c r="F276" s="26"/>
      <c r="G276" s="25"/>
      <c r="H276" s="25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</row>
    <row r="277" spans="1:26" ht="16.5" customHeight="1" x14ac:dyDescent="0.25">
      <c r="A277" s="26"/>
      <c r="B277" s="26"/>
      <c r="C277" s="65"/>
      <c r="D277" s="26"/>
      <c r="E277" s="33"/>
      <c r="F277" s="26"/>
      <c r="G277" s="25"/>
      <c r="H277" s="25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</row>
    <row r="278" spans="1:26" ht="16.5" customHeight="1" x14ac:dyDescent="0.25">
      <c r="A278" s="26"/>
      <c r="B278" s="26"/>
      <c r="C278" s="65"/>
      <c r="D278" s="26"/>
      <c r="E278" s="33"/>
      <c r="F278" s="26"/>
      <c r="G278" s="25"/>
      <c r="H278" s="25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</row>
    <row r="279" spans="1:26" ht="16.5" customHeight="1" x14ac:dyDescent="0.25">
      <c r="A279" s="26"/>
      <c r="B279" s="26"/>
      <c r="C279" s="65"/>
      <c r="D279" s="26"/>
      <c r="E279" s="33"/>
      <c r="F279" s="26"/>
      <c r="G279" s="25"/>
      <c r="H279" s="25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</row>
    <row r="280" spans="1:26" ht="16.5" customHeight="1" x14ac:dyDescent="0.25">
      <c r="A280" s="26"/>
      <c r="B280" s="26"/>
      <c r="C280" s="65"/>
      <c r="D280" s="26"/>
      <c r="E280" s="33"/>
      <c r="F280" s="26"/>
      <c r="G280" s="25"/>
      <c r="H280" s="25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</row>
    <row r="281" spans="1:26" ht="16.5" customHeight="1" x14ac:dyDescent="0.25">
      <c r="A281" s="26"/>
      <c r="B281" s="26"/>
      <c r="C281" s="65"/>
      <c r="D281" s="26"/>
      <c r="E281" s="33"/>
      <c r="F281" s="26"/>
      <c r="G281" s="25"/>
      <c r="H281" s="25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</row>
    <row r="282" spans="1:26" ht="16.5" customHeight="1" x14ac:dyDescent="0.25">
      <c r="A282" s="26"/>
      <c r="B282" s="26"/>
      <c r="C282" s="65"/>
      <c r="D282" s="26"/>
      <c r="E282" s="33"/>
      <c r="F282" s="26"/>
      <c r="G282" s="25"/>
      <c r="H282" s="25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</row>
    <row r="283" spans="1:26" ht="16.5" customHeight="1" x14ac:dyDescent="0.25">
      <c r="A283" s="26"/>
      <c r="B283" s="26"/>
      <c r="C283" s="65"/>
      <c r="D283" s="26"/>
      <c r="E283" s="33"/>
      <c r="F283" s="26"/>
      <c r="G283" s="25"/>
      <c r="H283" s="25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</row>
    <row r="284" spans="1:26" ht="16.5" customHeight="1" x14ac:dyDescent="0.25">
      <c r="A284" s="26"/>
      <c r="B284" s="26"/>
      <c r="C284" s="65"/>
      <c r="D284" s="26"/>
      <c r="E284" s="33"/>
      <c r="F284" s="26"/>
      <c r="G284" s="25"/>
      <c r="H284" s="25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</row>
    <row r="285" spans="1:26" ht="16.5" customHeight="1" x14ac:dyDescent="0.25">
      <c r="A285" s="26"/>
      <c r="B285" s="26"/>
      <c r="C285" s="65"/>
      <c r="D285" s="26"/>
      <c r="E285" s="33"/>
      <c r="F285" s="26"/>
      <c r="G285" s="25"/>
      <c r="H285" s="25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</row>
    <row r="286" spans="1:26" ht="16.5" customHeight="1" x14ac:dyDescent="0.25">
      <c r="A286" s="26"/>
      <c r="B286" s="26"/>
      <c r="C286" s="65"/>
      <c r="D286" s="26"/>
      <c r="E286" s="33"/>
      <c r="F286" s="26"/>
      <c r="G286" s="25"/>
      <c r="H286" s="25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</row>
    <row r="287" spans="1:26" ht="16.5" customHeight="1" x14ac:dyDescent="0.25">
      <c r="A287" s="26"/>
      <c r="B287" s="26"/>
      <c r="C287" s="65"/>
      <c r="D287" s="26"/>
      <c r="E287" s="33"/>
      <c r="F287" s="26"/>
      <c r="G287" s="25"/>
      <c r="H287" s="25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</row>
    <row r="288" spans="1:26" ht="16.5" customHeight="1" x14ac:dyDescent="0.25">
      <c r="A288" s="26"/>
      <c r="B288" s="26"/>
      <c r="C288" s="65"/>
      <c r="D288" s="26"/>
      <c r="E288" s="33"/>
      <c r="F288" s="26"/>
      <c r="G288" s="25"/>
      <c r="H288" s="25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</row>
    <row r="289" spans="1:26" ht="16.5" customHeight="1" x14ac:dyDescent="0.25">
      <c r="A289" s="26"/>
      <c r="B289" s="26"/>
      <c r="C289" s="65"/>
      <c r="D289" s="26"/>
      <c r="E289" s="33"/>
      <c r="F289" s="26"/>
      <c r="G289" s="25"/>
      <c r="H289" s="25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</row>
    <row r="290" spans="1:26" ht="16.5" customHeight="1" x14ac:dyDescent="0.25">
      <c r="A290" s="26"/>
      <c r="B290" s="26"/>
      <c r="C290" s="65"/>
      <c r="D290" s="26"/>
      <c r="E290" s="33"/>
      <c r="F290" s="26"/>
      <c r="G290" s="25"/>
      <c r="H290" s="25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</row>
    <row r="291" spans="1:26" ht="16.5" customHeight="1" x14ac:dyDescent="0.25">
      <c r="A291" s="26"/>
      <c r="B291" s="26"/>
      <c r="C291" s="65"/>
      <c r="D291" s="26"/>
      <c r="E291" s="33"/>
      <c r="F291" s="26"/>
      <c r="G291" s="25"/>
      <c r="H291" s="25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</row>
    <row r="292" spans="1:26" ht="16.5" customHeight="1" x14ac:dyDescent="0.25">
      <c r="A292" s="26"/>
      <c r="B292" s="26"/>
      <c r="C292" s="65"/>
      <c r="D292" s="26"/>
      <c r="E292" s="33"/>
      <c r="F292" s="26"/>
      <c r="G292" s="25"/>
      <c r="H292" s="25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</row>
    <row r="293" spans="1:26" ht="16.5" customHeight="1" x14ac:dyDescent="0.25">
      <c r="A293" s="26"/>
      <c r="B293" s="26"/>
      <c r="C293" s="65"/>
      <c r="D293" s="26"/>
      <c r="E293" s="33"/>
      <c r="F293" s="26"/>
      <c r="G293" s="25"/>
      <c r="H293" s="25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26"/>
    </row>
    <row r="294" spans="1:26" ht="16.5" customHeight="1" x14ac:dyDescent="0.25">
      <c r="A294" s="26"/>
      <c r="B294" s="26"/>
      <c r="C294" s="65"/>
      <c r="D294" s="26"/>
      <c r="E294" s="33"/>
      <c r="F294" s="26"/>
      <c r="G294" s="25"/>
      <c r="H294" s="25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</row>
    <row r="295" spans="1:26" ht="16.5" customHeight="1" x14ac:dyDescent="0.25">
      <c r="A295" s="26"/>
      <c r="B295" s="26"/>
      <c r="C295" s="65"/>
      <c r="D295" s="26"/>
      <c r="E295" s="33"/>
      <c r="F295" s="26"/>
      <c r="G295" s="25"/>
      <c r="H295" s="25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</row>
    <row r="296" spans="1:26" ht="16.5" customHeight="1" x14ac:dyDescent="0.25">
      <c r="A296" s="26"/>
      <c r="B296" s="26"/>
      <c r="C296" s="65"/>
      <c r="D296" s="26"/>
      <c r="E296" s="33"/>
      <c r="F296" s="26"/>
      <c r="G296" s="25"/>
      <c r="H296" s="25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</row>
    <row r="297" spans="1:26" ht="16.5" customHeight="1" x14ac:dyDescent="0.25">
      <c r="A297" s="26"/>
      <c r="B297" s="26"/>
      <c r="C297" s="65"/>
      <c r="D297" s="26"/>
      <c r="E297" s="33"/>
      <c r="F297" s="26"/>
      <c r="G297" s="25"/>
      <c r="H297" s="25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26"/>
    </row>
    <row r="298" spans="1:26" ht="16.5" customHeight="1" x14ac:dyDescent="0.25">
      <c r="A298" s="26"/>
      <c r="B298" s="26"/>
      <c r="C298" s="65"/>
      <c r="D298" s="26"/>
      <c r="E298" s="33"/>
      <c r="F298" s="26"/>
      <c r="G298" s="25"/>
      <c r="H298" s="25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</row>
    <row r="299" spans="1:26" ht="16.5" customHeight="1" x14ac:dyDescent="0.25">
      <c r="A299" s="26"/>
      <c r="B299" s="26"/>
      <c r="C299" s="65"/>
      <c r="D299" s="26"/>
      <c r="E299" s="33"/>
      <c r="F299" s="26"/>
      <c r="G299" s="25"/>
      <c r="H299" s="25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  <c r="Z299" s="26"/>
    </row>
    <row r="300" spans="1:26" ht="16.5" customHeight="1" x14ac:dyDescent="0.25">
      <c r="A300" s="26"/>
      <c r="B300" s="26"/>
      <c r="C300" s="65"/>
      <c r="D300" s="26"/>
      <c r="E300" s="33"/>
      <c r="F300" s="26"/>
      <c r="G300" s="25"/>
      <c r="H300" s="25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26"/>
    </row>
    <row r="301" spans="1:26" ht="16.5" customHeight="1" x14ac:dyDescent="0.25">
      <c r="A301" s="26"/>
      <c r="B301" s="26"/>
      <c r="C301" s="65"/>
      <c r="D301" s="26"/>
      <c r="E301" s="33"/>
      <c r="F301" s="26"/>
      <c r="G301" s="25"/>
      <c r="H301" s="25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</row>
    <row r="302" spans="1:26" ht="16.5" customHeight="1" x14ac:dyDescent="0.25">
      <c r="A302" s="26"/>
      <c r="B302" s="26"/>
      <c r="C302" s="65"/>
      <c r="D302" s="26"/>
      <c r="E302" s="33"/>
      <c r="F302" s="26"/>
      <c r="G302" s="25"/>
      <c r="H302" s="25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</row>
    <row r="303" spans="1:26" ht="16.5" customHeight="1" x14ac:dyDescent="0.25">
      <c r="A303" s="26"/>
      <c r="B303" s="26"/>
      <c r="C303" s="65"/>
      <c r="D303" s="26"/>
      <c r="E303" s="33"/>
      <c r="F303" s="26"/>
      <c r="G303" s="25"/>
      <c r="H303" s="25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26"/>
    </row>
    <row r="304" spans="1:26" ht="16.5" customHeight="1" x14ac:dyDescent="0.25">
      <c r="A304" s="26"/>
      <c r="B304" s="26"/>
      <c r="C304" s="65"/>
      <c r="D304" s="26"/>
      <c r="E304" s="33"/>
      <c r="F304" s="26"/>
      <c r="G304" s="25"/>
      <c r="H304" s="25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</row>
    <row r="305" spans="1:26" ht="16.5" customHeight="1" x14ac:dyDescent="0.25">
      <c r="A305" s="26"/>
      <c r="B305" s="26"/>
      <c r="C305" s="65"/>
      <c r="D305" s="26"/>
      <c r="E305" s="33"/>
      <c r="F305" s="26"/>
      <c r="G305" s="25"/>
      <c r="H305" s="25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26"/>
    </row>
    <row r="306" spans="1:26" ht="16.5" customHeight="1" x14ac:dyDescent="0.25">
      <c r="A306" s="26"/>
      <c r="B306" s="26"/>
      <c r="C306" s="65"/>
      <c r="D306" s="26"/>
      <c r="E306" s="33"/>
      <c r="F306" s="26"/>
      <c r="G306" s="25"/>
      <c r="H306" s="25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26"/>
    </row>
    <row r="307" spans="1:26" ht="16.5" customHeight="1" x14ac:dyDescent="0.25">
      <c r="A307" s="26"/>
      <c r="B307" s="26"/>
      <c r="C307" s="65"/>
      <c r="D307" s="26"/>
      <c r="E307" s="33"/>
      <c r="F307" s="26"/>
      <c r="G307" s="25"/>
      <c r="H307" s="25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  <c r="Z307" s="26"/>
    </row>
    <row r="308" spans="1:26" ht="16.5" customHeight="1" x14ac:dyDescent="0.25">
      <c r="A308" s="26"/>
      <c r="B308" s="26"/>
      <c r="C308" s="65"/>
      <c r="D308" s="26"/>
      <c r="E308" s="33"/>
      <c r="F308" s="26"/>
      <c r="G308" s="25"/>
      <c r="H308" s="25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</row>
    <row r="309" spans="1:26" ht="16.5" customHeight="1" x14ac:dyDescent="0.25">
      <c r="A309" s="26"/>
      <c r="B309" s="26"/>
      <c r="C309" s="65"/>
      <c r="D309" s="26"/>
      <c r="E309" s="33"/>
      <c r="F309" s="26"/>
      <c r="G309" s="25"/>
      <c r="H309" s="25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26"/>
    </row>
    <row r="310" spans="1:26" ht="16.5" customHeight="1" x14ac:dyDescent="0.25">
      <c r="A310" s="26"/>
      <c r="B310" s="26"/>
      <c r="C310" s="65"/>
      <c r="D310" s="26"/>
      <c r="E310" s="33"/>
      <c r="F310" s="26"/>
      <c r="G310" s="25"/>
      <c r="H310" s="25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26"/>
    </row>
    <row r="311" spans="1:26" ht="16.5" customHeight="1" x14ac:dyDescent="0.25">
      <c r="A311" s="26"/>
      <c r="B311" s="26"/>
      <c r="C311" s="65"/>
      <c r="D311" s="26"/>
      <c r="E311" s="33"/>
      <c r="F311" s="26"/>
      <c r="G311" s="25"/>
      <c r="H311" s="25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  <c r="Z311" s="26"/>
    </row>
    <row r="312" spans="1:26" ht="16.5" customHeight="1" x14ac:dyDescent="0.25">
      <c r="A312" s="26"/>
      <c r="B312" s="26"/>
      <c r="C312" s="65"/>
      <c r="D312" s="26"/>
      <c r="E312" s="33"/>
      <c r="F312" s="26"/>
      <c r="G312" s="25"/>
      <c r="H312" s="25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26"/>
    </row>
    <row r="313" spans="1:26" ht="16.5" customHeight="1" x14ac:dyDescent="0.25">
      <c r="A313" s="26"/>
      <c r="B313" s="26"/>
      <c r="C313" s="65"/>
      <c r="D313" s="26"/>
      <c r="E313" s="33"/>
      <c r="F313" s="26"/>
      <c r="G313" s="25"/>
      <c r="H313" s="25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</row>
    <row r="314" spans="1:26" ht="16.5" customHeight="1" x14ac:dyDescent="0.25">
      <c r="A314" s="26"/>
      <c r="B314" s="26"/>
      <c r="C314" s="65"/>
      <c r="D314" s="26"/>
      <c r="E314" s="33"/>
      <c r="F314" s="26"/>
      <c r="G314" s="25"/>
      <c r="H314" s="25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</row>
    <row r="315" spans="1:26" ht="16.5" customHeight="1" x14ac:dyDescent="0.25">
      <c r="A315" s="26"/>
      <c r="B315" s="26"/>
      <c r="C315" s="65"/>
      <c r="D315" s="26"/>
      <c r="E315" s="33"/>
      <c r="F315" s="26"/>
      <c r="G315" s="25"/>
      <c r="H315" s="25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26"/>
    </row>
    <row r="316" spans="1:26" ht="16.5" customHeight="1" x14ac:dyDescent="0.25">
      <c r="A316" s="26"/>
      <c r="B316" s="26"/>
      <c r="C316" s="65"/>
      <c r="D316" s="26"/>
      <c r="E316" s="33"/>
      <c r="F316" s="26"/>
      <c r="G316" s="25"/>
      <c r="H316" s="25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</row>
    <row r="317" spans="1:26" ht="16.5" customHeight="1" x14ac:dyDescent="0.25">
      <c r="A317" s="26"/>
      <c r="B317" s="26"/>
      <c r="C317" s="65"/>
      <c r="D317" s="26"/>
      <c r="E317" s="33"/>
      <c r="F317" s="26"/>
      <c r="G317" s="25"/>
      <c r="H317" s="25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  <c r="Z317" s="26"/>
    </row>
    <row r="318" spans="1:26" ht="16.5" customHeight="1" x14ac:dyDescent="0.25">
      <c r="A318" s="26"/>
      <c r="B318" s="26"/>
      <c r="C318" s="65"/>
      <c r="D318" s="26"/>
      <c r="E318" s="33"/>
      <c r="F318" s="26"/>
      <c r="G318" s="25"/>
      <c r="H318" s="25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26"/>
    </row>
    <row r="319" spans="1:26" ht="16.5" customHeight="1" x14ac:dyDescent="0.25">
      <c r="A319" s="26"/>
      <c r="B319" s="26"/>
      <c r="C319" s="65"/>
      <c r="D319" s="26"/>
      <c r="E319" s="33"/>
      <c r="F319" s="26"/>
      <c r="G319" s="25"/>
      <c r="H319" s="25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26"/>
    </row>
    <row r="320" spans="1:26" ht="16.5" customHeight="1" x14ac:dyDescent="0.25">
      <c r="A320" s="26"/>
      <c r="B320" s="26"/>
      <c r="C320" s="65"/>
      <c r="D320" s="26"/>
      <c r="E320" s="33"/>
      <c r="F320" s="26"/>
      <c r="G320" s="25"/>
      <c r="H320" s="25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</row>
    <row r="321" spans="1:26" ht="16.5" customHeight="1" x14ac:dyDescent="0.25">
      <c r="A321" s="26"/>
      <c r="B321" s="26"/>
      <c r="C321" s="65"/>
      <c r="D321" s="26"/>
      <c r="E321" s="33"/>
      <c r="F321" s="26"/>
      <c r="G321" s="25"/>
      <c r="H321" s="25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  <c r="Z321" s="26"/>
    </row>
    <row r="322" spans="1:26" ht="16.5" customHeight="1" x14ac:dyDescent="0.25">
      <c r="A322" s="26"/>
      <c r="B322" s="26"/>
      <c r="C322" s="65"/>
      <c r="D322" s="26"/>
      <c r="E322" s="33"/>
      <c r="F322" s="26"/>
      <c r="G322" s="25"/>
      <c r="H322" s="25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  <c r="Z322" s="26"/>
    </row>
    <row r="323" spans="1:26" ht="16.5" customHeight="1" x14ac:dyDescent="0.25">
      <c r="A323" s="26"/>
      <c r="B323" s="26"/>
      <c r="C323" s="65"/>
      <c r="D323" s="26"/>
      <c r="E323" s="33"/>
      <c r="F323" s="26"/>
      <c r="G323" s="25"/>
      <c r="H323" s="25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26"/>
    </row>
    <row r="324" spans="1:26" ht="16.5" customHeight="1" x14ac:dyDescent="0.25">
      <c r="A324" s="26"/>
      <c r="B324" s="26"/>
      <c r="C324" s="65"/>
      <c r="D324" s="26"/>
      <c r="E324" s="33"/>
      <c r="F324" s="26"/>
      <c r="G324" s="25"/>
      <c r="H324" s="25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  <c r="Z324" s="26"/>
    </row>
    <row r="325" spans="1:26" ht="16.5" customHeight="1" x14ac:dyDescent="0.25">
      <c r="A325" s="26"/>
      <c r="B325" s="26"/>
      <c r="C325" s="65"/>
      <c r="D325" s="26"/>
      <c r="E325" s="33"/>
      <c r="F325" s="26"/>
      <c r="G325" s="25"/>
      <c r="H325" s="25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  <c r="Z325" s="26"/>
    </row>
    <row r="326" spans="1:26" ht="16.5" customHeight="1" x14ac:dyDescent="0.25">
      <c r="A326" s="26"/>
      <c r="B326" s="26"/>
      <c r="C326" s="65"/>
      <c r="D326" s="26"/>
      <c r="E326" s="33"/>
      <c r="F326" s="26"/>
      <c r="G326" s="25"/>
      <c r="H326" s="25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  <c r="Z326" s="26"/>
    </row>
    <row r="327" spans="1:26" ht="16.5" customHeight="1" x14ac:dyDescent="0.25">
      <c r="A327" s="26"/>
      <c r="B327" s="26"/>
      <c r="C327" s="65"/>
      <c r="D327" s="26"/>
      <c r="E327" s="33"/>
      <c r="F327" s="26"/>
      <c r="G327" s="25"/>
      <c r="H327" s="25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  <c r="Z327" s="26"/>
    </row>
    <row r="328" spans="1:26" ht="16.5" customHeight="1" x14ac:dyDescent="0.25">
      <c r="A328" s="26"/>
      <c r="B328" s="26"/>
      <c r="C328" s="65"/>
      <c r="D328" s="26"/>
      <c r="E328" s="33"/>
      <c r="F328" s="26"/>
      <c r="G328" s="25"/>
      <c r="H328" s="25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</row>
    <row r="329" spans="1:26" ht="16.5" customHeight="1" x14ac:dyDescent="0.25">
      <c r="A329" s="26"/>
      <c r="B329" s="26"/>
      <c r="C329" s="65"/>
      <c r="D329" s="26"/>
      <c r="E329" s="33"/>
      <c r="F329" s="26"/>
      <c r="G329" s="25"/>
      <c r="H329" s="25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</row>
    <row r="330" spans="1:26" ht="16.5" customHeight="1" x14ac:dyDescent="0.25">
      <c r="A330" s="26"/>
      <c r="B330" s="26"/>
      <c r="C330" s="65"/>
      <c r="D330" s="26"/>
      <c r="E330" s="33"/>
      <c r="F330" s="26"/>
      <c r="G330" s="25"/>
      <c r="H330" s="25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</row>
    <row r="331" spans="1:26" ht="16.5" customHeight="1" x14ac:dyDescent="0.25">
      <c r="A331" s="26"/>
      <c r="B331" s="26"/>
      <c r="C331" s="65"/>
      <c r="D331" s="26"/>
      <c r="E331" s="33"/>
      <c r="F331" s="26"/>
      <c r="G331" s="25"/>
      <c r="H331" s="25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  <c r="Z331" s="26"/>
    </row>
    <row r="332" spans="1:26" ht="16.5" customHeight="1" x14ac:dyDescent="0.25">
      <c r="A332" s="26"/>
      <c r="B332" s="26"/>
      <c r="C332" s="65"/>
      <c r="D332" s="26"/>
      <c r="E332" s="33"/>
      <c r="F332" s="26"/>
      <c r="G332" s="25"/>
      <c r="H332" s="25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26"/>
    </row>
    <row r="333" spans="1:26" ht="16.5" customHeight="1" x14ac:dyDescent="0.25">
      <c r="A333" s="26"/>
      <c r="B333" s="26"/>
      <c r="C333" s="65"/>
      <c r="D333" s="26"/>
      <c r="E333" s="33"/>
      <c r="F333" s="26"/>
      <c r="G333" s="25"/>
      <c r="H333" s="25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  <c r="Z333" s="26"/>
    </row>
    <row r="334" spans="1:26" ht="16.5" customHeight="1" x14ac:dyDescent="0.25">
      <c r="A334" s="26"/>
      <c r="B334" s="26"/>
      <c r="C334" s="65"/>
      <c r="D334" s="26"/>
      <c r="E334" s="33"/>
      <c r="F334" s="26"/>
      <c r="G334" s="25"/>
      <c r="H334" s="25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26"/>
    </row>
    <row r="335" spans="1:26" ht="16.5" customHeight="1" x14ac:dyDescent="0.25">
      <c r="A335" s="26"/>
      <c r="B335" s="26"/>
      <c r="C335" s="65"/>
      <c r="D335" s="26"/>
      <c r="E335" s="33"/>
      <c r="F335" s="26"/>
      <c r="G335" s="25"/>
      <c r="H335" s="25"/>
      <c r="I335" s="26"/>
      <c r="J335" s="26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  <c r="Z335" s="26"/>
    </row>
    <row r="336" spans="1:26" ht="16.5" customHeight="1" x14ac:dyDescent="0.25">
      <c r="A336" s="26"/>
      <c r="B336" s="26"/>
      <c r="C336" s="65"/>
      <c r="D336" s="26"/>
      <c r="E336" s="33"/>
      <c r="F336" s="26"/>
      <c r="G336" s="25"/>
      <c r="H336" s="25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26"/>
    </row>
    <row r="337" spans="1:26" ht="16.5" customHeight="1" x14ac:dyDescent="0.25">
      <c r="A337" s="26"/>
      <c r="B337" s="26"/>
      <c r="C337" s="65"/>
      <c r="D337" s="26"/>
      <c r="E337" s="33"/>
      <c r="F337" s="26"/>
      <c r="G337" s="25"/>
      <c r="H337" s="25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  <c r="Z337" s="26"/>
    </row>
    <row r="338" spans="1:26" ht="16.5" customHeight="1" x14ac:dyDescent="0.25">
      <c r="A338" s="26"/>
      <c r="B338" s="26"/>
      <c r="C338" s="65"/>
      <c r="D338" s="26"/>
      <c r="E338" s="33"/>
      <c r="F338" s="26"/>
      <c r="G338" s="25"/>
      <c r="H338" s="25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  <c r="Z338" s="26"/>
    </row>
    <row r="339" spans="1:26" ht="16.5" customHeight="1" x14ac:dyDescent="0.25">
      <c r="A339" s="26"/>
      <c r="B339" s="26"/>
      <c r="C339" s="65"/>
      <c r="D339" s="26"/>
      <c r="E339" s="33"/>
      <c r="F339" s="26"/>
      <c r="G339" s="25"/>
      <c r="H339" s="25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</row>
    <row r="340" spans="1:26" ht="16.5" customHeight="1" x14ac:dyDescent="0.25">
      <c r="A340" s="26"/>
      <c r="B340" s="26"/>
      <c r="C340" s="65"/>
      <c r="D340" s="26"/>
      <c r="E340" s="33"/>
      <c r="F340" s="26"/>
      <c r="G340" s="25"/>
      <c r="H340" s="25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</row>
    <row r="341" spans="1:26" ht="16.5" customHeight="1" x14ac:dyDescent="0.25">
      <c r="A341" s="26"/>
      <c r="B341" s="26"/>
      <c r="C341" s="65"/>
      <c r="D341" s="26"/>
      <c r="E341" s="33"/>
      <c r="F341" s="26"/>
      <c r="G341" s="25"/>
      <c r="H341" s="25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6"/>
      <c r="Z341" s="26"/>
    </row>
    <row r="342" spans="1:26" ht="16.5" customHeight="1" x14ac:dyDescent="0.25">
      <c r="A342" s="26"/>
      <c r="B342" s="26"/>
      <c r="C342" s="65"/>
      <c r="D342" s="26"/>
      <c r="E342" s="33"/>
      <c r="F342" s="26"/>
      <c r="G342" s="25"/>
      <c r="H342" s="25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  <c r="Z342" s="26"/>
    </row>
    <row r="343" spans="1:26" ht="16.5" customHeight="1" x14ac:dyDescent="0.25">
      <c r="A343" s="26"/>
      <c r="B343" s="26"/>
      <c r="C343" s="65"/>
      <c r="D343" s="26"/>
      <c r="E343" s="33"/>
      <c r="F343" s="26"/>
      <c r="G343" s="25"/>
      <c r="H343" s="25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  <c r="Y343" s="26"/>
      <c r="Z343" s="26"/>
    </row>
    <row r="344" spans="1:26" ht="16.5" customHeight="1" x14ac:dyDescent="0.25">
      <c r="A344" s="26"/>
      <c r="B344" s="26"/>
      <c r="C344" s="65"/>
      <c r="D344" s="26"/>
      <c r="E344" s="33"/>
      <c r="F344" s="26"/>
      <c r="G344" s="25"/>
      <c r="H344" s="25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  <c r="Z344" s="26"/>
    </row>
    <row r="345" spans="1:26" ht="16.5" customHeight="1" x14ac:dyDescent="0.25">
      <c r="A345" s="26"/>
      <c r="B345" s="26"/>
      <c r="C345" s="65"/>
      <c r="D345" s="26"/>
      <c r="E345" s="33"/>
      <c r="F345" s="26"/>
      <c r="G345" s="25"/>
      <c r="H345" s="25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  <c r="Z345" s="26"/>
    </row>
    <row r="346" spans="1:26" ht="16.5" customHeight="1" x14ac:dyDescent="0.25">
      <c r="A346" s="26"/>
      <c r="B346" s="26"/>
      <c r="C346" s="65"/>
      <c r="D346" s="26"/>
      <c r="E346" s="33"/>
      <c r="F346" s="26"/>
      <c r="G346" s="25"/>
      <c r="H346" s="25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  <c r="Z346" s="26"/>
    </row>
    <row r="347" spans="1:26" ht="16.5" customHeight="1" x14ac:dyDescent="0.25">
      <c r="A347" s="26"/>
      <c r="B347" s="26"/>
      <c r="C347" s="65"/>
      <c r="D347" s="26"/>
      <c r="E347" s="33"/>
      <c r="F347" s="26"/>
      <c r="G347" s="25"/>
      <c r="H347" s="25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  <c r="Z347" s="26"/>
    </row>
    <row r="348" spans="1:26" ht="16.5" customHeight="1" x14ac:dyDescent="0.25">
      <c r="A348" s="26"/>
      <c r="B348" s="26"/>
      <c r="C348" s="65"/>
      <c r="D348" s="26"/>
      <c r="E348" s="33"/>
      <c r="F348" s="26"/>
      <c r="G348" s="25"/>
      <c r="H348" s="25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</row>
    <row r="349" spans="1:26" ht="16.5" customHeight="1" x14ac:dyDescent="0.25">
      <c r="A349" s="26"/>
      <c r="B349" s="26"/>
      <c r="C349" s="65"/>
      <c r="D349" s="26"/>
      <c r="E349" s="33"/>
      <c r="F349" s="26"/>
      <c r="G349" s="25"/>
      <c r="H349" s="25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</row>
    <row r="350" spans="1:26" ht="16.5" customHeight="1" x14ac:dyDescent="0.25">
      <c r="A350" s="26"/>
      <c r="B350" s="26"/>
      <c r="C350" s="65"/>
      <c r="D350" s="26"/>
      <c r="E350" s="33"/>
      <c r="F350" s="26"/>
      <c r="G350" s="25"/>
      <c r="H350" s="25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</row>
    <row r="351" spans="1:26" ht="16.5" customHeight="1" x14ac:dyDescent="0.25">
      <c r="A351" s="26"/>
      <c r="B351" s="26"/>
      <c r="C351" s="65"/>
      <c r="D351" s="26"/>
      <c r="E351" s="33"/>
      <c r="F351" s="26"/>
      <c r="G351" s="25"/>
      <c r="H351" s="25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  <c r="Z351" s="26"/>
    </row>
    <row r="352" spans="1:26" ht="16.5" customHeight="1" x14ac:dyDescent="0.25">
      <c r="A352" s="26"/>
      <c r="B352" s="26"/>
      <c r="C352" s="65"/>
      <c r="D352" s="26"/>
      <c r="E352" s="33"/>
      <c r="F352" s="26"/>
      <c r="G352" s="25"/>
      <c r="H352" s="25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</row>
    <row r="353" spans="1:26" ht="16.5" customHeight="1" x14ac:dyDescent="0.25">
      <c r="A353" s="26"/>
      <c r="B353" s="26"/>
      <c r="C353" s="65"/>
      <c r="D353" s="26"/>
      <c r="E353" s="33"/>
      <c r="F353" s="26"/>
      <c r="G353" s="25"/>
      <c r="H353" s="25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  <c r="Z353" s="26"/>
    </row>
    <row r="354" spans="1:26" ht="16.5" customHeight="1" x14ac:dyDescent="0.25">
      <c r="A354" s="26"/>
      <c r="B354" s="26"/>
      <c r="C354" s="65"/>
      <c r="D354" s="26"/>
      <c r="E354" s="33"/>
      <c r="F354" s="26"/>
      <c r="G354" s="25"/>
      <c r="H354" s="25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  <c r="Z354" s="26"/>
    </row>
    <row r="355" spans="1:26" ht="16.5" customHeight="1" x14ac:dyDescent="0.25">
      <c r="A355" s="26"/>
      <c r="B355" s="26"/>
      <c r="C355" s="65"/>
      <c r="D355" s="26"/>
      <c r="E355" s="33"/>
      <c r="F355" s="26"/>
      <c r="G355" s="25"/>
      <c r="H355" s="25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</row>
    <row r="356" spans="1:26" ht="16.5" customHeight="1" x14ac:dyDescent="0.25">
      <c r="A356" s="26"/>
      <c r="B356" s="26"/>
      <c r="C356" s="65"/>
      <c r="D356" s="26"/>
      <c r="E356" s="33"/>
      <c r="F356" s="26"/>
      <c r="G356" s="25"/>
      <c r="H356" s="25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</row>
    <row r="357" spans="1:26" ht="16.5" customHeight="1" x14ac:dyDescent="0.25">
      <c r="A357" s="26"/>
      <c r="B357" s="26"/>
      <c r="C357" s="65"/>
      <c r="D357" s="26"/>
      <c r="E357" s="33"/>
      <c r="F357" s="26"/>
      <c r="G357" s="25"/>
      <c r="H357" s="25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  <c r="Z357" s="26"/>
    </row>
    <row r="358" spans="1:26" ht="16.5" customHeight="1" x14ac:dyDescent="0.25">
      <c r="A358" s="26"/>
      <c r="B358" s="26"/>
      <c r="C358" s="65"/>
      <c r="D358" s="26"/>
      <c r="E358" s="33"/>
      <c r="F358" s="26"/>
      <c r="G358" s="25"/>
      <c r="H358" s="25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</row>
    <row r="359" spans="1:26" ht="16.5" customHeight="1" x14ac:dyDescent="0.25">
      <c r="A359" s="26"/>
      <c r="B359" s="26"/>
      <c r="C359" s="65"/>
      <c r="D359" s="26"/>
      <c r="E359" s="33"/>
      <c r="F359" s="26"/>
      <c r="G359" s="25"/>
      <c r="H359" s="25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  <c r="Z359" s="26"/>
    </row>
    <row r="360" spans="1:26" ht="16.5" customHeight="1" x14ac:dyDescent="0.25">
      <c r="A360" s="26"/>
      <c r="B360" s="26"/>
      <c r="C360" s="65"/>
      <c r="D360" s="26"/>
      <c r="E360" s="33"/>
      <c r="F360" s="26"/>
      <c r="G360" s="25"/>
      <c r="H360" s="25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</row>
    <row r="361" spans="1:26" ht="16.5" customHeight="1" x14ac:dyDescent="0.25">
      <c r="A361" s="26"/>
      <c r="B361" s="26"/>
      <c r="C361" s="65"/>
      <c r="D361" s="26"/>
      <c r="E361" s="33"/>
      <c r="F361" s="26"/>
      <c r="G361" s="25"/>
      <c r="H361" s="25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  <c r="Z361" s="26"/>
    </row>
    <row r="362" spans="1:26" ht="16.5" customHeight="1" x14ac:dyDescent="0.25">
      <c r="A362" s="26"/>
      <c r="B362" s="26"/>
      <c r="C362" s="65"/>
      <c r="D362" s="26"/>
      <c r="E362" s="33"/>
      <c r="F362" s="26"/>
      <c r="G362" s="25"/>
      <c r="H362" s="25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  <c r="Z362" s="26"/>
    </row>
    <row r="363" spans="1:26" ht="16.5" customHeight="1" x14ac:dyDescent="0.25">
      <c r="A363" s="26"/>
      <c r="B363" s="26"/>
      <c r="C363" s="65"/>
      <c r="D363" s="26"/>
      <c r="E363" s="33"/>
      <c r="F363" s="26"/>
      <c r="G363" s="25"/>
      <c r="H363" s="25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  <c r="Z363" s="26"/>
    </row>
    <row r="364" spans="1:26" ht="16.5" customHeight="1" x14ac:dyDescent="0.25">
      <c r="A364" s="26"/>
      <c r="B364" s="26"/>
      <c r="C364" s="65"/>
      <c r="D364" s="26"/>
      <c r="E364" s="33"/>
      <c r="F364" s="26"/>
      <c r="G364" s="25"/>
      <c r="H364" s="25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  <c r="Z364" s="26"/>
    </row>
    <row r="365" spans="1:26" ht="16.5" customHeight="1" x14ac:dyDescent="0.25">
      <c r="A365" s="26"/>
      <c r="B365" s="26"/>
      <c r="C365" s="65"/>
      <c r="D365" s="26"/>
      <c r="E365" s="33"/>
      <c r="F365" s="26"/>
      <c r="G365" s="25"/>
      <c r="H365" s="25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  <c r="Z365" s="26"/>
    </row>
    <row r="366" spans="1:26" ht="16.5" customHeight="1" x14ac:dyDescent="0.25">
      <c r="A366" s="26"/>
      <c r="B366" s="26"/>
      <c r="C366" s="65"/>
      <c r="D366" s="26"/>
      <c r="E366" s="33"/>
      <c r="F366" s="26"/>
      <c r="G366" s="25"/>
      <c r="H366" s="25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  <c r="Z366" s="26"/>
    </row>
    <row r="367" spans="1:26" ht="16.5" customHeight="1" x14ac:dyDescent="0.25">
      <c r="A367" s="26"/>
      <c r="B367" s="26"/>
      <c r="C367" s="65"/>
      <c r="D367" s="26"/>
      <c r="E367" s="33"/>
      <c r="F367" s="26"/>
      <c r="G367" s="25"/>
      <c r="H367" s="25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  <c r="Z367" s="26"/>
    </row>
    <row r="368" spans="1:26" ht="16.5" customHeight="1" x14ac:dyDescent="0.25">
      <c r="A368" s="26"/>
      <c r="B368" s="26"/>
      <c r="C368" s="65"/>
      <c r="D368" s="26"/>
      <c r="E368" s="33"/>
      <c r="F368" s="26"/>
      <c r="G368" s="25"/>
      <c r="H368" s="25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  <c r="Z368" s="26"/>
    </row>
    <row r="369" spans="1:26" ht="16.5" customHeight="1" x14ac:dyDescent="0.25">
      <c r="A369" s="26"/>
      <c r="B369" s="26"/>
      <c r="C369" s="65"/>
      <c r="D369" s="26"/>
      <c r="E369" s="33"/>
      <c r="F369" s="26"/>
      <c r="G369" s="25"/>
      <c r="H369" s="25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  <c r="Z369" s="26"/>
    </row>
    <row r="370" spans="1:26" ht="16.5" customHeight="1" x14ac:dyDescent="0.25">
      <c r="A370" s="26"/>
      <c r="B370" s="26"/>
      <c r="C370" s="65"/>
      <c r="D370" s="26"/>
      <c r="E370" s="33"/>
      <c r="F370" s="26"/>
      <c r="G370" s="25"/>
      <c r="H370" s="25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  <c r="Z370" s="26"/>
    </row>
    <row r="371" spans="1:26" ht="16.5" customHeight="1" x14ac:dyDescent="0.25">
      <c r="A371" s="26"/>
      <c r="B371" s="26"/>
      <c r="C371" s="65"/>
      <c r="D371" s="26"/>
      <c r="E371" s="33"/>
      <c r="F371" s="26"/>
      <c r="G371" s="25"/>
      <c r="H371" s="25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  <c r="Z371" s="26"/>
    </row>
    <row r="372" spans="1:26" ht="16.5" customHeight="1" x14ac:dyDescent="0.25">
      <c r="A372" s="26"/>
      <c r="B372" s="26"/>
      <c r="C372" s="65"/>
      <c r="D372" s="26"/>
      <c r="E372" s="33"/>
      <c r="F372" s="26"/>
      <c r="G372" s="25"/>
      <c r="H372" s="25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  <c r="Z372" s="26"/>
    </row>
    <row r="373" spans="1:26" ht="16.5" customHeight="1" x14ac:dyDescent="0.25">
      <c r="A373" s="26"/>
      <c r="B373" s="26"/>
      <c r="C373" s="65"/>
      <c r="D373" s="26"/>
      <c r="E373" s="33"/>
      <c r="F373" s="26"/>
      <c r="G373" s="25"/>
      <c r="H373" s="25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  <c r="Z373" s="26"/>
    </row>
    <row r="374" spans="1:26" ht="16.5" customHeight="1" x14ac:dyDescent="0.25">
      <c r="A374" s="26"/>
      <c r="B374" s="26"/>
      <c r="C374" s="65"/>
      <c r="D374" s="26"/>
      <c r="E374" s="33"/>
      <c r="F374" s="26"/>
      <c r="G374" s="25"/>
      <c r="H374" s="25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  <c r="Z374" s="26"/>
    </row>
    <row r="375" spans="1:26" ht="16.5" customHeight="1" x14ac:dyDescent="0.25">
      <c r="A375" s="26"/>
      <c r="B375" s="26"/>
      <c r="C375" s="65"/>
      <c r="D375" s="26"/>
      <c r="E375" s="33"/>
      <c r="F375" s="26"/>
      <c r="G375" s="25"/>
      <c r="H375" s="25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  <c r="Z375" s="26"/>
    </row>
    <row r="376" spans="1:26" ht="16.5" customHeight="1" x14ac:dyDescent="0.25">
      <c r="A376" s="26"/>
      <c r="B376" s="26"/>
      <c r="C376" s="65"/>
      <c r="D376" s="26"/>
      <c r="E376" s="33"/>
      <c r="F376" s="26"/>
      <c r="G376" s="25"/>
      <c r="H376" s="25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  <c r="Z376" s="26"/>
    </row>
    <row r="377" spans="1:26" ht="16.5" customHeight="1" x14ac:dyDescent="0.25">
      <c r="A377" s="26"/>
      <c r="B377" s="26"/>
      <c r="C377" s="65"/>
      <c r="D377" s="26"/>
      <c r="E377" s="33"/>
      <c r="F377" s="26"/>
      <c r="G377" s="25"/>
      <c r="H377" s="25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  <c r="Z377" s="26"/>
    </row>
    <row r="378" spans="1:26" ht="16.5" customHeight="1" x14ac:dyDescent="0.25">
      <c r="A378" s="26"/>
      <c r="B378" s="26"/>
      <c r="C378" s="65"/>
      <c r="D378" s="26"/>
      <c r="E378" s="33"/>
      <c r="F378" s="26"/>
      <c r="G378" s="25"/>
      <c r="H378" s="25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  <c r="Z378" s="26"/>
    </row>
    <row r="379" spans="1:26" ht="16.5" customHeight="1" x14ac:dyDescent="0.25">
      <c r="A379" s="26"/>
      <c r="B379" s="26"/>
      <c r="C379" s="65"/>
      <c r="D379" s="26"/>
      <c r="E379" s="33"/>
      <c r="F379" s="26"/>
      <c r="G379" s="25"/>
      <c r="H379" s="25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  <c r="Z379" s="26"/>
    </row>
    <row r="380" spans="1:26" ht="16.5" customHeight="1" x14ac:dyDescent="0.25">
      <c r="A380" s="26"/>
      <c r="B380" s="26"/>
      <c r="C380" s="65"/>
      <c r="D380" s="26"/>
      <c r="E380" s="33"/>
      <c r="F380" s="26"/>
      <c r="G380" s="25"/>
      <c r="H380" s="25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  <c r="Z380" s="26"/>
    </row>
    <row r="381" spans="1:26" ht="16.5" customHeight="1" x14ac:dyDescent="0.25">
      <c r="A381" s="26"/>
      <c r="B381" s="26"/>
      <c r="C381" s="65"/>
      <c r="D381" s="26"/>
      <c r="E381" s="33"/>
      <c r="F381" s="26"/>
      <c r="G381" s="25"/>
      <c r="H381" s="25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  <c r="Z381" s="26"/>
    </row>
    <row r="382" spans="1:26" ht="16.5" customHeight="1" x14ac:dyDescent="0.25">
      <c r="A382" s="26"/>
      <c r="B382" s="26"/>
      <c r="C382" s="65"/>
      <c r="D382" s="26"/>
      <c r="E382" s="33"/>
      <c r="F382" s="26"/>
      <c r="G382" s="25"/>
      <c r="H382" s="25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  <c r="Z382" s="26"/>
    </row>
    <row r="383" spans="1:26" ht="16.5" customHeight="1" x14ac:dyDescent="0.25">
      <c r="A383" s="26"/>
      <c r="B383" s="26"/>
      <c r="C383" s="65"/>
      <c r="D383" s="26"/>
      <c r="E383" s="33"/>
      <c r="F383" s="26"/>
      <c r="G383" s="25"/>
      <c r="H383" s="25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  <c r="Z383" s="26"/>
    </row>
    <row r="384" spans="1:26" ht="16.5" customHeight="1" x14ac:dyDescent="0.25">
      <c r="A384" s="26"/>
      <c r="B384" s="26"/>
      <c r="C384" s="65"/>
      <c r="D384" s="26"/>
      <c r="E384" s="33"/>
      <c r="F384" s="26"/>
      <c r="G384" s="25"/>
      <c r="H384" s="25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</row>
    <row r="385" spans="1:26" ht="16.5" customHeight="1" x14ac:dyDescent="0.25">
      <c r="A385" s="26"/>
      <c r="B385" s="26"/>
      <c r="C385" s="65"/>
      <c r="D385" s="26"/>
      <c r="E385" s="33"/>
      <c r="F385" s="26"/>
      <c r="G385" s="25"/>
      <c r="H385" s="25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  <c r="Z385" s="26"/>
    </row>
    <row r="386" spans="1:26" ht="16.5" customHeight="1" x14ac:dyDescent="0.25">
      <c r="A386" s="26"/>
      <c r="B386" s="26"/>
      <c r="C386" s="65"/>
      <c r="D386" s="26"/>
      <c r="E386" s="33"/>
      <c r="F386" s="26"/>
      <c r="G386" s="25"/>
      <c r="H386" s="25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</row>
    <row r="387" spans="1:26" ht="16.5" customHeight="1" x14ac:dyDescent="0.25">
      <c r="A387" s="26"/>
      <c r="B387" s="26"/>
      <c r="C387" s="65"/>
      <c r="D387" s="26"/>
      <c r="E387" s="33"/>
      <c r="F387" s="26"/>
      <c r="G387" s="25"/>
      <c r="H387" s="25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  <c r="Z387" s="26"/>
    </row>
    <row r="388" spans="1:26" ht="16.5" customHeight="1" x14ac:dyDescent="0.25">
      <c r="A388" s="26"/>
      <c r="B388" s="26"/>
      <c r="C388" s="65"/>
      <c r="D388" s="26"/>
      <c r="E388" s="33"/>
      <c r="F388" s="26"/>
      <c r="G388" s="25"/>
      <c r="H388" s="25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</row>
    <row r="389" spans="1:26" ht="16.5" customHeight="1" x14ac:dyDescent="0.25">
      <c r="A389" s="26"/>
      <c r="B389" s="26"/>
      <c r="C389" s="65"/>
      <c r="D389" s="26"/>
      <c r="E389" s="33"/>
      <c r="F389" s="26"/>
      <c r="G389" s="25"/>
      <c r="H389" s="25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  <c r="Z389" s="26"/>
    </row>
    <row r="390" spans="1:26" ht="16.5" customHeight="1" x14ac:dyDescent="0.25">
      <c r="A390" s="26"/>
      <c r="B390" s="26"/>
      <c r="C390" s="65"/>
      <c r="D390" s="26"/>
      <c r="E390" s="33"/>
      <c r="F390" s="26"/>
      <c r="G390" s="25"/>
      <c r="H390" s="25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  <c r="Z390" s="26"/>
    </row>
    <row r="391" spans="1:26" ht="16.5" customHeight="1" x14ac:dyDescent="0.25">
      <c r="A391" s="26"/>
      <c r="B391" s="26"/>
      <c r="C391" s="65"/>
      <c r="D391" s="26"/>
      <c r="E391" s="33"/>
      <c r="F391" s="26"/>
      <c r="G391" s="25"/>
      <c r="H391" s="25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  <c r="Z391" s="26"/>
    </row>
    <row r="392" spans="1:26" ht="16.5" customHeight="1" x14ac:dyDescent="0.25">
      <c r="A392" s="26"/>
      <c r="B392" s="26"/>
      <c r="C392" s="65"/>
      <c r="D392" s="26"/>
      <c r="E392" s="33"/>
      <c r="F392" s="26"/>
      <c r="G392" s="25"/>
      <c r="H392" s="25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  <c r="Z392" s="26"/>
    </row>
    <row r="393" spans="1:26" ht="16.5" customHeight="1" x14ac:dyDescent="0.25">
      <c r="A393" s="26"/>
      <c r="B393" s="26"/>
      <c r="C393" s="65"/>
      <c r="D393" s="26"/>
      <c r="E393" s="33"/>
      <c r="F393" s="26"/>
      <c r="G393" s="25"/>
      <c r="H393" s="25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  <c r="Z393" s="26"/>
    </row>
    <row r="394" spans="1:26" ht="16.5" customHeight="1" x14ac:dyDescent="0.25">
      <c r="A394" s="26"/>
      <c r="B394" s="26"/>
      <c r="C394" s="65"/>
      <c r="D394" s="26"/>
      <c r="E394" s="33"/>
      <c r="F394" s="26"/>
      <c r="G394" s="25"/>
      <c r="H394" s="25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</row>
    <row r="395" spans="1:26" ht="16.5" customHeight="1" x14ac:dyDescent="0.25">
      <c r="A395" s="26"/>
      <c r="B395" s="26"/>
      <c r="C395" s="65"/>
      <c r="D395" s="26"/>
      <c r="E395" s="33"/>
      <c r="F395" s="26"/>
      <c r="G395" s="25"/>
      <c r="H395" s="25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  <c r="Y395" s="26"/>
      <c r="Z395" s="26"/>
    </row>
    <row r="396" spans="1:26" ht="16.5" customHeight="1" x14ac:dyDescent="0.25">
      <c r="A396" s="26"/>
      <c r="B396" s="26"/>
      <c r="C396" s="65"/>
      <c r="D396" s="26"/>
      <c r="E396" s="33"/>
      <c r="F396" s="26"/>
      <c r="G396" s="25"/>
      <c r="H396" s="25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  <c r="Z396" s="26"/>
    </row>
    <row r="397" spans="1:26" ht="16.5" customHeight="1" x14ac:dyDescent="0.25">
      <c r="A397" s="26"/>
      <c r="B397" s="26"/>
      <c r="C397" s="65"/>
      <c r="D397" s="26"/>
      <c r="E397" s="33"/>
      <c r="F397" s="26"/>
      <c r="G397" s="25"/>
      <c r="H397" s="25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/>
      <c r="Z397" s="26"/>
    </row>
    <row r="398" spans="1:26" ht="16.5" customHeight="1" x14ac:dyDescent="0.25">
      <c r="A398" s="26"/>
      <c r="B398" s="26"/>
      <c r="C398" s="65"/>
      <c r="D398" s="26"/>
      <c r="E398" s="33"/>
      <c r="F398" s="26"/>
      <c r="G398" s="25"/>
      <c r="H398" s="25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  <c r="Z398" s="26"/>
    </row>
    <row r="399" spans="1:26" ht="16.5" customHeight="1" x14ac:dyDescent="0.25">
      <c r="A399" s="26"/>
      <c r="B399" s="26"/>
      <c r="C399" s="65"/>
      <c r="D399" s="26"/>
      <c r="E399" s="33"/>
      <c r="F399" s="26"/>
      <c r="G399" s="25"/>
      <c r="H399" s="25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  <c r="Z399" s="26"/>
    </row>
    <row r="400" spans="1:26" ht="16.5" customHeight="1" x14ac:dyDescent="0.25">
      <c r="A400" s="26"/>
      <c r="B400" s="26"/>
      <c r="C400" s="65"/>
      <c r="D400" s="26"/>
      <c r="E400" s="33"/>
      <c r="F400" s="26"/>
      <c r="G400" s="25"/>
      <c r="H400" s="25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  <c r="Z400" s="26"/>
    </row>
    <row r="401" spans="1:26" ht="16.5" customHeight="1" x14ac:dyDescent="0.25">
      <c r="A401" s="26"/>
      <c r="B401" s="26"/>
      <c r="C401" s="65"/>
      <c r="D401" s="26"/>
      <c r="E401" s="33"/>
      <c r="F401" s="26"/>
      <c r="G401" s="25"/>
      <c r="H401" s="25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6"/>
      <c r="Z401" s="26"/>
    </row>
    <row r="402" spans="1:26" ht="16.5" customHeight="1" x14ac:dyDescent="0.25">
      <c r="A402" s="26"/>
      <c r="B402" s="26"/>
      <c r="C402" s="65"/>
      <c r="D402" s="26"/>
      <c r="E402" s="33"/>
      <c r="F402" s="26"/>
      <c r="G402" s="25"/>
      <c r="H402" s="25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  <c r="Z402" s="26"/>
    </row>
    <row r="403" spans="1:26" ht="16.5" customHeight="1" x14ac:dyDescent="0.25">
      <c r="A403" s="26"/>
      <c r="B403" s="26"/>
      <c r="C403" s="65"/>
      <c r="D403" s="26"/>
      <c r="E403" s="33"/>
      <c r="F403" s="26"/>
      <c r="G403" s="25"/>
      <c r="H403" s="25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  <c r="Z403" s="26"/>
    </row>
    <row r="404" spans="1:26" ht="16.5" customHeight="1" x14ac:dyDescent="0.25">
      <c r="A404" s="26"/>
      <c r="B404" s="26"/>
      <c r="C404" s="65"/>
      <c r="D404" s="26"/>
      <c r="E404" s="33"/>
      <c r="F404" s="26"/>
      <c r="G404" s="25"/>
      <c r="H404" s="25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</row>
    <row r="405" spans="1:26" ht="16.5" customHeight="1" x14ac:dyDescent="0.25">
      <c r="A405" s="26"/>
      <c r="B405" s="26"/>
      <c r="C405" s="65"/>
      <c r="D405" s="26"/>
      <c r="E405" s="33"/>
      <c r="F405" s="26"/>
      <c r="G405" s="25"/>
      <c r="H405" s="25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  <c r="Z405" s="26"/>
    </row>
    <row r="406" spans="1:26" ht="16.5" customHeight="1" x14ac:dyDescent="0.25">
      <c r="A406" s="26"/>
      <c r="B406" s="26"/>
      <c r="C406" s="65"/>
      <c r="D406" s="26"/>
      <c r="E406" s="33"/>
      <c r="F406" s="26"/>
      <c r="G406" s="25"/>
      <c r="H406" s="25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  <c r="Z406" s="26"/>
    </row>
    <row r="407" spans="1:26" ht="16.5" customHeight="1" x14ac:dyDescent="0.25">
      <c r="A407" s="26"/>
      <c r="B407" s="26"/>
      <c r="C407" s="65"/>
      <c r="D407" s="26"/>
      <c r="E407" s="33"/>
      <c r="F407" s="26"/>
      <c r="G407" s="25"/>
      <c r="H407" s="25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  <c r="Z407" s="26"/>
    </row>
    <row r="408" spans="1:26" ht="16.5" customHeight="1" x14ac:dyDescent="0.25">
      <c r="A408" s="26"/>
      <c r="B408" s="26"/>
      <c r="C408" s="65"/>
      <c r="D408" s="26"/>
      <c r="E408" s="33"/>
      <c r="F408" s="26"/>
      <c r="G408" s="25"/>
      <c r="H408" s="25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  <c r="Z408" s="26"/>
    </row>
    <row r="409" spans="1:26" ht="16.5" customHeight="1" x14ac:dyDescent="0.25">
      <c r="A409" s="26"/>
      <c r="B409" s="26"/>
      <c r="C409" s="65"/>
      <c r="D409" s="26"/>
      <c r="E409" s="33"/>
      <c r="F409" s="26"/>
      <c r="G409" s="25"/>
      <c r="H409" s="25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  <c r="Y409" s="26"/>
      <c r="Z409" s="26"/>
    </row>
    <row r="410" spans="1:26" ht="16.5" customHeight="1" x14ac:dyDescent="0.25">
      <c r="A410" s="26"/>
      <c r="B410" s="26"/>
      <c r="C410" s="65"/>
      <c r="D410" s="26"/>
      <c r="E410" s="33"/>
      <c r="F410" s="26"/>
      <c r="G410" s="25"/>
      <c r="H410" s="25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  <c r="Z410" s="26"/>
    </row>
    <row r="411" spans="1:26" ht="16.5" customHeight="1" x14ac:dyDescent="0.25">
      <c r="A411" s="26"/>
      <c r="B411" s="26"/>
      <c r="C411" s="65"/>
      <c r="D411" s="26"/>
      <c r="E411" s="33"/>
      <c r="F411" s="26"/>
      <c r="G411" s="25"/>
      <c r="H411" s="25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  <c r="Z411" s="26"/>
    </row>
    <row r="412" spans="1:26" ht="16.5" customHeight="1" x14ac:dyDescent="0.25">
      <c r="A412" s="26"/>
      <c r="B412" s="26"/>
      <c r="C412" s="65"/>
      <c r="D412" s="26"/>
      <c r="E412" s="33"/>
      <c r="F412" s="26"/>
      <c r="G412" s="25"/>
      <c r="H412" s="25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  <c r="Z412" s="26"/>
    </row>
    <row r="413" spans="1:26" ht="16.5" customHeight="1" x14ac:dyDescent="0.25">
      <c r="A413" s="26"/>
      <c r="B413" s="26"/>
      <c r="C413" s="65"/>
      <c r="D413" s="26"/>
      <c r="E413" s="33"/>
      <c r="F413" s="26"/>
      <c r="G413" s="25"/>
      <c r="H413" s="25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  <c r="Z413" s="26"/>
    </row>
    <row r="414" spans="1:26" ht="16.5" customHeight="1" x14ac:dyDescent="0.25">
      <c r="A414" s="26"/>
      <c r="B414" s="26"/>
      <c r="C414" s="65"/>
      <c r="D414" s="26"/>
      <c r="E414" s="33"/>
      <c r="F414" s="26"/>
      <c r="G414" s="25"/>
      <c r="H414" s="25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  <c r="Z414" s="26"/>
    </row>
    <row r="415" spans="1:26" ht="16.5" customHeight="1" x14ac:dyDescent="0.25">
      <c r="A415" s="26"/>
      <c r="B415" s="26"/>
      <c r="C415" s="65"/>
      <c r="D415" s="26"/>
      <c r="E415" s="33"/>
      <c r="F415" s="26"/>
      <c r="G415" s="25"/>
      <c r="H415" s="25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  <c r="Z415" s="26"/>
    </row>
    <row r="416" spans="1:26" ht="16.5" customHeight="1" x14ac:dyDescent="0.25">
      <c r="A416" s="26"/>
      <c r="B416" s="26"/>
      <c r="C416" s="65"/>
      <c r="D416" s="26"/>
      <c r="E416" s="33"/>
      <c r="F416" s="26"/>
      <c r="G416" s="25"/>
      <c r="H416" s="25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  <c r="Z416" s="26"/>
    </row>
    <row r="417" spans="1:26" ht="16.5" customHeight="1" x14ac:dyDescent="0.25">
      <c r="A417" s="26"/>
      <c r="B417" s="26"/>
      <c r="C417" s="65"/>
      <c r="D417" s="26"/>
      <c r="E417" s="33"/>
      <c r="F417" s="26"/>
      <c r="G417" s="25"/>
      <c r="H417" s="25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  <c r="Z417" s="26"/>
    </row>
    <row r="418" spans="1:26" ht="16.5" customHeight="1" x14ac:dyDescent="0.25">
      <c r="A418" s="26"/>
      <c r="B418" s="26"/>
      <c r="C418" s="65"/>
      <c r="D418" s="26"/>
      <c r="E418" s="33"/>
      <c r="F418" s="26"/>
      <c r="G418" s="25"/>
      <c r="H418" s="25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  <c r="Z418" s="26"/>
    </row>
    <row r="419" spans="1:26" ht="16.5" customHeight="1" x14ac:dyDescent="0.25">
      <c r="A419" s="26"/>
      <c r="B419" s="26"/>
      <c r="C419" s="65"/>
      <c r="D419" s="26"/>
      <c r="E419" s="33"/>
      <c r="F419" s="26"/>
      <c r="G419" s="25"/>
      <c r="H419" s="25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</row>
    <row r="420" spans="1:26" ht="16.5" customHeight="1" x14ac:dyDescent="0.25">
      <c r="A420" s="26"/>
      <c r="B420" s="26"/>
      <c r="C420" s="65"/>
      <c r="D420" s="26"/>
      <c r="E420" s="33"/>
      <c r="F420" s="26"/>
      <c r="G420" s="25"/>
      <c r="H420" s="25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  <c r="Z420" s="26"/>
    </row>
    <row r="421" spans="1:26" ht="16.5" customHeight="1" x14ac:dyDescent="0.25">
      <c r="A421" s="26"/>
      <c r="B421" s="26"/>
      <c r="C421" s="65"/>
      <c r="D421" s="26"/>
      <c r="E421" s="33"/>
      <c r="F421" s="26"/>
      <c r="G421" s="25"/>
      <c r="H421" s="25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  <c r="Z421" s="26"/>
    </row>
    <row r="422" spans="1:26" ht="16.5" customHeight="1" x14ac:dyDescent="0.25">
      <c r="A422" s="26"/>
      <c r="B422" s="26"/>
      <c r="C422" s="65"/>
      <c r="D422" s="26"/>
      <c r="E422" s="33"/>
      <c r="F422" s="26"/>
      <c r="G422" s="25"/>
      <c r="H422" s="25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</row>
    <row r="423" spans="1:26" ht="16.5" customHeight="1" x14ac:dyDescent="0.25">
      <c r="A423" s="26"/>
      <c r="B423" s="26"/>
      <c r="C423" s="65"/>
      <c r="D423" s="26"/>
      <c r="E423" s="33"/>
      <c r="F423" s="26"/>
      <c r="G423" s="25"/>
      <c r="H423" s="25"/>
      <c r="I423" s="26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  <c r="Z423" s="26"/>
    </row>
    <row r="424" spans="1:26" ht="16.5" customHeight="1" x14ac:dyDescent="0.25">
      <c r="A424" s="26"/>
      <c r="B424" s="26"/>
      <c r="C424" s="65"/>
      <c r="D424" s="26"/>
      <c r="E424" s="33"/>
      <c r="F424" s="26"/>
      <c r="G424" s="25"/>
      <c r="H424" s="25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  <c r="Z424" s="26"/>
    </row>
    <row r="425" spans="1:26" ht="16.5" customHeight="1" x14ac:dyDescent="0.25">
      <c r="A425" s="26"/>
      <c r="B425" s="26"/>
      <c r="C425" s="65"/>
      <c r="D425" s="26"/>
      <c r="E425" s="33"/>
      <c r="F425" s="26"/>
      <c r="G425" s="25"/>
      <c r="H425" s="25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  <c r="Z425" s="26"/>
    </row>
    <row r="426" spans="1:26" ht="16.5" customHeight="1" x14ac:dyDescent="0.25">
      <c r="A426" s="26"/>
      <c r="B426" s="26"/>
      <c r="C426" s="65"/>
      <c r="D426" s="26"/>
      <c r="E426" s="33"/>
      <c r="F426" s="26"/>
      <c r="G426" s="25"/>
      <c r="H426" s="25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  <c r="Z426" s="26"/>
    </row>
    <row r="427" spans="1:26" ht="16.5" customHeight="1" x14ac:dyDescent="0.25">
      <c r="A427" s="26"/>
      <c r="B427" s="26"/>
      <c r="C427" s="65"/>
      <c r="D427" s="26"/>
      <c r="E427" s="33"/>
      <c r="F427" s="26"/>
      <c r="G427" s="25"/>
      <c r="H427" s="25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6"/>
      <c r="Z427" s="26"/>
    </row>
    <row r="428" spans="1:26" ht="16.5" customHeight="1" x14ac:dyDescent="0.25">
      <c r="A428" s="26"/>
      <c r="B428" s="26"/>
      <c r="C428" s="65"/>
      <c r="D428" s="26"/>
      <c r="E428" s="33"/>
      <c r="F428" s="26"/>
      <c r="G428" s="25"/>
      <c r="H428" s="25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  <c r="Z428" s="26"/>
    </row>
    <row r="429" spans="1:26" ht="16.5" customHeight="1" x14ac:dyDescent="0.25">
      <c r="A429" s="26"/>
      <c r="B429" s="26"/>
      <c r="C429" s="65"/>
      <c r="D429" s="26"/>
      <c r="E429" s="33"/>
      <c r="F429" s="26"/>
      <c r="G429" s="25"/>
      <c r="H429" s="25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  <c r="Z429" s="26"/>
    </row>
    <row r="430" spans="1:26" ht="16.5" customHeight="1" x14ac:dyDescent="0.25">
      <c r="A430" s="26"/>
      <c r="B430" s="26"/>
      <c r="C430" s="65"/>
      <c r="D430" s="26"/>
      <c r="E430" s="33"/>
      <c r="F430" s="26"/>
      <c r="G430" s="25"/>
      <c r="H430" s="25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  <c r="Z430" s="26"/>
    </row>
    <row r="431" spans="1:26" ht="16.5" customHeight="1" x14ac:dyDescent="0.25">
      <c r="A431" s="26"/>
      <c r="B431" s="26"/>
      <c r="C431" s="65"/>
      <c r="D431" s="26"/>
      <c r="E431" s="33"/>
      <c r="F431" s="26"/>
      <c r="G431" s="25"/>
      <c r="H431" s="25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  <c r="Z431" s="26"/>
    </row>
    <row r="432" spans="1:26" ht="16.5" customHeight="1" x14ac:dyDescent="0.25">
      <c r="A432" s="26"/>
      <c r="B432" s="26"/>
      <c r="C432" s="65"/>
      <c r="D432" s="26"/>
      <c r="E432" s="33"/>
      <c r="F432" s="26"/>
      <c r="G432" s="25"/>
      <c r="H432" s="25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  <c r="Z432" s="26"/>
    </row>
    <row r="433" spans="1:26" ht="16.5" customHeight="1" x14ac:dyDescent="0.25">
      <c r="A433" s="26"/>
      <c r="B433" s="26"/>
      <c r="C433" s="65"/>
      <c r="D433" s="26"/>
      <c r="E433" s="33"/>
      <c r="F433" s="26"/>
      <c r="G433" s="25"/>
      <c r="H433" s="25"/>
      <c r="I433" s="26"/>
      <c r="J433" s="26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  <c r="Z433" s="26"/>
    </row>
    <row r="434" spans="1:26" ht="16.5" customHeight="1" x14ac:dyDescent="0.25">
      <c r="A434" s="26"/>
      <c r="B434" s="26"/>
      <c r="C434" s="65"/>
      <c r="D434" s="26"/>
      <c r="E434" s="33"/>
      <c r="F434" s="26"/>
      <c r="G434" s="25"/>
      <c r="H434" s="25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  <c r="Z434" s="26"/>
    </row>
    <row r="435" spans="1:26" ht="16.5" customHeight="1" x14ac:dyDescent="0.25">
      <c r="A435" s="26"/>
      <c r="B435" s="26"/>
      <c r="C435" s="65"/>
      <c r="D435" s="26"/>
      <c r="E435" s="33"/>
      <c r="F435" s="26"/>
      <c r="G435" s="25"/>
      <c r="H435" s="25"/>
      <c r="I435" s="26"/>
      <c r="J435" s="26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  <c r="Y435" s="26"/>
      <c r="Z435" s="26"/>
    </row>
    <row r="436" spans="1:26" ht="16.5" customHeight="1" x14ac:dyDescent="0.25">
      <c r="A436" s="26"/>
      <c r="B436" s="26"/>
      <c r="C436" s="65"/>
      <c r="D436" s="26"/>
      <c r="E436" s="33"/>
      <c r="F436" s="26"/>
      <c r="G436" s="25"/>
      <c r="H436" s="25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  <c r="Z436" s="26"/>
    </row>
    <row r="437" spans="1:26" ht="16.5" customHeight="1" x14ac:dyDescent="0.25">
      <c r="A437" s="26"/>
      <c r="B437" s="26"/>
      <c r="C437" s="65"/>
      <c r="D437" s="26"/>
      <c r="E437" s="33"/>
      <c r="F437" s="26"/>
      <c r="G437" s="25"/>
      <c r="H437" s="25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  <c r="Y437" s="26"/>
      <c r="Z437" s="26"/>
    </row>
    <row r="438" spans="1:26" ht="16.5" customHeight="1" x14ac:dyDescent="0.25">
      <c r="A438" s="26"/>
      <c r="B438" s="26"/>
      <c r="C438" s="65"/>
      <c r="D438" s="26"/>
      <c r="E438" s="33"/>
      <c r="F438" s="26"/>
      <c r="G438" s="25"/>
      <c r="H438" s="25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  <c r="Z438" s="26"/>
    </row>
    <row r="439" spans="1:26" ht="16.5" customHeight="1" x14ac:dyDescent="0.25">
      <c r="A439" s="26"/>
      <c r="B439" s="26"/>
      <c r="C439" s="65"/>
      <c r="D439" s="26"/>
      <c r="E439" s="33"/>
      <c r="F439" s="26"/>
      <c r="G439" s="25"/>
      <c r="H439" s="25"/>
      <c r="I439" s="26"/>
      <c r="J439" s="26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  <c r="Y439" s="26"/>
      <c r="Z439" s="26"/>
    </row>
    <row r="440" spans="1:26" ht="16.5" customHeight="1" x14ac:dyDescent="0.25">
      <c r="A440" s="26"/>
      <c r="B440" s="26"/>
      <c r="C440" s="65"/>
      <c r="D440" s="26"/>
      <c r="E440" s="33"/>
      <c r="F440" s="26"/>
      <c r="G440" s="25"/>
      <c r="H440" s="25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  <c r="Z440" s="26"/>
    </row>
    <row r="441" spans="1:26" ht="16.5" customHeight="1" x14ac:dyDescent="0.25">
      <c r="A441" s="26"/>
      <c r="B441" s="26"/>
      <c r="C441" s="65"/>
      <c r="D441" s="26"/>
      <c r="E441" s="33"/>
      <c r="F441" s="26"/>
      <c r="G441" s="25"/>
      <c r="H441" s="25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  <c r="Y441" s="26"/>
      <c r="Z441" s="26"/>
    </row>
    <row r="442" spans="1:26" ht="16.5" customHeight="1" x14ac:dyDescent="0.25">
      <c r="A442" s="26"/>
      <c r="B442" s="26"/>
      <c r="C442" s="65"/>
      <c r="D442" s="26"/>
      <c r="E442" s="33"/>
      <c r="F442" s="26"/>
      <c r="G442" s="25"/>
      <c r="H442" s="25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  <c r="Z442" s="26"/>
    </row>
    <row r="443" spans="1:26" ht="16.5" customHeight="1" x14ac:dyDescent="0.25">
      <c r="A443" s="26"/>
      <c r="B443" s="26"/>
      <c r="C443" s="65"/>
      <c r="D443" s="26"/>
      <c r="E443" s="33"/>
      <c r="F443" s="26"/>
      <c r="G443" s="25"/>
      <c r="H443" s="25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6"/>
      <c r="Z443" s="26"/>
    </row>
    <row r="444" spans="1:26" ht="16.5" customHeight="1" x14ac:dyDescent="0.25">
      <c r="A444" s="26"/>
      <c r="B444" s="26"/>
      <c r="C444" s="65"/>
      <c r="D444" s="26"/>
      <c r="E444" s="33"/>
      <c r="F444" s="26"/>
      <c r="G444" s="25"/>
      <c r="H444" s="25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  <c r="Z444" s="26"/>
    </row>
    <row r="445" spans="1:26" ht="16.5" customHeight="1" x14ac:dyDescent="0.25">
      <c r="A445" s="26"/>
      <c r="B445" s="26"/>
      <c r="C445" s="65"/>
      <c r="D445" s="26"/>
      <c r="E445" s="33"/>
      <c r="F445" s="26"/>
      <c r="G445" s="25"/>
      <c r="H445" s="25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  <c r="Z445" s="26"/>
    </row>
    <row r="446" spans="1:26" ht="16.5" customHeight="1" x14ac:dyDescent="0.25">
      <c r="A446" s="26"/>
      <c r="B446" s="26"/>
      <c r="C446" s="65"/>
      <c r="D446" s="26"/>
      <c r="E446" s="33"/>
      <c r="F446" s="26"/>
      <c r="G446" s="25"/>
      <c r="H446" s="25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  <c r="Z446" s="26"/>
    </row>
    <row r="447" spans="1:26" ht="16.5" customHeight="1" x14ac:dyDescent="0.25">
      <c r="A447" s="26"/>
      <c r="B447" s="26"/>
      <c r="C447" s="65"/>
      <c r="D447" s="26"/>
      <c r="E447" s="33"/>
      <c r="F447" s="26"/>
      <c r="G447" s="25"/>
      <c r="H447" s="25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  <c r="Z447" s="26"/>
    </row>
    <row r="448" spans="1:26" ht="16.5" customHeight="1" x14ac:dyDescent="0.25">
      <c r="A448" s="26"/>
      <c r="B448" s="26"/>
      <c r="C448" s="65"/>
      <c r="D448" s="26"/>
      <c r="E448" s="33"/>
      <c r="F448" s="26"/>
      <c r="G448" s="25"/>
      <c r="H448" s="25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  <c r="Z448" s="26"/>
    </row>
    <row r="449" spans="1:26" ht="16.5" customHeight="1" x14ac:dyDescent="0.25">
      <c r="A449" s="26"/>
      <c r="B449" s="26"/>
      <c r="C449" s="65"/>
      <c r="D449" s="26"/>
      <c r="E449" s="33"/>
      <c r="F449" s="26"/>
      <c r="G449" s="25"/>
      <c r="H449" s="25"/>
      <c r="I449" s="26"/>
      <c r="J449" s="26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  <c r="Y449" s="26"/>
      <c r="Z449" s="26"/>
    </row>
    <row r="450" spans="1:26" ht="16.5" customHeight="1" x14ac:dyDescent="0.25">
      <c r="A450" s="26"/>
      <c r="B450" s="26"/>
      <c r="C450" s="65"/>
      <c r="D450" s="26"/>
      <c r="E450" s="33"/>
      <c r="F450" s="26"/>
      <c r="G450" s="25"/>
      <c r="H450" s="25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  <c r="Z450" s="26"/>
    </row>
    <row r="451" spans="1:26" ht="16.5" customHeight="1" x14ac:dyDescent="0.25">
      <c r="A451" s="26"/>
      <c r="B451" s="26"/>
      <c r="C451" s="65"/>
      <c r="D451" s="26"/>
      <c r="E451" s="33"/>
      <c r="F451" s="26"/>
      <c r="G451" s="25"/>
      <c r="H451" s="25"/>
      <c r="I451" s="26"/>
      <c r="J451" s="26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  <c r="Z451" s="26"/>
    </row>
    <row r="452" spans="1:26" ht="16.5" customHeight="1" x14ac:dyDescent="0.25">
      <c r="A452" s="26"/>
      <c r="B452" s="26"/>
      <c r="C452" s="65"/>
      <c r="D452" s="26"/>
      <c r="E452" s="33"/>
      <c r="F452" s="26"/>
      <c r="G452" s="25"/>
      <c r="H452" s="25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  <c r="Z452" s="26"/>
    </row>
    <row r="453" spans="1:26" ht="16.5" customHeight="1" x14ac:dyDescent="0.25">
      <c r="A453" s="26"/>
      <c r="B453" s="26"/>
      <c r="C453" s="65"/>
      <c r="D453" s="26"/>
      <c r="E453" s="33"/>
      <c r="F453" s="26"/>
      <c r="G453" s="25"/>
      <c r="H453" s="25"/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  <c r="Z453" s="26"/>
    </row>
    <row r="454" spans="1:26" ht="16.5" customHeight="1" x14ac:dyDescent="0.25">
      <c r="A454" s="26"/>
      <c r="B454" s="26"/>
      <c r="C454" s="65"/>
      <c r="D454" s="26"/>
      <c r="E454" s="33"/>
      <c r="F454" s="26"/>
      <c r="G454" s="25"/>
      <c r="H454" s="25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  <c r="Z454" s="26"/>
    </row>
    <row r="455" spans="1:26" ht="16.5" customHeight="1" x14ac:dyDescent="0.25">
      <c r="A455" s="26"/>
      <c r="B455" s="26"/>
      <c r="C455" s="65"/>
      <c r="D455" s="26"/>
      <c r="E455" s="33"/>
      <c r="F455" s="26"/>
      <c r="G455" s="25"/>
      <c r="H455" s="25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  <c r="Z455" s="26"/>
    </row>
    <row r="456" spans="1:26" ht="16.5" customHeight="1" x14ac:dyDescent="0.25">
      <c r="A456" s="26"/>
      <c r="B456" s="26"/>
      <c r="C456" s="65"/>
      <c r="D456" s="26"/>
      <c r="E456" s="33"/>
      <c r="F456" s="26"/>
      <c r="G456" s="25"/>
      <c r="H456" s="25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  <c r="Z456" s="26"/>
    </row>
    <row r="457" spans="1:26" ht="16.5" customHeight="1" x14ac:dyDescent="0.25">
      <c r="A457" s="26"/>
      <c r="B457" s="26"/>
      <c r="C457" s="65"/>
      <c r="D457" s="26"/>
      <c r="E457" s="33"/>
      <c r="F457" s="26"/>
      <c r="G457" s="25"/>
      <c r="H457" s="25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6"/>
      <c r="Z457" s="26"/>
    </row>
    <row r="458" spans="1:26" ht="16.5" customHeight="1" x14ac:dyDescent="0.25">
      <c r="A458" s="26"/>
      <c r="B458" s="26"/>
      <c r="C458" s="65"/>
      <c r="D458" s="26"/>
      <c r="E458" s="33"/>
      <c r="F458" s="26"/>
      <c r="G458" s="25"/>
      <c r="H458" s="25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  <c r="Z458" s="26"/>
    </row>
    <row r="459" spans="1:26" ht="16.5" customHeight="1" x14ac:dyDescent="0.25">
      <c r="A459" s="26"/>
      <c r="B459" s="26"/>
      <c r="C459" s="65"/>
      <c r="D459" s="26"/>
      <c r="E459" s="33"/>
      <c r="F459" s="26"/>
      <c r="G459" s="25"/>
      <c r="H459" s="25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  <c r="Z459" s="26"/>
    </row>
    <row r="460" spans="1:26" ht="16.5" customHeight="1" x14ac:dyDescent="0.25">
      <c r="A460" s="26"/>
      <c r="B460" s="26"/>
      <c r="C460" s="65"/>
      <c r="D460" s="26"/>
      <c r="E460" s="33"/>
      <c r="F460" s="26"/>
      <c r="G460" s="25"/>
      <c r="H460" s="25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  <c r="Z460" s="26"/>
    </row>
    <row r="461" spans="1:26" ht="16.5" customHeight="1" x14ac:dyDescent="0.25">
      <c r="A461" s="26"/>
      <c r="B461" s="26"/>
      <c r="C461" s="65"/>
      <c r="D461" s="26"/>
      <c r="E461" s="33"/>
      <c r="F461" s="26"/>
      <c r="G461" s="25"/>
      <c r="H461" s="25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  <c r="Z461" s="26"/>
    </row>
    <row r="462" spans="1:26" ht="16.5" customHeight="1" x14ac:dyDescent="0.25">
      <c r="A462" s="26"/>
      <c r="B462" s="26"/>
      <c r="C462" s="65"/>
      <c r="D462" s="26"/>
      <c r="E462" s="33"/>
      <c r="F462" s="26"/>
      <c r="G462" s="25"/>
      <c r="H462" s="25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6"/>
      <c r="Z462" s="26"/>
    </row>
    <row r="463" spans="1:26" ht="16.5" customHeight="1" x14ac:dyDescent="0.25">
      <c r="A463" s="26"/>
      <c r="B463" s="26"/>
      <c r="C463" s="65"/>
      <c r="D463" s="26"/>
      <c r="E463" s="33"/>
      <c r="F463" s="26"/>
      <c r="G463" s="25"/>
      <c r="H463" s="25"/>
      <c r="I463" s="26"/>
      <c r="J463" s="26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  <c r="Y463" s="26"/>
      <c r="Z463" s="26"/>
    </row>
    <row r="464" spans="1:26" ht="16.5" customHeight="1" x14ac:dyDescent="0.25">
      <c r="A464" s="26"/>
      <c r="B464" s="26"/>
      <c r="C464" s="65"/>
      <c r="D464" s="26"/>
      <c r="E464" s="33"/>
      <c r="F464" s="26"/>
      <c r="G464" s="25"/>
      <c r="H464" s="25"/>
      <c r="I464" s="26"/>
      <c r="J464" s="26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  <c r="Z464" s="26"/>
    </row>
    <row r="465" spans="1:26" ht="16.5" customHeight="1" x14ac:dyDescent="0.25">
      <c r="A465" s="26"/>
      <c r="B465" s="26"/>
      <c r="C465" s="65"/>
      <c r="D465" s="26"/>
      <c r="E465" s="33"/>
      <c r="F465" s="26"/>
      <c r="G465" s="25"/>
      <c r="H465" s="25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  <c r="Y465" s="26"/>
      <c r="Z465" s="26"/>
    </row>
    <row r="466" spans="1:26" ht="16.5" customHeight="1" x14ac:dyDescent="0.25">
      <c r="A466" s="26"/>
      <c r="B466" s="26"/>
      <c r="C466" s="65"/>
      <c r="D466" s="26"/>
      <c r="E466" s="33"/>
      <c r="F466" s="26"/>
      <c r="G466" s="25"/>
      <c r="H466" s="25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  <c r="Z466" s="26"/>
    </row>
    <row r="467" spans="1:26" ht="16.5" customHeight="1" x14ac:dyDescent="0.25">
      <c r="A467" s="26"/>
      <c r="B467" s="26"/>
      <c r="C467" s="65"/>
      <c r="D467" s="26"/>
      <c r="E467" s="33"/>
      <c r="F467" s="26"/>
      <c r="G467" s="25"/>
      <c r="H467" s="25"/>
      <c r="I467" s="26"/>
      <c r="J467" s="26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  <c r="Y467" s="26"/>
      <c r="Z467" s="26"/>
    </row>
    <row r="468" spans="1:26" ht="16.5" customHeight="1" x14ac:dyDescent="0.25">
      <c r="A468" s="26"/>
      <c r="B468" s="26"/>
      <c r="C468" s="65"/>
      <c r="D468" s="26"/>
      <c r="E468" s="33"/>
      <c r="F468" s="26"/>
      <c r="G468" s="25"/>
      <c r="H468" s="25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  <c r="Z468" s="26"/>
    </row>
    <row r="469" spans="1:26" ht="16.5" customHeight="1" x14ac:dyDescent="0.25">
      <c r="A469" s="26"/>
      <c r="B469" s="26"/>
      <c r="C469" s="65"/>
      <c r="D469" s="26"/>
      <c r="E469" s="33"/>
      <c r="F469" s="26"/>
      <c r="G469" s="25"/>
      <c r="H469" s="25"/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  <c r="Y469" s="26"/>
      <c r="Z469" s="26"/>
    </row>
    <row r="470" spans="1:26" ht="16.5" customHeight="1" x14ac:dyDescent="0.25">
      <c r="A470" s="26"/>
      <c r="B470" s="26"/>
      <c r="C470" s="65"/>
      <c r="D470" s="26"/>
      <c r="E470" s="33"/>
      <c r="F470" s="26"/>
      <c r="G470" s="25"/>
      <c r="H470" s="25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  <c r="Z470" s="26"/>
    </row>
    <row r="471" spans="1:26" ht="16.5" customHeight="1" x14ac:dyDescent="0.25">
      <c r="A471" s="26"/>
      <c r="B471" s="26"/>
      <c r="C471" s="65"/>
      <c r="D471" s="26"/>
      <c r="E471" s="33"/>
      <c r="F471" s="26"/>
      <c r="G471" s="25"/>
      <c r="H471" s="25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  <c r="Y471" s="26"/>
      <c r="Z471" s="26"/>
    </row>
    <row r="472" spans="1:26" ht="16.5" customHeight="1" x14ac:dyDescent="0.25">
      <c r="A472" s="26"/>
      <c r="B472" s="26"/>
      <c r="C472" s="65"/>
      <c r="D472" s="26"/>
      <c r="E472" s="33"/>
      <c r="F472" s="26"/>
      <c r="G472" s="25"/>
      <c r="H472" s="25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  <c r="Z472" s="26"/>
    </row>
    <row r="473" spans="1:26" ht="16.5" customHeight="1" x14ac:dyDescent="0.25">
      <c r="A473" s="26"/>
      <c r="B473" s="26"/>
      <c r="C473" s="65"/>
      <c r="D473" s="26"/>
      <c r="E473" s="33"/>
      <c r="F473" s="26"/>
      <c r="G473" s="25"/>
      <c r="H473" s="25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  <c r="Z473" s="26"/>
    </row>
    <row r="474" spans="1:26" ht="16.5" customHeight="1" x14ac:dyDescent="0.25">
      <c r="A474" s="26"/>
      <c r="B474" s="26"/>
      <c r="C474" s="65"/>
      <c r="D474" s="26"/>
      <c r="E474" s="33"/>
      <c r="F474" s="26"/>
      <c r="G474" s="25"/>
      <c r="H474" s="25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  <c r="Z474" s="26"/>
    </row>
    <row r="475" spans="1:26" ht="16.5" customHeight="1" x14ac:dyDescent="0.25">
      <c r="A475" s="26"/>
      <c r="B475" s="26"/>
      <c r="C475" s="65"/>
      <c r="D475" s="26"/>
      <c r="E475" s="33"/>
      <c r="F475" s="26"/>
      <c r="G475" s="25"/>
      <c r="H475" s="25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6"/>
      <c r="Z475" s="26"/>
    </row>
    <row r="476" spans="1:26" ht="16.5" customHeight="1" x14ac:dyDescent="0.25">
      <c r="A476" s="26"/>
      <c r="B476" s="26"/>
      <c r="C476" s="65"/>
      <c r="D476" s="26"/>
      <c r="E476" s="33"/>
      <c r="F476" s="26"/>
      <c r="G476" s="25"/>
      <c r="H476" s="25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  <c r="Z476" s="26"/>
    </row>
    <row r="477" spans="1:26" ht="16.5" customHeight="1" x14ac:dyDescent="0.25">
      <c r="A477" s="26"/>
      <c r="B477" s="26"/>
      <c r="C477" s="65"/>
      <c r="D477" s="26"/>
      <c r="E477" s="33"/>
      <c r="F477" s="26"/>
      <c r="G477" s="25"/>
      <c r="H477" s="25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6"/>
      <c r="Z477" s="26"/>
    </row>
    <row r="478" spans="1:26" ht="16.5" customHeight="1" x14ac:dyDescent="0.25">
      <c r="A478" s="26"/>
      <c r="B478" s="26"/>
      <c r="C478" s="65"/>
      <c r="D478" s="26"/>
      <c r="E478" s="33"/>
      <c r="F478" s="26"/>
      <c r="G478" s="25"/>
      <c r="H478" s="25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  <c r="Z478" s="26"/>
    </row>
    <row r="479" spans="1:26" ht="16.5" customHeight="1" x14ac:dyDescent="0.25">
      <c r="A479" s="26"/>
      <c r="B479" s="26"/>
      <c r="C479" s="65"/>
      <c r="D479" s="26"/>
      <c r="E479" s="33"/>
      <c r="F479" s="26"/>
      <c r="G479" s="25"/>
      <c r="H479" s="25"/>
      <c r="I479" s="26"/>
      <c r="J479" s="26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  <c r="Z479" s="26"/>
    </row>
    <row r="480" spans="1:26" ht="16.5" customHeight="1" x14ac:dyDescent="0.25">
      <c r="A480" s="26"/>
      <c r="B480" s="26"/>
      <c r="C480" s="65"/>
      <c r="D480" s="26"/>
      <c r="E480" s="33"/>
      <c r="F480" s="26"/>
      <c r="G480" s="25"/>
      <c r="H480" s="25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  <c r="Z480" s="26"/>
    </row>
    <row r="481" spans="1:26" ht="16.5" customHeight="1" x14ac:dyDescent="0.25">
      <c r="A481" s="26"/>
      <c r="B481" s="26"/>
      <c r="C481" s="65"/>
      <c r="D481" s="26"/>
      <c r="E481" s="33"/>
      <c r="F481" s="26"/>
      <c r="G481" s="25"/>
      <c r="H481" s="25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  <c r="Z481" s="26"/>
    </row>
    <row r="482" spans="1:26" ht="16.5" customHeight="1" x14ac:dyDescent="0.25">
      <c r="A482" s="26"/>
      <c r="B482" s="26"/>
      <c r="C482" s="65"/>
      <c r="D482" s="26"/>
      <c r="E482" s="33"/>
      <c r="F482" s="26"/>
      <c r="G482" s="25"/>
      <c r="H482" s="25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  <c r="Z482" s="26"/>
    </row>
    <row r="483" spans="1:26" ht="16.5" customHeight="1" x14ac:dyDescent="0.25">
      <c r="A483" s="26"/>
      <c r="B483" s="26"/>
      <c r="C483" s="65"/>
      <c r="D483" s="26"/>
      <c r="E483" s="33"/>
      <c r="F483" s="26"/>
      <c r="G483" s="25"/>
      <c r="H483" s="25"/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/>
      <c r="Z483" s="26"/>
    </row>
    <row r="484" spans="1:26" ht="16.5" customHeight="1" x14ac:dyDescent="0.25">
      <c r="A484" s="26"/>
      <c r="B484" s="26"/>
      <c r="C484" s="65"/>
      <c r="D484" s="26"/>
      <c r="E484" s="33"/>
      <c r="F484" s="26"/>
      <c r="G484" s="25"/>
      <c r="H484" s="25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  <c r="Z484" s="26"/>
    </row>
    <row r="485" spans="1:26" ht="16.5" customHeight="1" x14ac:dyDescent="0.25">
      <c r="A485" s="26"/>
      <c r="B485" s="26"/>
      <c r="C485" s="65"/>
      <c r="D485" s="26"/>
      <c r="E485" s="33"/>
      <c r="F485" s="26"/>
      <c r="G485" s="25"/>
      <c r="H485" s="25"/>
      <c r="I485" s="26"/>
      <c r="J485" s="26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  <c r="Z485" s="26"/>
    </row>
    <row r="486" spans="1:26" ht="16.5" customHeight="1" x14ac:dyDescent="0.25">
      <c r="A486" s="26"/>
      <c r="B486" s="26"/>
      <c r="C486" s="65"/>
      <c r="D486" s="26"/>
      <c r="E486" s="33"/>
      <c r="F486" s="26"/>
      <c r="G486" s="25"/>
      <c r="H486" s="25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  <c r="Z486" s="26"/>
    </row>
    <row r="487" spans="1:26" ht="16.5" customHeight="1" x14ac:dyDescent="0.25">
      <c r="A487" s="26"/>
      <c r="B487" s="26"/>
      <c r="C487" s="65"/>
      <c r="D487" s="26"/>
      <c r="E487" s="33"/>
      <c r="F487" s="26"/>
      <c r="G487" s="25"/>
      <c r="H487" s="25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  <c r="Z487" s="26"/>
    </row>
    <row r="488" spans="1:26" ht="16.5" customHeight="1" x14ac:dyDescent="0.25">
      <c r="A488" s="26"/>
      <c r="B488" s="26"/>
      <c r="C488" s="65"/>
      <c r="D488" s="26"/>
      <c r="E488" s="33"/>
      <c r="F488" s="26"/>
      <c r="G488" s="25"/>
      <c r="H488" s="25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  <c r="Z488" s="26"/>
    </row>
    <row r="489" spans="1:26" ht="16.5" customHeight="1" x14ac:dyDescent="0.25">
      <c r="A489" s="26"/>
      <c r="B489" s="26"/>
      <c r="C489" s="65"/>
      <c r="D489" s="26"/>
      <c r="E489" s="33"/>
      <c r="F489" s="26"/>
      <c r="G489" s="25"/>
      <c r="H489" s="25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6"/>
      <c r="Z489" s="26"/>
    </row>
    <row r="490" spans="1:26" ht="16.5" customHeight="1" x14ac:dyDescent="0.25">
      <c r="A490" s="26"/>
      <c r="B490" s="26"/>
      <c r="C490" s="65"/>
      <c r="D490" s="26"/>
      <c r="E490" s="33"/>
      <c r="F490" s="26"/>
      <c r="G490" s="25"/>
      <c r="H490" s="25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  <c r="Z490" s="26"/>
    </row>
    <row r="491" spans="1:26" ht="16.5" customHeight="1" x14ac:dyDescent="0.25">
      <c r="A491" s="26"/>
      <c r="B491" s="26"/>
      <c r="C491" s="65"/>
      <c r="D491" s="26"/>
      <c r="E491" s="33"/>
      <c r="F491" s="26"/>
      <c r="G491" s="25"/>
      <c r="H491" s="25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6"/>
      <c r="Z491" s="26"/>
    </row>
    <row r="492" spans="1:26" ht="16.5" customHeight="1" x14ac:dyDescent="0.25">
      <c r="A492" s="26"/>
      <c r="B492" s="26"/>
      <c r="C492" s="65"/>
      <c r="D492" s="26"/>
      <c r="E492" s="33"/>
      <c r="F492" s="26"/>
      <c r="G492" s="25"/>
      <c r="H492" s="25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  <c r="Z492" s="26"/>
    </row>
    <row r="493" spans="1:26" ht="16.5" customHeight="1" x14ac:dyDescent="0.25">
      <c r="A493" s="26"/>
      <c r="B493" s="26"/>
      <c r="C493" s="65"/>
      <c r="D493" s="26"/>
      <c r="E493" s="33"/>
      <c r="F493" s="26"/>
      <c r="G493" s="25"/>
      <c r="H493" s="25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  <c r="Z493" s="26"/>
    </row>
    <row r="494" spans="1:26" ht="16.5" customHeight="1" x14ac:dyDescent="0.25">
      <c r="A494" s="26"/>
      <c r="B494" s="26"/>
      <c r="C494" s="65"/>
      <c r="D494" s="26"/>
      <c r="E494" s="33"/>
      <c r="F494" s="26"/>
      <c r="G494" s="25"/>
      <c r="H494" s="25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  <c r="Z494" s="26"/>
    </row>
    <row r="495" spans="1:26" ht="16.5" customHeight="1" x14ac:dyDescent="0.25">
      <c r="A495" s="26"/>
      <c r="B495" s="26"/>
      <c r="C495" s="65"/>
      <c r="D495" s="26"/>
      <c r="E495" s="33"/>
      <c r="F495" s="26"/>
      <c r="G495" s="25"/>
      <c r="H495" s="25"/>
      <c r="I495" s="26"/>
      <c r="J495" s="26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  <c r="Z495" s="26"/>
    </row>
    <row r="496" spans="1:26" ht="16.5" customHeight="1" x14ac:dyDescent="0.25">
      <c r="A496" s="26"/>
      <c r="B496" s="26"/>
      <c r="C496" s="65"/>
      <c r="D496" s="26"/>
      <c r="E496" s="33"/>
      <c r="F496" s="26"/>
      <c r="G496" s="25"/>
      <c r="H496" s="25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  <c r="Z496" s="26"/>
    </row>
    <row r="497" spans="1:26" ht="16.5" customHeight="1" x14ac:dyDescent="0.25">
      <c r="A497" s="26"/>
      <c r="B497" s="26"/>
      <c r="C497" s="65"/>
      <c r="D497" s="26"/>
      <c r="E497" s="33"/>
      <c r="F497" s="26"/>
      <c r="G497" s="25"/>
      <c r="H497" s="25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  <c r="Y497" s="26"/>
      <c r="Z497" s="26"/>
    </row>
    <row r="498" spans="1:26" ht="16.5" customHeight="1" x14ac:dyDescent="0.25">
      <c r="A498" s="26"/>
      <c r="B498" s="26"/>
      <c r="C498" s="65"/>
      <c r="D498" s="26"/>
      <c r="E498" s="33"/>
      <c r="F498" s="26"/>
      <c r="G498" s="25"/>
      <c r="H498" s="25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  <c r="Z498" s="26"/>
    </row>
    <row r="499" spans="1:26" ht="16.5" customHeight="1" x14ac:dyDescent="0.25">
      <c r="A499" s="26"/>
      <c r="B499" s="26"/>
      <c r="C499" s="65"/>
      <c r="D499" s="26"/>
      <c r="E499" s="33"/>
      <c r="F499" s="26"/>
      <c r="G499" s="25"/>
      <c r="H499" s="25"/>
      <c r="I499" s="26"/>
      <c r="J499" s="26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  <c r="Y499" s="26"/>
      <c r="Z499" s="26"/>
    </row>
    <row r="500" spans="1:26" ht="16.5" customHeight="1" x14ac:dyDescent="0.25">
      <c r="A500" s="26"/>
      <c r="B500" s="26"/>
      <c r="C500" s="65"/>
      <c r="D500" s="26"/>
      <c r="E500" s="33"/>
      <c r="F500" s="26"/>
      <c r="G500" s="25"/>
      <c r="H500" s="25"/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  <c r="Z500" s="26"/>
    </row>
    <row r="501" spans="1:26" ht="16.5" customHeight="1" x14ac:dyDescent="0.25">
      <c r="A501" s="26"/>
      <c r="B501" s="26"/>
      <c r="C501" s="65"/>
      <c r="D501" s="26"/>
      <c r="E501" s="33"/>
      <c r="F501" s="26"/>
      <c r="G501" s="25"/>
      <c r="H501" s="25"/>
      <c r="I501" s="26"/>
      <c r="J501" s="26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  <c r="Y501" s="26"/>
      <c r="Z501" s="26"/>
    </row>
    <row r="502" spans="1:26" ht="16.5" customHeight="1" x14ac:dyDescent="0.25">
      <c r="A502" s="26"/>
      <c r="B502" s="26"/>
      <c r="C502" s="65"/>
      <c r="D502" s="26"/>
      <c r="E502" s="33"/>
      <c r="F502" s="26"/>
      <c r="G502" s="25"/>
      <c r="H502" s="25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  <c r="Z502" s="26"/>
    </row>
    <row r="503" spans="1:26" ht="16.5" customHeight="1" x14ac:dyDescent="0.25">
      <c r="A503" s="26"/>
      <c r="B503" s="26"/>
      <c r="C503" s="65"/>
      <c r="D503" s="26"/>
      <c r="E503" s="33"/>
      <c r="F503" s="26"/>
      <c r="G503" s="25"/>
      <c r="H503" s="25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6"/>
      <c r="Z503" s="26"/>
    </row>
    <row r="504" spans="1:26" ht="16.5" customHeight="1" x14ac:dyDescent="0.25">
      <c r="A504" s="26"/>
      <c r="B504" s="26"/>
      <c r="C504" s="65"/>
      <c r="D504" s="26"/>
      <c r="E504" s="33"/>
      <c r="F504" s="26"/>
      <c r="G504" s="25"/>
      <c r="H504" s="25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  <c r="Z504" s="26"/>
    </row>
    <row r="505" spans="1:26" ht="16.5" customHeight="1" x14ac:dyDescent="0.25">
      <c r="A505" s="26"/>
      <c r="B505" s="26"/>
      <c r="C505" s="65"/>
      <c r="D505" s="26"/>
      <c r="E505" s="33"/>
      <c r="F505" s="26"/>
      <c r="G505" s="25"/>
      <c r="H505" s="25"/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6"/>
      <c r="Z505" s="26"/>
    </row>
    <row r="506" spans="1:26" ht="16.5" customHeight="1" x14ac:dyDescent="0.25">
      <c r="A506" s="26"/>
      <c r="B506" s="26"/>
      <c r="C506" s="65"/>
      <c r="D506" s="26"/>
      <c r="E506" s="33"/>
      <c r="F506" s="26"/>
      <c r="G506" s="25"/>
      <c r="H506" s="25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  <c r="Z506" s="26"/>
    </row>
    <row r="507" spans="1:26" ht="16.5" customHeight="1" x14ac:dyDescent="0.25">
      <c r="A507" s="26"/>
      <c r="B507" s="26"/>
      <c r="C507" s="65"/>
      <c r="D507" s="26"/>
      <c r="E507" s="33"/>
      <c r="F507" s="26"/>
      <c r="G507" s="25"/>
      <c r="H507" s="25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  <c r="Z507" s="26"/>
    </row>
    <row r="508" spans="1:26" ht="16.5" customHeight="1" x14ac:dyDescent="0.25">
      <c r="A508" s="26"/>
      <c r="B508" s="26"/>
      <c r="C508" s="65"/>
      <c r="D508" s="26"/>
      <c r="E508" s="33"/>
      <c r="F508" s="26"/>
      <c r="G508" s="25"/>
      <c r="H508" s="25"/>
      <c r="I508" s="26"/>
      <c r="J508" s="26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  <c r="Y508" s="26"/>
      <c r="Z508" s="26"/>
    </row>
    <row r="509" spans="1:26" ht="16.5" customHeight="1" x14ac:dyDescent="0.25">
      <c r="A509" s="26"/>
      <c r="B509" s="26"/>
      <c r="C509" s="65"/>
      <c r="D509" s="26"/>
      <c r="E509" s="33"/>
      <c r="F509" s="26"/>
      <c r="G509" s="25"/>
      <c r="H509" s="25"/>
      <c r="I509" s="26"/>
      <c r="J509" s="26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  <c r="Y509" s="26"/>
      <c r="Z509" s="26"/>
    </row>
    <row r="510" spans="1:26" ht="16.5" customHeight="1" x14ac:dyDescent="0.25">
      <c r="A510" s="26"/>
      <c r="B510" s="26"/>
      <c r="C510" s="65"/>
      <c r="D510" s="26"/>
      <c r="E510" s="33"/>
      <c r="F510" s="26"/>
      <c r="G510" s="25"/>
      <c r="H510" s="25"/>
      <c r="I510" s="26"/>
      <c r="J510" s="26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  <c r="Y510" s="26"/>
      <c r="Z510" s="26"/>
    </row>
    <row r="511" spans="1:26" ht="16.5" customHeight="1" x14ac:dyDescent="0.25">
      <c r="A511" s="26"/>
      <c r="B511" s="26"/>
      <c r="C511" s="65"/>
      <c r="D511" s="26"/>
      <c r="E511" s="33"/>
      <c r="F511" s="26"/>
      <c r="G511" s="25"/>
      <c r="H511" s="25"/>
      <c r="I511" s="26"/>
      <c r="J511" s="26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  <c r="Z511" s="26"/>
    </row>
    <row r="512" spans="1:26" ht="16.5" customHeight="1" x14ac:dyDescent="0.25">
      <c r="A512" s="26"/>
      <c r="B512" s="26"/>
      <c r="C512" s="65"/>
      <c r="D512" s="26"/>
      <c r="E512" s="33"/>
      <c r="F512" s="26"/>
      <c r="G512" s="25"/>
      <c r="H512" s="25"/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  <c r="Z512" s="26"/>
    </row>
    <row r="513" spans="1:26" ht="16.5" customHeight="1" x14ac:dyDescent="0.25">
      <c r="A513" s="26"/>
      <c r="B513" s="26"/>
      <c r="C513" s="65"/>
      <c r="D513" s="26"/>
      <c r="E513" s="33"/>
      <c r="F513" s="26"/>
      <c r="G513" s="25"/>
      <c r="H513" s="25"/>
      <c r="I513" s="26"/>
      <c r="J513" s="26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  <c r="Z513" s="26"/>
    </row>
    <row r="514" spans="1:26" ht="16.5" customHeight="1" x14ac:dyDescent="0.25">
      <c r="A514" s="26"/>
      <c r="B514" s="26"/>
      <c r="C514" s="65"/>
      <c r="D514" s="26"/>
      <c r="E514" s="33"/>
      <c r="F514" s="26"/>
      <c r="G514" s="25"/>
      <c r="H514" s="25"/>
      <c r="I514" s="26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  <c r="Z514" s="26"/>
    </row>
    <row r="515" spans="1:26" ht="16.5" customHeight="1" x14ac:dyDescent="0.25">
      <c r="A515" s="26"/>
      <c r="B515" s="26"/>
      <c r="C515" s="65"/>
      <c r="D515" s="26"/>
      <c r="E515" s="33"/>
      <c r="F515" s="26"/>
      <c r="G515" s="25"/>
      <c r="H515" s="25"/>
      <c r="I515" s="26"/>
      <c r="J515" s="26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  <c r="Z515" s="26"/>
    </row>
    <row r="516" spans="1:26" ht="16.5" customHeight="1" x14ac:dyDescent="0.25">
      <c r="A516" s="26"/>
      <c r="B516" s="26"/>
      <c r="C516" s="65"/>
      <c r="D516" s="26"/>
      <c r="E516" s="33"/>
      <c r="F516" s="26"/>
      <c r="G516" s="25"/>
      <c r="H516" s="25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  <c r="Z516" s="26"/>
    </row>
    <row r="517" spans="1:26" ht="16.5" customHeight="1" x14ac:dyDescent="0.25">
      <c r="A517" s="26"/>
      <c r="B517" s="26"/>
      <c r="C517" s="65"/>
      <c r="D517" s="26"/>
      <c r="E517" s="33"/>
      <c r="F517" s="26"/>
      <c r="G517" s="25"/>
      <c r="H517" s="25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  <c r="Z517" s="26"/>
    </row>
    <row r="518" spans="1:26" ht="16.5" customHeight="1" x14ac:dyDescent="0.25">
      <c r="A518" s="26"/>
      <c r="B518" s="26"/>
      <c r="C518" s="65"/>
      <c r="D518" s="26"/>
      <c r="E518" s="33"/>
      <c r="F518" s="26"/>
      <c r="G518" s="25"/>
      <c r="H518" s="25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</row>
    <row r="519" spans="1:26" ht="16.5" customHeight="1" x14ac:dyDescent="0.25">
      <c r="A519" s="26"/>
      <c r="B519" s="26"/>
      <c r="C519" s="65"/>
      <c r="D519" s="26"/>
      <c r="E519" s="33"/>
      <c r="F519" s="26"/>
      <c r="G519" s="25"/>
      <c r="H519" s="25"/>
      <c r="I519" s="26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  <c r="Z519" s="26"/>
    </row>
    <row r="520" spans="1:26" ht="16.5" customHeight="1" x14ac:dyDescent="0.25">
      <c r="A520" s="26"/>
      <c r="B520" s="26"/>
      <c r="C520" s="65"/>
      <c r="D520" s="26"/>
      <c r="E520" s="33"/>
      <c r="F520" s="26"/>
      <c r="G520" s="25"/>
      <c r="H520" s="25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  <c r="Z520" s="26"/>
    </row>
    <row r="521" spans="1:26" ht="16.5" customHeight="1" x14ac:dyDescent="0.25">
      <c r="A521" s="26"/>
      <c r="B521" s="26"/>
      <c r="C521" s="65"/>
      <c r="D521" s="26"/>
      <c r="E521" s="33"/>
      <c r="F521" s="26"/>
      <c r="G521" s="25"/>
      <c r="H521" s="25"/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  <c r="Z521" s="26"/>
    </row>
    <row r="522" spans="1:26" ht="16.5" customHeight="1" x14ac:dyDescent="0.25">
      <c r="A522" s="26"/>
      <c r="B522" s="26"/>
      <c r="C522" s="65"/>
      <c r="D522" s="26"/>
      <c r="E522" s="33"/>
      <c r="F522" s="26"/>
      <c r="G522" s="25"/>
      <c r="H522" s="25"/>
      <c r="I522" s="26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  <c r="Z522" s="26"/>
    </row>
    <row r="523" spans="1:26" ht="16.5" customHeight="1" x14ac:dyDescent="0.25">
      <c r="A523" s="26"/>
      <c r="B523" s="26"/>
      <c r="C523" s="65"/>
      <c r="D523" s="26"/>
      <c r="E523" s="33"/>
      <c r="F523" s="26"/>
      <c r="G523" s="25"/>
      <c r="H523" s="25"/>
      <c r="I523" s="26"/>
      <c r="J523" s="26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  <c r="Y523" s="26"/>
      <c r="Z523" s="26"/>
    </row>
    <row r="524" spans="1:26" ht="16.5" customHeight="1" x14ac:dyDescent="0.25">
      <c r="A524" s="26"/>
      <c r="B524" s="26"/>
      <c r="C524" s="65"/>
      <c r="D524" s="26"/>
      <c r="E524" s="33"/>
      <c r="F524" s="26"/>
      <c r="G524" s="25"/>
      <c r="H524" s="25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  <c r="Z524" s="26"/>
    </row>
    <row r="525" spans="1:26" ht="16.5" customHeight="1" x14ac:dyDescent="0.25">
      <c r="A525" s="26"/>
      <c r="B525" s="26"/>
      <c r="C525" s="65"/>
      <c r="D525" s="26"/>
      <c r="E525" s="33"/>
      <c r="F525" s="26"/>
      <c r="G525" s="25"/>
      <c r="H525" s="25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  <c r="Z525" s="26"/>
    </row>
    <row r="526" spans="1:26" ht="16.5" customHeight="1" x14ac:dyDescent="0.25">
      <c r="A526" s="26"/>
      <c r="B526" s="26"/>
      <c r="C526" s="65"/>
      <c r="D526" s="26"/>
      <c r="E526" s="33"/>
      <c r="F526" s="26"/>
      <c r="G526" s="25"/>
      <c r="H526" s="25"/>
      <c r="I526" s="26"/>
      <c r="J526" s="26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  <c r="Z526" s="26"/>
    </row>
    <row r="527" spans="1:26" ht="16.5" customHeight="1" x14ac:dyDescent="0.25">
      <c r="A527" s="26"/>
      <c r="B527" s="26"/>
      <c r="C527" s="65"/>
      <c r="D527" s="26"/>
      <c r="E527" s="33"/>
      <c r="F527" s="26"/>
      <c r="G527" s="25"/>
      <c r="H527" s="25"/>
      <c r="I527" s="26"/>
      <c r="J527" s="26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  <c r="Y527" s="26"/>
      <c r="Z527" s="26"/>
    </row>
    <row r="528" spans="1:26" ht="16.5" customHeight="1" x14ac:dyDescent="0.25">
      <c r="A528" s="26"/>
      <c r="B528" s="26"/>
      <c r="C528" s="65"/>
      <c r="D528" s="26"/>
      <c r="E528" s="33"/>
      <c r="F528" s="26"/>
      <c r="G528" s="25"/>
      <c r="H528" s="25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  <c r="Z528" s="26"/>
    </row>
    <row r="529" spans="1:26" ht="16.5" customHeight="1" x14ac:dyDescent="0.25">
      <c r="A529" s="26"/>
      <c r="B529" s="26"/>
      <c r="C529" s="65"/>
      <c r="D529" s="26"/>
      <c r="E529" s="33"/>
      <c r="F529" s="26"/>
      <c r="G529" s="25"/>
      <c r="H529" s="25"/>
      <c r="I529" s="26"/>
      <c r="J529" s="26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  <c r="Y529" s="26"/>
      <c r="Z529" s="26"/>
    </row>
    <row r="530" spans="1:26" ht="16.5" customHeight="1" x14ac:dyDescent="0.25">
      <c r="A530" s="26"/>
      <c r="B530" s="26"/>
      <c r="C530" s="65"/>
      <c r="D530" s="26"/>
      <c r="E530" s="33"/>
      <c r="F530" s="26"/>
      <c r="G530" s="25"/>
      <c r="H530" s="25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  <c r="Z530" s="26"/>
    </row>
    <row r="531" spans="1:26" ht="16.5" customHeight="1" x14ac:dyDescent="0.25">
      <c r="A531" s="26"/>
      <c r="B531" s="26"/>
      <c r="C531" s="65"/>
      <c r="D531" s="26"/>
      <c r="E531" s="33"/>
      <c r="F531" s="26"/>
      <c r="G531" s="25"/>
      <c r="H531" s="25"/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  <c r="Z531" s="26"/>
    </row>
    <row r="532" spans="1:26" ht="16.5" customHeight="1" x14ac:dyDescent="0.25">
      <c r="A532" s="26"/>
      <c r="B532" s="26"/>
      <c r="C532" s="65"/>
      <c r="D532" s="26"/>
      <c r="E532" s="33"/>
      <c r="F532" s="26"/>
      <c r="G532" s="25"/>
      <c r="H532" s="25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  <c r="Z532" s="26"/>
    </row>
    <row r="533" spans="1:26" ht="16.5" customHeight="1" x14ac:dyDescent="0.25">
      <c r="A533" s="26"/>
      <c r="B533" s="26"/>
      <c r="C533" s="65"/>
      <c r="D533" s="26"/>
      <c r="E533" s="33"/>
      <c r="F533" s="26"/>
      <c r="G533" s="25"/>
      <c r="H533" s="25"/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6"/>
      <c r="Z533" s="26"/>
    </row>
    <row r="534" spans="1:26" ht="16.5" customHeight="1" x14ac:dyDescent="0.25">
      <c r="A534" s="26"/>
      <c r="B534" s="26"/>
      <c r="C534" s="65"/>
      <c r="D534" s="26"/>
      <c r="E534" s="33"/>
      <c r="F534" s="26"/>
      <c r="G534" s="25"/>
      <c r="H534" s="25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  <c r="Z534" s="26"/>
    </row>
    <row r="535" spans="1:26" ht="16.5" customHeight="1" x14ac:dyDescent="0.25">
      <c r="A535" s="26"/>
      <c r="B535" s="26"/>
      <c r="C535" s="65"/>
      <c r="D535" s="26"/>
      <c r="E535" s="33"/>
      <c r="F535" s="26"/>
      <c r="G535" s="25"/>
      <c r="H535" s="25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6"/>
      <c r="Z535" s="26"/>
    </row>
    <row r="536" spans="1:26" ht="16.5" customHeight="1" x14ac:dyDescent="0.25">
      <c r="A536" s="26"/>
      <c r="B536" s="26"/>
      <c r="C536" s="65"/>
      <c r="D536" s="26"/>
      <c r="E536" s="33"/>
      <c r="F536" s="26"/>
      <c r="G536" s="25"/>
      <c r="H536" s="25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6"/>
      <c r="Z536" s="26"/>
    </row>
    <row r="537" spans="1:26" ht="16.5" customHeight="1" x14ac:dyDescent="0.25">
      <c r="A537" s="26"/>
      <c r="B537" s="26"/>
      <c r="C537" s="65"/>
      <c r="D537" s="26"/>
      <c r="E537" s="33"/>
      <c r="F537" s="26"/>
      <c r="G537" s="25"/>
      <c r="H537" s="25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  <c r="Y537" s="26"/>
      <c r="Z537" s="26"/>
    </row>
    <row r="538" spans="1:26" ht="16.5" customHeight="1" x14ac:dyDescent="0.25">
      <c r="A538" s="26"/>
      <c r="B538" s="26"/>
      <c r="C538" s="65"/>
      <c r="D538" s="26"/>
      <c r="E538" s="33"/>
      <c r="F538" s="26"/>
      <c r="G538" s="25"/>
      <c r="H538" s="25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</row>
    <row r="539" spans="1:26" ht="16.5" customHeight="1" x14ac:dyDescent="0.25">
      <c r="A539" s="26"/>
      <c r="B539" s="26"/>
      <c r="C539" s="65"/>
      <c r="D539" s="26"/>
      <c r="E539" s="33"/>
      <c r="F539" s="26"/>
      <c r="G539" s="25"/>
      <c r="H539" s="25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  <c r="Z539" s="26"/>
    </row>
    <row r="540" spans="1:26" ht="16.5" customHeight="1" x14ac:dyDescent="0.25">
      <c r="A540" s="26"/>
      <c r="B540" s="26"/>
      <c r="C540" s="65"/>
      <c r="D540" s="26"/>
      <c r="E540" s="33"/>
      <c r="F540" s="26"/>
      <c r="G540" s="25"/>
      <c r="H540" s="25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  <c r="Z540" s="26"/>
    </row>
    <row r="541" spans="1:26" ht="16.5" customHeight="1" x14ac:dyDescent="0.25">
      <c r="A541" s="26"/>
      <c r="B541" s="26"/>
      <c r="C541" s="65"/>
      <c r="D541" s="26"/>
      <c r="E541" s="33"/>
      <c r="F541" s="26"/>
      <c r="G541" s="25"/>
      <c r="H541" s="25"/>
      <c r="I541" s="26"/>
      <c r="J541" s="26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  <c r="Z541" s="26"/>
    </row>
    <row r="542" spans="1:26" ht="16.5" customHeight="1" x14ac:dyDescent="0.25">
      <c r="A542" s="26"/>
      <c r="B542" s="26"/>
      <c r="C542" s="65"/>
      <c r="D542" s="26"/>
      <c r="E542" s="33"/>
      <c r="F542" s="26"/>
      <c r="G542" s="25"/>
      <c r="H542" s="25"/>
      <c r="I542" s="26"/>
      <c r="J542" s="26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  <c r="Z542" s="26"/>
    </row>
    <row r="543" spans="1:26" ht="16.5" customHeight="1" x14ac:dyDescent="0.25">
      <c r="A543" s="26"/>
      <c r="B543" s="26"/>
      <c r="C543" s="65"/>
      <c r="D543" s="26"/>
      <c r="E543" s="33"/>
      <c r="F543" s="26"/>
      <c r="G543" s="25"/>
      <c r="H543" s="25"/>
      <c r="I543" s="26"/>
      <c r="J543" s="26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  <c r="Z543" s="26"/>
    </row>
    <row r="544" spans="1:26" ht="16.5" customHeight="1" x14ac:dyDescent="0.25">
      <c r="A544" s="26"/>
      <c r="B544" s="26"/>
      <c r="C544" s="65"/>
      <c r="D544" s="26"/>
      <c r="E544" s="33"/>
      <c r="F544" s="26"/>
      <c r="G544" s="25"/>
      <c r="H544" s="25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  <c r="Z544" s="26"/>
    </row>
    <row r="545" spans="1:26" ht="16.5" customHeight="1" x14ac:dyDescent="0.25">
      <c r="A545" s="26"/>
      <c r="B545" s="26"/>
      <c r="C545" s="65"/>
      <c r="D545" s="26"/>
      <c r="E545" s="33"/>
      <c r="F545" s="26"/>
      <c r="G545" s="25"/>
      <c r="H545" s="25"/>
      <c r="I545" s="26"/>
      <c r="J545" s="26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  <c r="Z545" s="26"/>
    </row>
    <row r="546" spans="1:26" ht="16.5" customHeight="1" x14ac:dyDescent="0.25">
      <c r="A546" s="26"/>
      <c r="B546" s="26"/>
      <c r="C546" s="65"/>
      <c r="D546" s="26"/>
      <c r="E546" s="33"/>
      <c r="F546" s="26"/>
      <c r="G546" s="25"/>
      <c r="H546" s="25"/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  <c r="Z546" s="26"/>
    </row>
    <row r="547" spans="1:26" ht="16.5" customHeight="1" x14ac:dyDescent="0.25">
      <c r="A547" s="26"/>
      <c r="B547" s="26"/>
      <c r="C547" s="65"/>
      <c r="D547" s="26"/>
      <c r="E547" s="33"/>
      <c r="F547" s="26"/>
      <c r="G547" s="25"/>
      <c r="H547" s="25"/>
      <c r="I547" s="26"/>
      <c r="J547" s="26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6"/>
      <c r="Z547" s="26"/>
    </row>
    <row r="548" spans="1:26" ht="16.5" customHeight="1" x14ac:dyDescent="0.25">
      <c r="A548" s="26"/>
      <c r="B548" s="26"/>
      <c r="C548" s="65"/>
      <c r="D548" s="26"/>
      <c r="E548" s="33"/>
      <c r="F548" s="26"/>
      <c r="G548" s="25"/>
      <c r="H548" s="25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  <c r="Z548" s="26"/>
    </row>
    <row r="549" spans="1:26" ht="16.5" customHeight="1" x14ac:dyDescent="0.25">
      <c r="A549" s="26"/>
      <c r="B549" s="26"/>
      <c r="C549" s="65"/>
      <c r="D549" s="26"/>
      <c r="E549" s="33"/>
      <c r="F549" s="26"/>
      <c r="G549" s="25"/>
      <c r="H549" s="25"/>
      <c r="I549" s="26"/>
      <c r="J549" s="26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6"/>
      <c r="Z549" s="26"/>
    </row>
    <row r="550" spans="1:26" ht="16.5" customHeight="1" x14ac:dyDescent="0.25">
      <c r="A550" s="26"/>
      <c r="B550" s="26"/>
      <c r="C550" s="65"/>
      <c r="D550" s="26"/>
      <c r="E550" s="33"/>
      <c r="F550" s="26"/>
      <c r="G550" s="25"/>
      <c r="H550" s="25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  <c r="Z550" s="26"/>
    </row>
    <row r="551" spans="1:26" ht="16.5" customHeight="1" x14ac:dyDescent="0.25">
      <c r="A551" s="26"/>
      <c r="B551" s="26"/>
      <c r="C551" s="65"/>
      <c r="D551" s="26"/>
      <c r="E551" s="33"/>
      <c r="F551" s="26"/>
      <c r="G551" s="25"/>
      <c r="H551" s="25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  <c r="Y551" s="26"/>
      <c r="Z551" s="26"/>
    </row>
    <row r="552" spans="1:26" ht="16.5" customHeight="1" x14ac:dyDescent="0.25">
      <c r="A552" s="26"/>
      <c r="B552" s="26"/>
      <c r="C552" s="65"/>
      <c r="D552" s="26"/>
      <c r="E552" s="33"/>
      <c r="F552" s="26"/>
      <c r="G552" s="25"/>
      <c r="H552" s="25"/>
      <c r="I552" s="26"/>
      <c r="J552" s="26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  <c r="Y552" s="26"/>
      <c r="Z552" s="26"/>
    </row>
    <row r="553" spans="1:26" ht="16.5" customHeight="1" x14ac:dyDescent="0.25">
      <c r="A553" s="26"/>
      <c r="B553" s="26"/>
      <c r="C553" s="65"/>
      <c r="D553" s="26"/>
      <c r="E553" s="33"/>
      <c r="F553" s="26"/>
      <c r="G553" s="25"/>
      <c r="H553" s="25"/>
      <c r="I553" s="26"/>
      <c r="J553" s="26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  <c r="Y553" s="26"/>
      <c r="Z553" s="26"/>
    </row>
    <row r="554" spans="1:26" ht="16.5" customHeight="1" x14ac:dyDescent="0.25">
      <c r="A554" s="26"/>
      <c r="B554" s="26"/>
      <c r="C554" s="65"/>
      <c r="D554" s="26"/>
      <c r="E554" s="33"/>
      <c r="F554" s="26"/>
      <c r="G554" s="25"/>
      <c r="H554" s="25"/>
      <c r="I554" s="26"/>
      <c r="J554" s="26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  <c r="Y554" s="26"/>
      <c r="Z554" s="26"/>
    </row>
    <row r="555" spans="1:26" ht="16.5" customHeight="1" x14ac:dyDescent="0.25">
      <c r="A555" s="26"/>
      <c r="B555" s="26"/>
      <c r="C555" s="65"/>
      <c r="D555" s="26"/>
      <c r="E555" s="33"/>
      <c r="F555" s="26"/>
      <c r="G555" s="25"/>
      <c r="H555" s="25"/>
      <c r="I555" s="26"/>
      <c r="J555" s="26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  <c r="Y555" s="26"/>
      <c r="Z555" s="26"/>
    </row>
    <row r="556" spans="1:26" ht="16.5" customHeight="1" x14ac:dyDescent="0.25">
      <c r="A556" s="26"/>
      <c r="B556" s="26"/>
      <c r="C556" s="65"/>
      <c r="D556" s="26"/>
      <c r="E556" s="33"/>
      <c r="F556" s="26"/>
      <c r="G556" s="25"/>
      <c r="H556" s="25"/>
      <c r="I556" s="26"/>
      <c r="J556" s="26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  <c r="Y556" s="26"/>
      <c r="Z556" s="26"/>
    </row>
    <row r="557" spans="1:26" ht="16.5" customHeight="1" x14ac:dyDescent="0.25">
      <c r="A557" s="26"/>
      <c r="B557" s="26"/>
      <c r="C557" s="65"/>
      <c r="D557" s="26"/>
      <c r="E557" s="33"/>
      <c r="F557" s="26"/>
      <c r="G557" s="25"/>
      <c r="H557" s="25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  <c r="Y557" s="26"/>
      <c r="Z557" s="26"/>
    </row>
    <row r="558" spans="1:26" ht="16.5" customHeight="1" x14ac:dyDescent="0.25">
      <c r="A558" s="26"/>
      <c r="B558" s="26"/>
      <c r="C558" s="65"/>
      <c r="D558" s="26"/>
      <c r="E558" s="33"/>
      <c r="F558" s="26"/>
      <c r="G558" s="25"/>
      <c r="H558" s="25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  <c r="Y558" s="26"/>
      <c r="Z558" s="26"/>
    </row>
    <row r="559" spans="1:26" ht="16.5" customHeight="1" x14ac:dyDescent="0.25">
      <c r="A559" s="26"/>
      <c r="B559" s="26"/>
      <c r="C559" s="65"/>
      <c r="D559" s="26"/>
      <c r="E559" s="33"/>
      <c r="F559" s="26"/>
      <c r="G559" s="25"/>
      <c r="H559" s="25"/>
      <c r="I559" s="26"/>
      <c r="J559" s="26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26"/>
      <c r="Y559" s="26"/>
      <c r="Z559" s="26"/>
    </row>
    <row r="560" spans="1:26" ht="16.5" customHeight="1" x14ac:dyDescent="0.25">
      <c r="A560" s="26"/>
      <c r="B560" s="26"/>
      <c r="C560" s="65"/>
      <c r="D560" s="26"/>
      <c r="E560" s="33"/>
      <c r="F560" s="26"/>
      <c r="G560" s="25"/>
      <c r="H560" s="25"/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  <c r="Y560" s="26"/>
      <c r="Z560" s="26"/>
    </row>
    <row r="561" spans="1:26" ht="16.5" customHeight="1" x14ac:dyDescent="0.25">
      <c r="A561" s="26"/>
      <c r="B561" s="26"/>
      <c r="C561" s="65"/>
      <c r="D561" s="26"/>
      <c r="E561" s="33"/>
      <c r="F561" s="26"/>
      <c r="G561" s="25"/>
      <c r="H561" s="25"/>
      <c r="I561" s="26"/>
      <c r="J561" s="26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  <c r="Y561" s="26"/>
      <c r="Z561" s="26"/>
    </row>
    <row r="562" spans="1:26" ht="16.5" customHeight="1" x14ac:dyDescent="0.25">
      <c r="A562" s="26"/>
      <c r="B562" s="26"/>
      <c r="C562" s="65"/>
      <c r="D562" s="26"/>
      <c r="E562" s="33"/>
      <c r="F562" s="26"/>
      <c r="G562" s="25"/>
      <c r="H562" s="25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6"/>
      <c r="Z562" s="26"/>
    </row>
    <row r="563" spans="1:26" ht="16.5" customHeight="1" x14ac:dyDescent="0.25">
      <c r="A563" s="26"/>
      <c r="B563" s="26"/>
      <c r="C563" s="65"/>
      <c r="D563" s="26"/>
      <c r="E563" s="33"/>
      <c r="F563" s="26"/>
      <c r="G563" s="25"/>
      <c r="H563" s="25"/>
      <c r="I563" s="26"/>
      <c r="J563" s="26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  <c r="Y563" s="26"/>
      <c r="Z563" s="26"/>
    </row>
    <row r="564" spans="1:26" ht="16.5" customHeight="1" x14ac:dyDescent="0.25">
      <c r="A564" s="26"/>
      <c r="B564" s="26"/>
      <c r="C564" s="65"/>
      <c r="D564" s="26"/>
      <c r="E564" s="33"/>
      <c r="F564" s="26"/>
      <c r="G564" s="25"/>
      <c r="H564" s="25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6"/>
      <c r="Z564" s="26"/>
    </row>
    <row r="565" spans="1:26" ht="16.5" customHeight="1" x14ac:dyDescent="0.25">
      <c r="A565" s="26"/>
      <c r="B565" s="26"/>
      <c r="C565" s="65"/>
      <c r="D565" s="26"/>
      <c r="E565" s="33"/>
      <c r="F565" s="26"/>
      <c r="G565" s="25"/>
      <c r="H565" s="25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  <c r="Y565" s="26"/>
      <c r="Z565" s="26"/>
    </row>
    <row r="566" spans="1:26" ht="16.5" customHeight="1" x14ac:dyDescent="0.25">
      <c r="A566" s="26"/>
      <c r="B566" s="26"/>
      <c r="C566" s="65"/>
      <c r="D566" s="26"/>
      <c r="E566" s="33"/>
      <c r="F566" s="26"/>
      <c r="G566" s="25"/>
      <c r="H566" s="25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6"/>
      <c r="Z566" s="26"/>
    </row>
    <row r="567" spans="1:26" ht="16.5" customHeight="1" x14ac:dyDescent="0.25">
      <c r="A567" s="26"/>
      <c r="B567" s="26"/>
      <c r="C567" s="65"/>
      <c r="D567" s="26"/>
      <c r="E567" s="33"/>
      <c r="F567" s="26"/>
      <c r="G567" s="25"/>
      <c r="H567" s="25"/>
      <c r="I567" s="26"/>
      <c r="J567" s="26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  <c r="Y567" s="26"/>
      <c r="Z567" s="26"/>
    </row>
    <row r="568" spans="1:26" ht="16.5" customHeight="1" x14ac:dyDescent="0.25">
      <c r="A568" s="26"/>
      <c r="B568" s="26"/>
      <c r="C568" s="65"/>
      <c r="D568" s="26"/>
      <c r="E568" s="33"/>
      <c r="F568" s="26"/>
      <c r="G568" s="25"/>
      <c r="H568" s="25"/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26"/>
      <c r="Y568" s="26"/>
      <c r="Z568" s="26"/>
    </row>
    <row r="569" spans="1:26" ht="16.5" customHeight="1" x14ac:dyDescent="0.25">
      <c r="A569" s="26"/>
      <c r="B569" s="26"/>
      <c r="C569" s="65"/>
      <c r="D569" s="26"/>
      <c r="E569" s="33"/>
      <c r="F569" s="26"/>
      <c r="G569" s="25"/>
      <c r="H569" s="25"/>
      <c r="I569" s="26"/>
      <c r="J569" s="26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  <c r="Y569" s="26"/>
      <c r="Z569" s="26"/>
    </row>
    <row r="570" spans="1:26" ht="16.5" customHeight="1" x14ac:dyDescent="0.25">
      <c r="A570" s="26"/>
      <c r="B570" s="26"/>
      <c r="C570" s="65"/>
      <c r="D570" s="26"/>
      <c r="E570" s="33"/>
      <c r="F570" s="26"/>
      <c r="G570" s="25"/>
      <c r="H570" s="25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  <c r="Y570" s="26"/>
      <c r="Z570" s="26"/>
    </row>
    <row r="571" spans="1:26" ht="16.5" customHeight="1" x14ac:dyDescent="0.25">
      <c r="A571" s="26"/>
      <c r="B571" s="26"/>
      <c r="C571" s="65"/>
      <c r="D571" s="26"/>
      <c r="E571" s="33"/>
      <c r="F571" s="26"/>
      <c r="G571" s="25"/>
      <c r="H571" s="25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26"/>
      <c r="Y571" s="26"/>
      <c r="Z571" s="26"/>
    </row>
    <row r="572" spans="1:26" ht="16.5" customHeight="1" x14ac:dyDescent="0.25">
      <c r="A572" s="26"/>
      <c r="B572" s="26"/>
      <c r="C572" s="65"/>
      <c r="D572" s="26"/>
      <c r="E572" s="33"/>
      <c r="F572" s="26"/>
      <c r="G572" s="25"/>
      <c r="H572" s="25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  <c r="Y572" s="26"/>
      <c r="Z572" s="26"/>
    </row>
    <row r="573" spans="1:26" ht="16.5" customHeight="1" x14ac:dyDescent="0.25">
      <c r="A573" s="26"/>
      <c r="B573" s="26"/>
      <c r="C573" s="65"/>
      <c r="D573" s="26"/>
      <c r="E573" s="33"/>
      <c r="F573" s="26"/>
      <c r="G573" s="25"/>
      <c r="H573" s="25"/>
      <c r="I573" s="26"/>
      <c r="J573" s="26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  <c r="Y573" s="26"/>
      <c r="Z573" s="26"/>
    </row>
    <row r="574" spans="1:26" ht="16.5" customHeight="1" x14ac:dyDescent="0.25">
      <c r="A574" s="26"/>
      <c r="B574" s="26"/>
      <c r="C574" s="65"/>
      <c r="D574" s="26"/>
      <c r="E574" s="33"/>
      <c r="F574" s="26"/>
      <c r="G574" s="25"/>
      <c r="H574" s="25"/>
      <c r="I574" s="26"/>
      <c r="J574" s="26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  <c r="Y574" s="26"/>
      <c r="Z574" s="26"/>
    </row>
    <row r="575" spans="1:26" ht="16.5" customHeight="1" x14ac:dyDescent="0.25">
      <c r="A575" s="26"/>
      <c r="B575" s="26"/>
      <c r="C575" s="65"/>
      <c r="D575" s="26"/>
      <c r="E575" s="33"/>
      <c r="F575" s="26"/>
      <c r="G575" s="25"/>
      <c r="H575" s="25"/>
      <c r="I575" s="26"/>
      <c r="J575" s="26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6"/>
      <c r="Y575" s="26"/>
      <c r="Z575" s="26"/>
    </row>
    <row r="576" spans="1:26" ht="16.5" customHeight="1" x14ac:dyDescent="0.25">
      <c r="A576" s="26"/>
      <c r="B576" s="26"/>
      <c r="C576" s="65"/>
      <c r="D576" s="26"/>
      <c r="E576" s="33"/>
      <c r="F576" s="26"/>
      <c r="G576" s="25"/>
      <c r="H576" s="25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6"/>
      <c r="Z576" s="26"/>
    </row>
    <row r="577" spans="1:26" ht="16.5" customHeight="1" x14ac:dyDescent="0.25">
      <c r="A577" s="26"/>
      <c r="B577" s="26"/>
      <c r="C577" s="65"/>
      <c r="D577" s="26"/>
      <c r="E577" s="33"/>
      <c r="F577" s="26"/>
      <c r="G577" s="25"/>
      <c r="H577" s="25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  <c r="Y577" s="26"/>
      <c r="Z577" s="26"/>
    </row>
    <row r="578" spans="1:26" ht="16.5" customHeight="1" x14ac:dyDescent="0.25">
      <c r="A578" s="26"/>
      <c r="B578" s="26"/>
      <c r="C578" s="65"/>
      <c r="D578" s="26"/>
      <c r="E578" s="33"/>
      <c r="F578" s="26"/>
      <c r="G578" s="25"/>
      <c r="H578" s="25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6"/>
      <c r="Z578" s="26"/>
    </row>
    <row r="579" spans="1:26" ht="16.5" customHeight="1" x14ac:dyDescent="0.25">
      <c r="A579" s="26"/>
      <c r="B579" s="26"/>
      <c r="C579" s="65"/>
      <c r="D579" s="26"/>
      <c r="E579" s="33"/>
      <c r="F579" s="26"/>
      <c r="G579" s="25"/>
      <c r="H579" s="25"/>
      <c r="I579" s="26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6"/>
      <c r="Z579" s="26"/>
    </row>
    <row r="580" spans="1:26" ht="16.5" customHeight="1" x14ac:dyDescent="0.25">
      <c r="A580" s="26"/>
      <c r="B580" s="26"/>
      <c r="C580" s="65"/>
      <c r="D580" s="26"/>
      <c r="E580" s="33"/>
      <c r="F580" s="26"/>
      <c r="G580" s="25"/>
      <c r="H580" s="25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6"/>
      <c r="Z580" s="26"/>
    </row>
    <row r="581" spans="1:26" ht="16.5" customHeight="1" x14ac:dyDescent="0.25">
      <c r="A581" s="26"/>
      <c r="B581" s="26"/>
      <c r="C581" s="65"/>
      <c r="D581" s="26"/>
      <c r="E581" s="33"/>
      <c r="F581" s="26"/>
      <c r="G581" s="25"/>
      <c r="H581" s="25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6"/>
      <c r="Z581" s="26"/>
    </row>
    <row r="582" spans="1:26" ht="16.5" customHeight="1" x14ac:dyDescent="0.25">
      <c r="A582" s="26"/>
      <c r="B582" s="26"/>
      <c r="C582" s="65"/>
      <c r="D582" s="26"/>
      <c r="E582" s="33"/>
      <c r="F582" s="26"/>
      <c r="G582" s="25"/>
      <c r="H582" s="25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  <c r="Y582" s="26"/>
      <c r="Z582" s="26"/>
    </row>
    <row r="583" spans="1:26" ht="16.5" customHeight="1" x14ac:dyDescent="0.25">
      <c r="A583" s="26"/>
      <c r="B583" s="26"/>
      <c r="C583" s="65"/>
      <c r="D583" s="26"/>
      <c r="E583" s="33"/>
      <c r="F583" s="26"/>
      <c r="G583" s="25"/>
      <c r="H583" s="25"/>
      <c r="I583" s="26"/>
      <c r="J583" s="26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  <c r="Y583" s="26"/>
      <c r="Z583" s="26"/>
    </row>
    <row r="584" spans="1:26" ht="16.5" customHeight="1" x14ac:dyDescent="0.25">
      <c r="A584" s="26"/>
      <c r="B584" s="26"/>
      <c r="C584" s="65"/>
      <c r="D584" s="26"/>
      <c r="E584" s="33"/>
      <c r="F584" s="26"/>
      <c r="G584" s="25"/>
      <c r="H584" s="25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  <c r="Y584" s="26"/>
      <c r="Z584" s="26"/>
    </row>
    <row r="585" spans="1:26" ht="16.5" customHeight="1" x14ac:dyDescent="0.25">
      <c r="A585" s="26"/>
      <c r="B585" s="26"/>
      <c r="C585" s="65"/>
      <c r="D585" s="26"/>
      <c r="E585" s="33"/>
      <c r="F585" s="26"/>
      <c r="G585" s="25"/>
      <c r="H585" s="25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  <c r="Y585" s="26"/>
      <c r="Z585" s="26"/>
    </row>
    <row r="586" spans="1:26" ht="16.5" customHeight="1" x14ac:dyDescent="0.25">
      <c r="A586" s="26"/>
      <c r="B586" s="26"/>
      <c r="C586" s="65"/>
      <c r="D586" s="26"/>
      <c r="E586" s="33"/>
      <c r="F586" s="26"/>
      <c r="G586" s="25"/>
      <c r="H586" s="25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  <c r="Y586" s="26"/>
      <c r="Z586" s="26"/>
    </row>
    <row r="587" spans="1:26" ht="16.5" customHeight="1" x14ac:dyDescent="0.25">
      <c r="A587" s="26"/>
      <c r="B587" s="26"/>
      <c r="C587" s="65"/>
      <c r="D587" s="26"/>
      <c r="E587" s="33"/>
      <c r="F587" s="26"/>
      <c r="G587" s="25"/>
      <c r="H587" s="25"/>
      <c r="I587" s="26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  <c r="Y587" s="26"/>
      <c r="Z587" s="26"/>
    </row>
    <row r="588" spans="1:26" ht="16.5" customHeight="1" x14ac:dyDescent="0.25">
      <c r="A588" s="26"/>
      <c r="B588" s="26"/>
      <c r="C588" s="65"/>
      <c r="D588" s="26"/>
      <c r="E588" s="33"/>
      <c r="F588" s="26"/>
      <c r="G588" s="25"/>
      <c r="H588" s="25"/>
      <c r="I588" s="26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  <c r="Y588" s="26"/>
      <c r="Z588" s="26"/>
    </row>
    <row r="589" spans="1:26" ht="16.5" customHeight="1" x14ac:dyDescent="0.25">
      <c r="A589" s="26"/>
      <c r="B589" s="26"/>
      <c r="C589" s="65"/>
      <c r="D589" s="26"/>
      <c r="E589" s="33"/>
      <c r="F589" s="26"/>
      <c r="G589" s="25"/>
      <c r="H589" s="25"/>
      <c r="I589" s="26"/>
      <c r="J589" s="26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26"/>
      <c r="Y589" s="26"/>
      <c r="Z589" s="26"/>
    </row>
    <row r="590" spans="1:26" ht="16.5" customHeight="1" x14ac:dyDescent="0.25">
      <c r="A590" s="26"/>
      <c r="B590" s="26"/>
      <c r="C590" s="65"/>
      <c r="D590" s="26"/>
      <c r="E590" s="33"/>
      <c r="F590" s="26"/>
      <c r="G590" s="25"/>
      <c r="H590" s="25"/>
      <c r="I590" s="26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  <c r="Y590" s="26"/>
      <c r="Z590" s="26"/>
    </row>
    <row r="591" spans="1:26" ht="16.5" customHeight="1" x14ac:dyDescent="0.25">
      <c r="A591" s="26"/>
      <c r="B591" s="26"/>
      <c r="C591" s="65"/>
      <c r="D591" s="26"/>
      <c r="E591" s="33"/>
      <c r="F591" s="26"/>
      <c r="G591" s="25"/>
      <c r="H591" s="25"/>
      <c r="I591" s="26"/>
      <c r="J591" s="26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  <c r="Y591" s="26"/>
      <c r="Z591" s="26"/>
    </row>
    <row r="592" spans="1:26" ht="16.5" customHeight="1" x14ac:dyDescent="0.25">
      <c r="A592" s="26"/>
      <c r="B592" s="26"/>
      <c r="C592" s="65"/>
      <c r="D592" s="26"/>
      <c r="E592" s="33"/>
      <c r="F592" s="26"/>
      <c r="G592" s="25"/>
      <c r="H592" s="25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6"/>
      <c r="Z592" s="26"/>
    </row>
    <row r="593" spans="1:26" ht="16.5" customHeight="1" x14ac:dyDescent="0.25">
      <c r="A593" s="26"/>
      <c r="B593" s="26"/>
      <c r="C593" s="65"/>
      <c r="D593" s="26"/>
      <c r="E593" s="33"/>
      <c r="F593" s="26"/>
      <c r="G593" s="25"/>
      <c r="H593" s="25"/>
      <c r="I593" s="26"/>
      <c r="J593" s="26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  <c r="Y593" s="26"/>
      <c r="Z593" s="26"/>
    </row>
    <row r="594" spans="1:26" ht="16.5" customHeight="1" x14ac:dyDescent="0.25">
      <c r="A594" s="26"/>
      <c r="B594" s="26"/>
      <c r="C594" s="65"/>
      <c r="D594" s="26"/>
      <c r="E594" s="33"/>
      <c r="F594" s="26"/>
      <c r="G594" s="25"/>
      <c r="H594" s="25"/>
      <c r="I594" s="26"/>
      <c r="J594" s="26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6"/>
      <c r="Z594" s="26"/>
    </row>
    <row r="595" spans="1:26" ht="16.5" customHeight="1" x14ac:dyDescent="0.25">
      <c r="A595" s="26"/>
      <c r="B595" s="26"/>
      <c r="C595" s="65"/>
      <c r="D595" s="26"/>
      <c r="E595" s="33"/>
      <c r="F595" s="26"/>
      <c r="G595" s="25"/>
      <c r="H595" s="25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6"/>
      <c r="Z595" s="26"/>
    </row>
    <row r="596" spans="1:26" ht="16.5" customHeight="1" x14ac:dyDescent="0.25">
      <c r="A596" s="26"/>
      <c r="B596" s="26"/>
      <c r="C596" s="65"/>
      <c r="D596" s="26"/>
      <c r="E596" s="33"/>
      <c r="F596" s="26"/>
      <c r="G596" s="25"/>
      <c r="H596" s="25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6"/>
      <c r="Z596" s="26"/>
    </row>
    <row r="597" spans="1:26" ht="16.5" customHeight="1" x14ac:dyDescent="0.25">
      <c r="A597" s="26"/>
      <c r="B597" s="26"/>
      <c r="C597" s="65"/>
      <c r="D597" s="26"/>
      <c r="E597" s="33"/>
      <c r="F597" s="26"/>
      <c r="G597" s="25"/>
      <c r="H597" s="25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  <c r="Y597" s="26"/>
      <c r="Z597" s="26"/>
    </row>
    <row r="598" spans="1:26" ht="16.5" customHeight="1" x14ac:dyDescent="0.25">
      <c r="A598" s="26"/>
      <c r="B598" s="26"/>
      <c r="C598" s="65"/>
      <c r="D598" s="26"/>
      <c r="E598" s="33"/>
      <c r="F598" s="26"/>
      <c r="G598" s="25"/>
      <c r="H598" s="25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  <c r="Y598" s="26"/>
      <c r="Z598" s="26"/>
    </row>
    <row r="599" spans="1:26" ht="16.5" customHeight="1" x14ac:dyDescent="0.25">
      <c r="A599" s="26"/>
      <c r="B599" s="26"/>
      <c r="C599" s="65"/>
      <c r="D599" s="26"/>
      <c r="E599" s="33"/>
      <c r="F599" s="26"/>
      <c r="G599" s="25"/>
      <c r="H599" s="25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  <c r="Y599" s="26"/>
      <c r="Z599" s="26"/>
    </row>
    <row r="600" spans="1:26" ht="16.5" customHeight="1" x14ac:dyDescent="0.25">
      <c r="A600" s="26"/>
      <c r="B600" s="26"/>
      <c r="C600" s="65"/>
      <c r="D600" s="26"/>
      <c r="E600" s="33"/>
      <c r="F600" s="26"/>
      <c r="G600" s="25"/>
      <c r="H600" s="25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26"/>
      <c r="Y600" s="26"/>
      <c r="Z600" s="26"/>
    </row>
    <row r="601" spans="1:26" ht="16.5" customHeight="1" x14ac:dyDescent="0.25">
      <c r="A601" s="26"/>
      <c r="B601" s="26"/>
      <c r="C601" s="65"/>
      <c r="D601" s="26"/>
      <c r="E601" s="33"/>
      <c r="F601" s="26"/>
      <c r="G601" s="25"/>
      <c r="H601" s="25"/>
      <c r="I601" s="26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  <c r="Y601" s="26"/>
      <c r="Z601" s="26"/>
    </row>
    <row r="602" spans="1:26" ht="16.5" customHeight="1" x14ac:dyDescent="0.25">
      <c r="A602" s="26"/>
      <c r="B602" s="26"/>
      <c r="C602" s="65"/>
      <c r="D602" s="26"/>
      <c r="E602" s="33"/>
      <c r="F602" s="26"/>
      <c r="G602" s="25"/>
      <c r="H602" s="25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  <c r="Y602" s="26"/>
      <c r="Z602" s="26"/>
    </row>
    <row r="603" spans="1:26" ht="16.5" customHeight="1" x14ac:dyDescent="0.25">
      <c r="A603" s="26"/>
      <c r="B603" s="26"/>
      <c r="C603" s="65"/>
      <c r="D603" s="26"/>
      <c r="E603" s="33"/>
      <c r="F603" s="26"/>
      <c r="G603" s="25"/>
      <c r="H603" s="25"/>
      <c r="I603" s="26"/>
      <c r="J603" s="26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6"/>
      <c r="Y603" s="26"/>
      <c r="Z603" s="26"/>
    </row>
    <row r="604" spans="1:26" ht="16.5" customHeight="1" x14ac:dyDescent="0.25">
      <c r="A604" s="26"/>
      <c r="B604" s="26"/>
      <c r="C604" s="65"/>
      <c r="D604" s="26"/>
      <c r="E604" s="33"/>
      <c r="F604" s="26"/>
      <c r="G604" s="25"/>
      <c r="H604" s="25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  <c r="Y604" s="26"/>
      <c r="Z604" s="26"/>
    </row>
    <row r="605" spans="1:26" ht="16.5" customHeight="1" x14ac:dyDescent="0.25">
      <c r="A605" s="26"/>
      <c r="B605" s="26"/>
      <c r="C605" s="65"/>
      <c r="D605" s="26"/>
      <c r="E605" s="33"/>
      <c r="F605" s="26"/>
      <c r="G605" s="25"/>
      <c r="H605" s="25"/>
      <c r="I605" s="26"/>
      <c r="J605" s="26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6"/>
      <c r="Y605" s="26"/>
      <c r="Z605" s="26"/>
    </row>
    <row r="606" spans="1:26" ht="16.5" customHeight="1" x14ac:dyDescent="0.25">
      <c r="A606" s="26"/>
      <c r="B606" s="26"/>
      <c r="C606" s="65"/>
      <c r="D606" s="26"/>
      <c r="E606" s="33"/>
      <c r="F606" s="26"/>
      <c r="G606" s="25"/>
      <c r="H606" s="25"/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6"/>
      <c r="Z606" s="26"/>
    </row>
    <row r="607" spans="1:26" ht="16.5" customHeight="1" x14ac:dyDescent="0.25">
      <c r="A607" s="26"/>
      <c r="B607" s="26"/>
      <c r="C607" s="65"/>
      <c r="D607" s="26"/>
      <c r="E607" s="33"/>
      <c r="F607" s="26"/>
      <c r="G607" s="25"/>
      <c r="H607" s="25"/>
      <c r="I607" s="26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6"/>
      <c r="Z607" s="26"/>
    </row>
    <row r="608" spans="1:26" ht="16.5" customHeight="1" x14ac:dyDescent="0.25">
      <c r="A608" s="26"/>
      <c r="B608" s="26"/>
      <c r="C608" s="65"/>
      <c r="D608" s="26"/>
      <c r="E608" s="33"/>
      <c r="F608" s="26"/>
      <c r="G608" s="25"/>
      <c r="H608" s="25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6"/>
      <c r="Z608" s="26"/>
    </row>
    <row r="609" spans="1:26" ht="16.5" customHeight="1" x14ac:dyDescent="0.25">
      <c r="A609" s="26"/>
      <c r="B609" s="26"/>
      <c r="C609" s="65"/>
      <c r="D609" s="26"/>
      <c r="E609" s="33"/>
      <c r="F609" s="26"/>
      <c r="G609" s="25"/>
      <c r="H609" s="25"/>
      <c r="I609" s="26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6"/>
      <c r="Z609" s="26"/>
    </row>
    <row r="610" spans="1:26" ht="16.5" customHeight="1" x14ac:dyDescent="0.25">
      <c r="A610" s="26"/>
      <c r="B610" s="26"/>
      <c r="C610" s="65"/>
      <c r="D610" s="26"/>
      <c r="E610" s="33"/>
      <c r="F610" s="26"/>
      <c r="G610" s="25"/>
      <c r="H610" s="25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6"/>
      <c r="Z610" s="26"/>
    </row>
    <row r="611" spans="1:26" ht="16.5" customHeight="1" x14ac:dyDescent="0.25">
      <c r="A611" s="26"/>
      <c r="B611" s="26"/>
      <c r="C611" s="65"/>
      <c r="D611" s="26"/>
      <c r="E611" s="33"/>
      <c r="F611" s="26"/>
      <c r="G611" s="25"/>
      <c r="H611" s="25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6"/>
      <c r="Z611" s="26"/>
    </row>
    <row r="612" spans="1:26" ht="16.5" customHeight="1" x14ac:dyDescent="0.25">
      <c r="A612" s="26"/>
      <c r="B612" s="26"/>
      <c r="C612" s="65"/>
      <c r="D612" s="26"/>
      <c r="E612" s="33"/>
      <c r="F612" s="26"/>
      <c r="G612" s="25"/>
      <c r="H612" s="25"/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  <c r="Z612" s="26"/>
    </row>
    <row r="613" spans="1:26" ht="16.5" customHeight="1" x14ac:dyDescent="0.25">
      <c r="A613" s="26"/>
      <c r="B613" s="26"/>
      <c r="C613" s="65"/>
      <c r="D613" s="26"/>
      <c r="E613" s="33"/>
      <c r="F613" s="26"/>
      <c r="G613" s="25"/>
      <c r="H613" s="25"/>
      <c r="I613" s="26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  <c r="Y613" s="26"/>
      <c r="Z613" s="26"/>
    </row>
    <row r="614" spans="1:26" ht="16.5" customHeight="1" x14ac:dyDescent="0.25">
      <c r="A614" s="26"/>
      <c r="B614" s="26"/>
      <c r="C614" s="65"/>
      <c r="D614" s="26"/>
      <c r="E614" s="33"/>
      <c r="F614" s="26"/>
      <c r="G614" s="25"/>
      <c r="H614" s="25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  <c r="Y614" s="26"/>
      <c r="Z614" s="26"/>
    </row>
    <row r="615" spans="1:26" ht="16.5" customHeight="1" x14ac:dyDescent="0.25">
      <c r="A615" s="26"/>
      <c r="B615" s="26"/>
      <c r="C615" s="65"/>
      <c r="D615" s="26"/>
      <c r="E615" s="33"/>
      <c r="F615" s="26"/>
      <c r="G615" s="25"/>
      <c r="H615" s="25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  <c r="Y615" s="26"/>
      <c r="Z615" s="26"/>
    </row>
    <row r="616" spans="1:26" ht="16.5" customHeight="1" x14ac:dyDescent="0.25">
      <c r="A616" s="26"/>
      <c r="B616" s="26"/>
      <c r="C616" s="65"/>
      <c r="D616" s="26"/>
      <c r="E616" s="33"/>
      <c r="F616" s="26"/>
      <c r="G616" s="25"/>
      <c r="H616" s="25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  <c r="Y616" s="26"/>
      <c r="Z616" s="26"/>
    </row>
    <row r="617" spans="1:26" ht="16.5" customHeight="1" x14ac:dyDescent="0.25">
      <c r="A617" s="26"/>
      <c r="B617" s="26"/>
      <c r="C617" s="65"/>
      <c r="D617" s="26"/>
      <c r="E617" s="33"/>
      <c r="F617" s="26"/>
      <c r="G617" s="25"/>
      <c r="H617" s="25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  <c r="Y617" s="26"/>
      <c r="Z617" s="26"/>
    </row>
    <row r="618" spans="1:26" ht="16.5" customHeight="1" x14ac:dyDescent="0.25">
      <c r="A618" s="26"/>
      <c r="B618" s="26"/>
      <c r="C618" s="65"/>
      <c r="D618" s="26"/>
      <c r="E618" s="33"/>
      <c r="F618" s="26"/>
      <c r="G618" s="25"/>
      <c r="H618" s="25"/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  <c r="Y618" s="26"/>
      <c r="Z618" s="26"/>
    </row>
    <row r="619" spans="1:26" ht="16.5" customHeight="1" x14ac:dyDescent="0.25">
      <c r="A619" s="26"/>
      <c r="B619" s="26"/>
      <c r="C619" s="65"/>
      <c r="D619" s="26"/>
      <c r="E619" s="33"/>
      <c r="F619" s="26"/>
      <c r="G619" s="25"/>
      <c r="H619" s="25"/>
      <c r="I619" s="26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  <c r="Y619" s="26"/>
      <c r="Z619" s="26"/>
    </row>
    <row r="620" spans="1:26" ht="16.5" customHeight="1" x14ac:dyDescent="0.25">
      <c r="A620" s="26"/>
      <c r="B620" s="26"/>
      <c r="C620" s="65"/>
      <c r="D620" s="26"/>
      <c r="E620" s="33"/>
      <c r="F620" s="26"/>
      <c r="G620" s="25"/>
      <c r="H620" s="25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  <c r="Y620" s="26"/>
      <c r="Z620" s="26"/>
    </row>
    <row r="621" spans="1:26" ht="16.5" customHeight="1" x14ac:dyDescent="0.25">
      <c r="A621" s="26"/>
      <c r="B621" s="26"/>
      <c r="C621" s="65"/>
      <c r="D621" s="26"/>
      <c r="E621" s="33"/>
      <c r="F621" s="26"/>
      <c r="G621" s="25"/>
      <c r="H621" s="25"/>
      <c r="I621" s="26"/>
      <c r="J621" s="26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  <c r="Y621" s="26"/>
      <c r="Z621" s="26"/>
    </row>
    <row r="622" spans="1:26" ht="16.5" customHeight="1" x14ac:dyDescent="0.25">
      <c r="A622" s="26"/>
      <c r="B622" s="26"/>
      <c r="C622" s="65"/>
      <c r="D622" s="26"/>
      <c r="E622" s="33"/>
      <c r="F622" s="26"/>
      <c r="G622" s="25"/>
      <c r="H622" s="25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6"/>
      <c r="Z622" s="26"/>
    </row>
    <row r="623" spans="1:26" ht="16.5" customHeight="1" x14ac:dyDescent="0.25">
      <c r="A623" s="26"/>
      <c r="B623" s="26"/>
      <c r="C623" s="65"/>
      <c r="D623" s="26"/>
      <c r="E623" s="33"/>
      <c r="F623" s="26"/>
      <c r="G623" s="25"/>
      <c r="H623" s="25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6"/>
      <c r="Z623" s="26"/>
    </row>
    <row r="624" spans="1:26" ht="16.5" customHeight="1" x14ac:dyDescent="0.25">
      <c r="A624" s="26"/>
      <c r="B624" s="26"/>
      <c r="C624" s="65"/>
      <c r="D624" s="26"/>
      <c r="E624" s="33"/>
      <c r="F624" s="26"/>
      <c r="G624" s="25"/>
      <c r="H624" s="25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6"/>
      <c r="Z624" s="26"/>
    </row>
    <row r="625" spans="1:26" ht="16.5" customHeight="1" x14ac:dyDescent="0.25">
      <c r="A625" s="26"/>
      <c r="B625" s="26"/>
      <c r="C625" s="65"/>
      <c r="D625" s="26"/>
      <c r="E625" s="33"/>
      <c r="F625" s="26"/>
      <c r="G625" s="25"/>
      <c r="H625" s="25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  <c r="Y625" s="26"/>
      <c r="Z625" s="26"/>
    </row>
    <row r="626" spans="1:26" ht="16.5" customHeight="1" x14ac:dyDescent="0.25">
      <c r="A626" s="26"/>
      <c r="B626" s="26"/>
      <c r="C626" s="65"/>
      <c r="D626" s="26"/>
      <c r="E626" s="33"/>
      <c r="F626" s="26"/>
      <c r="G626" s="25"/>
      <c r="H626" s="25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6"/>
      <c r="Z626" s="26"/>
    </row>
    <row r="627" spans="1:26" ht="16.5" customHeight="1" x14ac:dyDescent="0.25">
      <c r="A627" s="26"/>
      <c r="B627" s="26"/>
      <c r="C627" s="65"/>
      <c r="D627" s="26"/>
      <c r="E627" s="33"/>
      <c r="F627" s="26"/>
      <c r="G627" s="25"/>
      <c r="H627" s="25"/>
      <c r="I627" s="26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  <c r="Y627" s="26"/>
      <c r="Z627" s="26"/>
    </row>
    <row r="628" spans="1:26" ht="16.5" customHeight="1" x14ac:dyDescent="0.25">
      <c r="A628" s="26"/>
      <c r="B628" s="26"/>
      <c r="C628" s="65"/>
      <c r="D628" s="26"/>
      <c r="E628" s="33"/>
      <c r="F628" s="26"/>
      <c r="G628" s="25"/>
      <c r="H628" s="25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  <c r="Y628" s="26"/>
      <c r="Z628" s="26"/>
    </row>
    <row r="629" spans="1:26" ht="16.5" customHeight="1" x14ac:dyDescent="0.25">
      <c r="A629" s="26"/>
      <c r="B629" s="26"/>
      <c r="C629" s="65"/>
      <c r="D629" s="26"/>
      <c r="E629" s="33"/>
      <c r="F629" s="26"/>
      <c r="G629" s="25"/>
      <c r="H629" s="25"/>
      <c r="I629" s="26"/>
      <c r="J629" s="26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  <c r="Y629" s="26"/>
      <c r="Z629" s="26"/>
    </row>
    <row r="630" spans="1:26" ht="16.5" customHeight="1" x14ac:dyDescent="0.25">
      <c r="A630" s="26"/>
      <c r="B630" s="26"/>
      <c r="C630" s="65"/>
      <c r="D630" s="26"/>
      <c r="E630" s="33"/>
      <c r="F630" s="26"/>
      <c r="G630" s="25"/>
      <c r="H630" s="25"/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  <c r="Y630" s="26"/>
      <c r="Z630" s="26"/>
    </row>
    <row r="631" spans="1:26" ht="16.5" customHeight="1" x14ac:dyDescent="0.25">
      <c r="A631" s="26"/>
      <c r="B631" s="26"/>
      <c r="C631" s="65"/>
      <c r="D631" s="26"/>
      <c r="E631" s="33"/>
      <c r="F631" s="26"/>
      <c r="G631" s="25"/>
      <c r="H631" s="25"/>
      <c r="I631" s="26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  <c r="Y631" s="26"/>
      <c r="Z631" s="26"/>
    </row>
    <row r="632" spans="1:26" ht="16.5" customHeight="1" x14ac:dyDescent="0.25">
      <c r="A632" s="26"/>
      <c r="B632" s="26"/>
      <c r="C632" s="65"/>
      <c r="D632" s="26"/>
      <c r="E632" s="33"/>
      <c r="F632" s="26"/>
      <c r="G632" s="25"/>
      <c r="H632" s="25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  <c r="Y632" s="26"/>
      <c r="Z632" s="26"/>
    </row>
    <row r="633" spans="1:26" ht="16.5" customHeight="1" x14ac:dyDescent="0.25">
      <c r="A633" s="26"/>
      <c r="B633" s="26"/>
      <c r="C633" s="65"/>
      <c r="D633" s="26"/>
      <c r="E633" s="33"/>
      <c r="F633" s="26"/>
      <c r="G633" s="25"/>
      <c r="H633" s="25"/>
      <c r="I633" s="26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  <c r="Y633" s="26"/>
      <c r="Z633" s="26"/>
    </row>
    <row r="634" spans="1:26" ht="16.5" customHeight="1" x14ac:dyDescent="0.25">
      <c r="A634" s="26"/>
      <c r="B634" s="26"/>
      <c r="C634" s="65"/>
      <c r="D634" s="26"/>
      <c r="E634" s="33"/>
      <c r="F634" s="26"/>
      <c r="G634" s="25"/>
      <c r="H634" s="25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  <c r="Y634" s="26"/>
      <c r="Z634" s="26"/>
    </row>
    <row r="635" spans="1:26" ht="16.5" customHeight="1" x14ac:dyDescent="0.25">
      <c r="A635" s="26"/>
      <c r="B635" s="26"/>
      <c r="C635" s="65"/>
      <c r="D635" s="26"/>
      <c r="E635" s="33"/>
      <c r="F635" s="26"/>
      <c r="G635" s="25"/>
      <c r="H635" s="25"/>
      <c r="I635" s="26"/>
      <c r="J635" s="26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  <c r="Y635" s="26"/>
      <c r="Z635" s="26"/>
    </row>
    <row r="636" spans="1:26" ht="16.5" customHeight="1" x14ac:dyDescent="0.25">
      <c r="A636" s="26"/>
      <c r="B636" s="26"/>
      <c r="C636" s="65"/>
      <c r="D636" s="26"/>
      <c r="E636" s="33"/>
      <c r="F636" s="26"/>
      <c r="G636" s="25"/>
      <c r="H636" s="25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6"/>
      <c r="Z636" s="26"/>
    </row>
    <row r="637" spans="1:26" ht="16.5" customHeight="1" x14ac:dyDescent="0.25">
      <c r="A637" s="26"/>
      <c r="B637" s="26"/>
      <c r="C637" s="65"/>
      <c r="D637" s="26"/>
      <c r="E637" s="33"/>
      <c r="F637" s="26"/>
      <c r="G637" s="25"/>
      <c r="H637" s="25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  <c r="Y637" s="26"/>
      <c r="Z637" s="26"/>
    </row>
    <row r="638" spans="1:26" ht="16.5" customHeight="1" x14ac:dyDescent="0.25">
      <c r="A638" s="26"/>
      <c r="B638" s="26"/>
      <c r="C638" s="65"/>
      <c r="D638" s="26"/>
      <c r="E638" s="33"/>
      <c r="F638" s="26"/>
      <c r="G638" s="25"/>
      <c r="H638" s="25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6"/>
      <c r="Z638" s="26"/>
    </row>
    <row r="639" spans="1:26" ht="16.5" customHeight="1" x14ac:dyDescent="0.25">
      <c r="A639" s="26"/>
      <c r="B639" s="26"/>
      <c r="C639" s="65"/>
      <c r="D639" s="26"/>
      <c r="E639" s="33"/>
      <c r="F639" s="26"/>
      <c r="G639" s="25"/>
      <c r="H639" s="25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6"/>
      <c r="Z639" s="26"/>
    </row>
    <row r="640" spans="1:26" ht="16.5" customHeight="1" x14ac:dyDescent="0.25">
      <c r="A640" s="26"/>
      <c r="B640" s="26"/>
      <c r="C640" s="65"/>
      <c r="D640" s="26"/>
      <c r="E640" s="33"/>
      <c r="F640" s="26"/>
      <c r="G640" s="25"/>
      <c r="H640" s="25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6"/>
      <c r="Z640" s="26"/>
    </row>
    <row r="641" spans="1:26" ht="16.5" customHeight="1" x14ac:dyDescent="0.25">
      <c r="A641" s="26"/>
      <c r="B641" s="26"/>
      <c r="C641" s="65"/>
      <c r="D641" s="26"/>
      <c r="E641" s="33"/>
      <c r="F641" s="26"/>
      <c r="G641" s="25"/>
      <c r="H641" s="25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6"/>
      <c r="Z641" s="26"/>
    </row>
    <row r="642" spans="1:26" ht="16.5" customHeight="1" x14ac:dyDescent="0.25">
      <c r="A642" s="26"/>
      <c r="B642" s="26"/>
      <c r="C642" s="65"/>
      <c r="D642" s="26"/>
      <c r="E642" s="33"/>
      <c r="F642" s="26"/>
      <c r="G642" s="25"/>
      <c r="H642" s="25"/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  <c r="Y642" s="26"/>
      <c r="Z642" s="26"/>
    </row>
    <row r="643" spans="1:26" ht="16.5" customHeight="1" x14ac:dyDescent="0.25">
      <c r="A643" s="26"/>
      <c r="B643" s="26"/>
      <c r="C643" s="65"/>
      <c r="D643" s="26"/>
      <c r="E643" s="33"/>
      <c r="F643" s="26"/>
      <c r="G643" s="25"/>
      <c r="H643" s="25"/>
      <c r="I643" s="26"/>
      <c r="J643" s="26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  <c r="Y643" s="26"/>
      <c r="Z643" s="26"/>
    </row>
    <row r="644" spans="1:26" ht="16.5" customHeight="1" x14ac:dyDescent="0.25">
      <c r="A644" s="26"/>
      <c r="B644" s="26"/>
      <c r="C644" s="65"/>
      <c r="D644" s="26"/>
      <c r="E644" s="33"/>
      <c r="F644" s="26"/>
      <c r="G644" s="25"/>
      <c r="H644" s="25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  <c r="Y644" s="26"/>
      <c r="Z644" s="26"/>
    </row>
    <row r="645" spans="1:26" ht="16.5" customHeight="1" x14ac:dyDescent="0.25">
      <c r="A645" s="26"/>
      <c r="B645" s="26"/>
      <c r="C645" s="65"/>
      <c r="D645" s="26"/>
      <c r="E645" s="33"/>
      <c r="F645" s="26"/>
      <c r="G645" s="25"/>
      <c r="H645" s="25"/>
      <c r="I645" s="26"/>
      <c r="J645" s="26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  <c r="Y645" s="26"/>
      <c r="Z645" s="26"/>
    </row>
    <row r="646" spans="1:26" ht="16.5" customHeight="1" x14ac:dyDescent="0.25">
      <c r="A646" s="26"/>
      <c r="B646" s="26"/>
      <c r="C646" s="65"/>
      <c r="D646" s="26"/>
      <c r="E646" s="33"/>
      <c r="F646" s="26"/>
      <c r="G646" s="25"/>
      <c r="H646" s="25"/>
      <c r="I646" s="26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  <c r="Y646" s="26"/>
      <c r="Z646" s="26"/>
    </row>
    <row r="647" spans="1:26" ht="16.5" customHeight="1" x14ac:dyDescent="0.25">
      <c r="A647" s="26"/>
      <c r="B647" s="26"/>
      <c r="C647" s="65"/>
      <c r="D647" s="26"/>
      <c r="E647" s="33"/>
      <c r="F647" s="26"/>
      <c r="G647" s="25"/>
      <c r="H647" s="25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  <c r="Y647" s="26"/>
      <c r="Z647" s="26"/>
    </row>
    <row r="648" spans="1:26" ht="16.5" customHeight="1" x14ac:dyDescent="0.25">
      <c r="A648" s="26"/>
      <c r="B648" s="26"/>
      <c r="C648" s="65"/>
      <c r="D648" s="26"/>
      <c r="E648" s="33"/>
      <c r="F648" s="26"/>
      <c r="G648" s="25"/>
      <c r="H648" s="25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  <c r="Z648" s="26"/>
    </row>
    <row r="649" spans="1:26" ht="16.5" customHeight="1" x14ac:dyDescent="0.25">
      <c r="A649" s="26"/>
      <c r="B649" s="26"/>
      <c r="C649" s="65"/>
      <c r="D649" s="26"/>
      <c r="E649" s="33"/>
      <c r="F649" s="26"/>
      <c r="G649" s="25"/>
      <c r="H649" s="25"/>
      <c r="I649" s="26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  <c r="Y649" s="26"/>
      <c r="Z649" s="26"/>
    </row>
    <row r="650" spans="1:26" ht="16.5" customHeight="1" x14ac:dyDescent="0.25">
      <c r="A650" s="26"/>
      <c r="B650" s="26"/>
      <c r="C650" s="65"/>
      <c r="D650" s="26"/>
      <c r="E650" s="33"/>
      <c r="F650" s="26"/>
      <c r="G650" s="25"/>
      <c r="H650" s="25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  <c r="Y650" s="26"/>
      <c r="Z650" s="26"/>
    </row>
    <row r="651" spans="1:26" ht="16.5" customHeight="1" x14ac:dyDescent="0.25">
      <c r="A651" s="26"/>
      <c r="B651" s="26"/>
      <c r="C651" s="65"/>
      <c r="D651" s="26"/>
      <c r="E651" s="33"/>
      <c r="F651" s="26"/>
      <c r="G651" s="25"/>
      <c r="H651" s="25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6"/>
      <c r="Z651" s="26"/>
    </row>
    <row r="652" spans="1:26" ht="16.5" customHeight="1" x14ac:dyDescent="0.25">
      <c r="A652" s="26"/>
      <c r="B652" s="26"/>
      <c r="C652" s="65"/>
      <c r="D652" s="26"/>
      <c r="E652" s="33"/>
      <c r="F652" s="26"/>
      <c r="G652" s="25"/>
      <c r="H652" s="25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6"/>
      <c r="Z652" s="26"/>
    </row>
    <row r="653" spans="1:26" ht="16.5" customHeight="1" x14ac:dyDescent="0.25">
      <c r="A653" s="26"/>
      <c r="B653" s="26"/>
      <c r="C653" s="65"/>
      <c r="D653" s="26"/>
      <c r="E653" s="33"/>
      <c r="F653" s="26"/>
      <c r="G653" s="25"/>
      <c r="H653" s="25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6"/>
      <c r="Z653" s="26"/>
    </row>
    <row r="654" spans="1:26" ht="16.5" customHeight="1" x14ac:dyDescent="0.25">
      <c r="A654" s="26"/>
      <c r="B654" s="26"/>
      <c r="C654" s="65"/>
      <c r="D654" s="26"/>
      <c r="E654" s="33"/>
      <c r="F654" s="26"/>
      <c r="G654" s="25"/>
      <c r="H654" s="25"/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6"/>
      <c r="Z654" s="26"/>
    </row>
    <row r="655" spans="1:26" ht="16.5" customHeight="1" x14ac:dyDescent="0.25">
      <c r="A655" s="26"/>
      <c r="B655" s="26"/>
      <c r="C655" s="65"/>
      <c r="D655" s="26"/>
      <c r="E655" s="33"/>
      <c r="F655" s="26"/>
      <c r="G655" s="25"/>
      <c r="H655" s="25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6"/>
      <c r="Z655" s="26"/>
    </row>
    <row r="656" spans="1:26" ht="16.5" customHeight="1" x14ac:dyDescent="0.25">
      <c r="A656" s="26"/>
      <c r="B656" s="26"/>
      <c r="C656" s="65"/>
      <c r="D656" s="26"/>
      <c r="E656" s="33"/>
      <c r="F656" s="26"/>
      <c r="G656" s="25"/>
      <c r="H656" s="25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6"/>
      <c r="Z656" s="26"/>
    </row>
    <row r="657" spans="1:26" ht="16.5" customHeight="1" x14ac:dyDescent="0.25">
      <c r="A657" s="26"/>
      <c r="B657" s="26"/>
      <c r="C657" s="65"/>
      <c r="D657" s="26"/>
      <c r="E657" s="33"/>
      <c r="F657" s="26"/>
      <c r="G657" s="25"/>
      <c r="H657" s="25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  <c r="Y657" s="26"/>
      <c r="Z657" s="26"/>
    </row>
    <row r="658" spans="1:26" ht="16.5" customHeight="1" x14ac:dyDescent="0.25">
      <c r="A658" s="26"/>
      <c r="B658" s="26"/>
      <c r="C658" s="65"/>
      <c r="D658" s="26"/>
      <c r="E658" s="33"/>
      <c r="F658" s="26"/>
      <c r="G658" s="25"/>
      <c r="H658" s="25"/>
      <c r="I658" s="26"/>
      <c r="J658" s="26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  <c r="Y658" s="26"/>
      <c r="Z658" s="26"/>
    </row>
    <row r="659" spans="1:26" ht="16.5" customHeight="1" x14ac:dyDescent="0.25">
      <c r="A659" s="26"/>
      <c r="B659" s="26"/>
      <c r="C659" s="65"/>
      <c r="D659" s="26"/>
      <c r="E659" s="33"/>
      <c r="F659" s="26"/>
      <c r="G659" s="25"/>
      <c r="H659" s="25"/>
      <c r="I659" s="26"/>
      <c r="J659" s="26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  <c r="Y659" s="26"/>
      <c r="Z659" s="26"/>
    </row>
    <row r="660" spans="1:26" ht="16.5" customHeight="1" x14ac:dyDescent="0.25">
      <c r="A660" s="26"/>
      <c r="B660" s="26"/>
      <c r="C660" s="65"/>
      <c r="D660" s="26"/>
      <c r="E660" s="33"/>
      <c r="F660" s="26"/>
      <c r="G660" s="25"/>
      <c r="H660" s="25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  <c r="Y660" s="26"/>
      <c r="Z660" s="26"/>
    </row>
    <row r="661" spans="1:26" ht="16.5" customHeight="1" x14ac:dyDescent="0.25">
      <c r="A661" s="26"/>
      <c r="B661" s="26"/>
      <c r="C661" s="65"/>
      <c r="D661" s="26"/>
      <c r="E661" s="33"/>
      <c r="F661" s="26"/>
      <c r="G661" s="25"/>
      <c r="H661" s="25"/>
      <c r="I661" s="26"/>
      <c r="J661" s="26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  <c r="Y661" s="26"/>
      <c r="Z661" s="26"/>
    </row>
    <row r="662" spans="1:26" ht="16.5" customHeight="1" x14ac:dyDescent="0.25">
      <c r="A662" s="26"/>
      <c r="B662" s="26"/>
      <c r="C662" s="65"/>
      <c r="D662" s="26"/>
      <c r="E662" s="33"/>
      <c r="F662" s="26"/>
      <c r="G662" s="25"/>
      <c r="H662" s="25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  <c r="Y662" s="26"/>
      <c r="Z662" s="26"/>
    </row>
    <row r="663" spans="1:26" ht="16.5" customHeight="1" x14ac:dyDescent="0.25">
      <c r="A663" s="26"/>
      <c r="B663" s="26"/>
      <c r="C663" s="65"/>
      <c r="D663" s="26"/>
      <c r="E663" s="33"/>
      <c r="F663" s="26"/>
      <c r="G663" s="25"/>
      <c r="H663" s="25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  <c r="Y663" s="26"/>
      <c r="Z663" s="26"/>
    </row>
    <row r="664" spans="1:26" ht="16.5" customHeight="1" x14ac:dyDescent="0.25">
      <c r="A664" s="26"/>
      <c r="B664" s="26"/>
      <c r="C664" s="65"/>
      <c r="D664" s="26"/>
      <c r="E664" s="33"/>
      <c r="F664" s="26"/>
      <c r="G664" s="25"/>
      <c r="H664" s="25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  <c r="Y664" s="26"/>
      <c r="Z664" s="26"/>
    </row>
    <row r="665" spans="1:26" ht="16.5" customHeight="1" x14ac:dyDescent="0.25">
      <c r="A665" s="26"/>
      <c r="B665" s="26"/>
      <c r="C665" s="65"/>
      <c r="D665" s="26"/>
      <c r="E665" s="33"/>
      <c r="F665" s="26"/>
      <c r="G665" s="25"/>
      <c r="H665" s="25"/>
      <c r="I665" s="26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  <c r="Y665" s="26"/>
      <c r="Z665" s="26"/>
    </row>
    <row r="666" spans="1:26" ht="16.5" customHeight="1" x14ac:dyDescent="0.25">
      <c r="A666" s="26"/>
      <c r="B666" s="26"/>
      <c r="C666" s="65"/>
      <c r="D666" s="26"/>
      <c r="E666" s="33"/>
      <c r="F666" s="26"/>
      <c r="G666" s="25"/>
      <c r="H666" s="25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6"/>
      <c r="Z666" s="26"/>
    </row>
    <row r="667" spans="1:26" ht="16.5" customHeight="1" x14ac:dyDescent="0.25">
      <c r="A667" s="26"/>
      <c r="B667" s="26"/>
      <c r="C667" s="65"/>
      <c r="D667" s="26"/>
      <c r="E667" s="33"/>
      <c r="F667" s="26"/>
      <c r="G667" s="25"/>
      <c r="H667" s="25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6"/>
      <c r="Z667" s="26"/>
    </row>
    <row r="668" spans="1:26" ht="16.5" customHeight="1" x14ac:dyDescent="0.25">
      <c r="A668" s="26"/>
      <c r="B668" s="26"/>
      <c r="C668" s="65"/>
      <c r="D668" s="26"/>
      <c r="E668" s="33"/>
      <c r="F668" s="26"/>
      <c r="G668" s="25"/>
      <c r="H668" s="25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6"/>
      <c r="Z668" s="26"/>
    </row>
    <row r="669" spans="1:26" ht="16.5" customHeight="1" x14ac:dyDescent="0.25">
      <c r="A669" s="26"/>
      <c r="B669" s="26"/>
      <c r="C669" s="65"/>
      <c r="D669" s="26"/>
      <c r="E669" s="33"/>
      <c r="F669" s="26"/>
      <c r="G669" s="25"/>
      <c r="H669" s="25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6"/>
      <c r="Z669" s="26"/>
    </row>
    <row r="670" spans="1:26" ht="16.5" customHeight="1" x14ac:dyDescent="0.25">
      <c r="A670" s="26"/>
      <c r="B670" s="26"/>
      <c r="C670" s="65"/>
      <c r="D670" s="26"/>
      <c r="E670" s="33"/>
      <c r="F670" s="26"/>
      <c r="G670" s="25"/>
      <c r="H670" s="25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6"/>
      <c r="Z670" s="26"/>
    </row>
    <row r="671" spans="1:26" ht="16.5" customHeight="1" x14ac:dyDescent="0.25">
      <c r="A671" s="26"/>
      <c r="B671" s="26"/>
      <c r="C671" s="65"/>
      <c r="D671" s="26"/>
      <c r="E671" s="33"/>
      <c r="F671" s="26"/>
      <c r="G671" s="25"/>
      <c r="H671" s="25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6"/>
      <c r="Z671" s="26"/>
    </row>
    <row r="672" spans="1:26" ht="16.5" customHeight="1" x14ac:dyDescent="0.25">
      <c r="A672" s="26"/>
      <c r="B672" s="26"/>
      <c r="C672" s="65"/>
      <c r="D672" s="26"/>
      <c r="E672" s="33"/>
      <c r="F672" s="26"/>
      <c r="G672" s="25"/>
      <c r="H672" s="25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  <c r="Y672" s="26"/>
      <c r="Z672" s="26"/>
    </row>
    <row r="673" spans="1:26" ht="16.5" customHeight="1" x14ac:dyDescent="0.25">
      <c r="A673" s="26"/>
      <c r="B673" s="26"/>
      <c r="C673" s="65"/>
      <c r="D673" s="26"/>
      <c r="E673" s="33"/>
      <c r="F673" s="26"/>
      <c r="G673" s="25"/>
      <c r="H673" s="25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  <c r="Y673" s="26"/>
      <c r="Z673" s="26"/>
    </row>
    <row r="674" spans="1:26" ht="16.5" customHeight="1" x14ac:dyDescent="0.25">
      <c r="A674" s="26"/>
      <c r="B674" s="26"/>
      <c r="C674" s="65"/>
      <c r="D674" s="26"/>
      <c r="E674" s="33"/>
      <c r="F674" s="26"/>
      <c r="G674" s="25"/>
      <c r="H674" s="25"/>
      <c r="I674" s="26"/>
      <c r="J674" s="26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  <c r="Y674" s="26"/>
      <c r="Z674" s="26"/>
    </row>
    <row r="675" spans="1:26" ht="16.5" customHeight="1" x14ac:dyDescent="0.25">
      <c r="A675" s="26"/>
      <c r="B675" s="26"/>
      <c r="C675" s="65"/>
      <c r="D675" s="26"/>
      <c r="E675" s="33"/>
      <c r="F675" s="26"/>
      <c r="G675" s="25"/>
      <c r="H675" s="25"/>
      <c r="I675" s="26"/>
      <c r="J675" s="26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  <c r="Y675" s="26"/>
      <c r="Z675" s="26"/>
    </row>
    <row r="676" spans="1:26" ht="16.5" customHeight="1" x14ac:dyDescent="0.25">
      <c r="A676" s="26"/>
      <c r="B676" s="26"/>
      <c r="C676" s="65"/>
      <c r="D676" s="26"/>
      <c r="E676" s="33"/>
      <c r="F676" s="26"/>
      <c r="G676" s="25"/>
      <c r="H676" s="25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  <c r="Y676" s="26"/>
      <c r="Z676" s="26"/>
    </row>
    <row r="677" spans="1:26" ht="16.5" customHeight="1" x14ac:dyDescent="0.25">
      <c r="A677" s="26"/>
      <c r="B677" s="26"/>
      <c r="C677" s="65"/>
      <c r="D677" s="26"/>
      <c r="E677" s="33"/>
      <c r="F677" s="26"/>
      <c r="G677" s="25"/>
      <c r="H677" s="25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  <c r="Y677" s="26"/>
      <c r="Z677" s="26"/>
    </row>
    <row r="678" spans="1:26" ht="16.5" customHeight="1" x14ac:dyDescent="0.25">
      <c r="A678" s="26"/>
      <c r="B678" s="26"/>
      <c r="C678" s="65"/>
      <c r="D678" s="26"/>
      <c r="E678" s="33"/>
      <c r="F678" s="26"/>
      <c r="G678" s="25"/>
      <c r="H678" s="25"/>
      <c r="I678" s="26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  <c r="Y678" s="26"/>
      <c r="Z678" s="26"/>
    </row>
    <row r="679" spans="1:26" ht="16.5" customHeight="1" x14ac:dyDescent="0.25">
      <c r="A679" s="26"/>
      <c r="B679" s="26"/>
      <c r="C679" s="65"/>
      <c r="D679" s="26"/>
      <c r="E679" s="33"/>
      <c r="F679" s="26"/>
      <c r="G679" s="25"/>
      <c r="H679" s="25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  <c r="Y679" s="26"/>
      <c r="Z679" s="26"/>
    </row>
    <row r="680" spans="1:26" ht="16.5" customHeight="1" x14ac:dyDescent="0.25">
      <c r="A680" s="26"/>
      <c r="B680" s="26"/>
      <c r="C680" s="65"/>
      <c r="D680" s="26"/>
      <c r="E680" s="33"/>
      <c r="F680" s="26"/>
      <c r="G680" s="25"/>
      <c r="H680" s="25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  <c r="Y680" s="26"/>
      <c r="Z680" s="26"/>
    </row>
    <row r="681" spans="1:26" ht="16.5" customHeight="1" x14ac:dyDescent="0.25">
      <c r="A681" s="26"/>
      <c r="B681" s="26"/>
      <c r="C681" s="65"/>
      <c r="D681" s="26"/>
      <c r="E681" s="33"/>
      <c r="F681" s="26"/>
      <c r="G681" s="25"/>
      <c r="H681" s="25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6"/>
      <c r="Z681" s="26"/>
    </row>
    <row r="682" spans="1:26" ht="16.5" customHeight="1" x14ac:dyDescent="0.25">
      <c r="A682" s="26"/>
      <c r="B682" s="26"/>
      <c r="C682" s="65"/>
      <c r="D682" s="26"/>
      <c r="E682" s="33"/>
      <c r="F682" s="26"/>
      <c r="G682" s="25"/>
      <c r="H682" s="25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6"/>
      <c r="Z682" s="26"/>
    </row>
    <row r="683" spans="1:26" ht="16.5" customHeight="1" x14ac:dyDescent="0.25">
      <c r="A683" s="26"/>
      <c r="B683" s="26"/>
      <c r="C683" s="65"/>
      <c r="D683" s="26"/>
      <c r="E683" s="33"/>
      <c r="F683" s="26"/>
      <c r="G683" s="25"/>
      <c r="H683" s="25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6"/>
      <c r="Z683" s="26"/>
    </row>
    <row r="684" spans="1:26" ht="16.5" customHeight="1" x14ac:dyDescent="0.25">
      <c r="A684" s="26"/>
      <c r="B684" s="26"/>
      <c r="C684" s="65"/>
      <c r="D684" s="26"/>
      <c r="E684" s="33"/>
      <c r="F684" s="26"/>
      <c r="G684" s="25"/>
      <c r="H684" s="25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6"/>
      <c r="Z684" s="26"/>
    </row>
    <row r="685" spans="1:26" ht="16.5" customHeight="1" x14ac:dyDescent="0.25">
      <c r="A685" s="26"/>
      <c r="B685" s="26"/>
      <c r="C685" s="65"/>
      <c r="D685" s="26"/>
      <c r="E685" s="33"/>
      <c r="F685" s="26"/>
      <c r="G685" s="25"/>
      <c r="H685" s="25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  <c r="Y685" s="26"/>
      <c r="Z685" s="26"/>
    </row>
    <row r="686" spans="1:26" ht="16.5" customHeight="1" x14ac:dyDescent="0.25">
      <c r="A686" s="26"/>
      <c r="B686" s="26"/>
      <c r="C686" s="65"/>
      <c r="D686" s="26"/>
      <c r="E686" s="33"/>
      <c r="F686" s="26"/>
      <c r="G686" s="25"/>
      <c r="H686" s="25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6"/>
      <c r="Z686" s="26"/>
    </row>
    <row r="687" spans="1:26" ht="16.5" customHeight="1" x14ac:dyDescent="0.25">
      <c r="A687" s="26"/>
      <c r="B687" s="26"/>
      <c r="C687" s="65"/>
      <c r="D687" s="26"/>
      <c r="E687" s="33"/>
      <c r="F687" s="26"/>
      <c r="G687" s="25"/>
      <c r="H687" s="25"/>
      <c r="I687" s="26"/>
      <c r="J687" s="26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  <c r="Y687" s="26"/>
      <c r="Z687" s="26"/>
    </row>
    <row r="688" spans="1:26" ht="16.5" customHeight="1" x14ac:dyDescent="0.25">
      <c r="A688" s="26"/>
      <c r="B688" s="26"/>
      <c r="C688" s="65"/>
      <c r="D688" s="26"/>
      <c r="E688" s="33"/>
      <c r="F688" s="26"/>
      <c r="G688" s="25"/>
      <c r="H688" s="25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  <c r="Y688" s="26"/>
      <c r="Z688" s="26"/>
    </row>
    <row r="689" spans="1:26" ht="16.5" customHeight="1" x14ac:dyDescent="0.25">
      <c r="A689" s="26"/>
      <c r="B689" s="26"/>
      <c r="C689" s="65"/>
      <c r="D689" s="26"/>
      <c r="E689" s="33"/>
      <c r="F689" s="26"/>
      <c r="G689" s="25"/>
      <c r="H689" s="25"/>
      <c r="I689" s="26"/>
      <c r="J689" s="26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  <c r="Y689" s="26"/>
      <c r="Z689" s="26"/>
    </row>
    <row r="690" spans="1:26" ht="16.5" customHeight="1" x14ac:dyDescent="0.25">
      <c r="A690" s="26"/>
      <c r="B690" s="26"/>
      <c r="C690" s="65"/>
      <c r="D690" s="26"/>
      <c r="E690" s="33"/>
      <c r="F690" s="26"/>
      <c r="G690" s="25"/>
      <c r="H690" s="25"/>
      <c r="I690" s="26"/>
      <c r="J690" s="26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  <c r="Y690" s="26"/>
      <c r="Z690" s="26"/>
    </row>
    <row r="691" spans="1:26" ht="16.5" customHeight="1" x14ac:dyDescent="0.25">
      <c r="A691" s="26"/>
      <c r="B691" s="26"/>
      <c r="C691" s="65"/>
      <c r="D691" s="26"/>
      <c r="E691" s="33"/>
      <c r="F691" s="26"/>
      <c r="G691" s="25"/>
      <c r="H691" s="25"/>
      <c r="I691" s="26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  <c r="Y691" s="26"/>
      <c r="Z691" s="26"/>
    </row>
    <row r="692" spans="1:26" ht="16.5" customHeight="1" x14ac:dyDescent="0.25">
      <c r="A692" s="26"/>
      <c r="B692" s="26"/>
      <c r="C692" s="65"/>
      <c r="D692" s="26"/>
      <c r="E692" s="33"/>
      <c r="F692" s="26"/>
      <c r="G692" s="25"/>
      <c r="H692" s="25"/>
      <c r="I692" s="26"/>
      <c r="J692" s="26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  <c r="Y692" s="26"/>
      <c r="Z692" s="26"/>
    </row>
    <row r="693" spans="1:26" ht="16.5" customHeight="1" x14ac:dyDescent="0.25">
      <c r="A693" s="26"/>
      <c r="B693" s="26"/>
      <c r="C693" s="65"/>
      <c r="D693" s="26"/>
      <c r="E693" s="33"/>
      <c r="F693" s="26"/>
      <c r="G693" s="25"/>
      <c r="H693" s="25"/>
      <c r="I693" s="26"/>
      <c r="J693" s="26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  <c r="Y693" s="26"/>
      <c r="Z693" s="26"/>
    </row>
    <row r="694" spans="1:26" ht="16.5" customHeight="1" x14ac:dyDescent="0.25">
      <c r="A694" s="26"/>
      <c r="B694" s="26"/>
      <c r="C694" s="65"/>
      <c r="D694" s="26"/>
      <c r="E694" s="33"/>
      <c r="F694" s="26"/>
      <c r="G694" s="25"/>
      <c r="H694" s="25"/>
      <c r="I694" s="26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  <c r="Y694" s="26"/>
      <c r="Z694" s="26"/>
    </row>
    <row r="695" spans="1:26" ht="16.5" customHeight="1" x14ac:dyDescent="0.25">
      <c r="A695" s="26"/>
      <c r="B695" s="26"/>
      <c r="C695" s="65"/>
      <c r="D695" s="26"/>
      <c r="E695" s="33"/>
      <c r="F695" s="26"/>
      <c r="G695" s="25"/>
      <c r="H695" s="25"/>
      <c r="I695" s="26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  <c r="Y695" s="26"/>
      <c r="Z695" s="26"/>
    </row>
    <row r="696" spans="1:26" ht="16.5" customHeight="1" x14ac:dyDescent="0.25">
      <c r="A696" s="26"/>
      <c r="B696" s="26"/>
      <c r="C696" s="65"/>
      <c r="D696" s="26"/>
      <c r="E696" s="33"/>
      <c r="F696" s="26"/>
      <c r="G696" s="25"/>
      <c r="H696" s="25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6"/>
      <c r="Z696" s="26"/>
    </row>
    <row r="697" spans="1:26" ht="16.5" customHeight="1" x14ac:dyDescent="0.25">
      <c r="A697" s="26"/>
      <c r="B697" s="26"/>
      <c r="C697" s="65"/>
      <c r="D697" s="26"/>
      <c r="E697" s="33"/>
      <c r="F697" s="26"/>
      <c r="G697" s="25"/>
      <c r="H697" s="25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  <c r="Y697" s="26"/>
      <c r="Z697" s="26"/>
    </row>
    <row r="698" spans="1:26" ht="16.5" customHeight="1" x14ac:dyDescent="0.25">
      <c r="A698" s="26"/>
      <c r="B698" s="26"/>
      <c r="C698" s="65"/>
      <c r="D698" s="26"/>
      <c r="E698" s="33"/>
      <c r="F698" s="26"/>
      <c r="G698" s="25"/>
      <c r="H698" s="25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6"/>
      <c r="Z698" s="26"/>
    </row>
    <row r="699" spans="1:26" ht="16.5" customHeight="1" x14ac:dyDescent="0.25">
      <c r="A699" s="26"/>
      <c r="B699" s="26"/>
      <c r="C699" s="65"/>
      <c r="D699" s="26"/>
      <c r="E699" s="33"/>
      <c r="F699" s="26"/>
      <c r="G699" s="25"/>
      <c r="H699" s="25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6"/>
      <c r="Z699" s="26"/>
    </row>
    <row r="700" spans="1:26" ht="16.5" customHeight="1" x14ac:dyDescent="0.25">
      <c r="A700" s="26"/>
      <c r="B700" s="26"/>
      <c r="C700" s="65"/>
      <c r="D700" s="26"/>
      <c r="E700" s="33"/>
      <c r="F700" s="26"/>
      <c r="G700" s="25"/>
      <c r="H700" s="25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6"/>
      <c r="Z700" s="26"/>
    </row>
    <row r="701" spans="1:26" ht="16.5" customHeight="1" x14ac:dyDescent="0.25">
      <c r="A701" s="26"/>
      <c r="B701" s="26"/>
      <c r="C701" s="65"/>
      <c r="D701" s="26"/>
      <c r="E701" s="33"/>
      <c r="F701" s="26"/>
      <c r="G701" s="25"/>
      <c r="H701" s="25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6"/>
      <c r="Z701" s="26"/>
    </row>
    <row r="702" spans="1:26" ht="16.5" customHeight="1" x14ac:dyDescent="0.25">
      <c r="A702" s="26"/>
      <c r="B702" s="26"/>
      <c r="C702" s="65"/>
      <c r="D702" s="26"/>
      <c r="E702" s="33"/>
      <c r="F702" s="26"/>
      <c r="G702" s="25"/>
      <c r="H702" s="25"/>
      <c r="I702" s="26"/>
      <c r="J702" s="26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  <c r="Y702" s="26"/>
      <c r="Z702" s="26"/>
    </row>
    <row r="703" spans="1:26" ht="16.5" customHeight="1" x14ac:dyDescent="0.25">
      <c r="A703" s="26"/>
      <c r="B703" s="26"/>
      <c r="C703" s="65"/>
      <c r="D703" s="26"/>
      <c r="E703" s="33"/>
      <c r="F703" s="26"/>
      <c r="G703" s="25"/>
      <c r="H703" s="25"/>
      <c r="I703" s="26"/>
      <c r="J703" s="26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  <c r="Y703" s="26"/>
      <c r="Z703" s="26"/>
    </row>
    <row r="704" spans="1:26" ht="16.5" customHeight="1" x14ac:dyDescent="0.25">
      <c r="A704" s="26"/>
      <c r="B704" s="26"/>
      <c r="C704" s="65"/>
      <c r="D704" s="26"/>
      <c r="E704" s="33"/>
      <c r="F704" s="26"/>
      <c r="G704" s="25"/>
      <c r="H704" s="25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  <c r="Z704" s="26"/>
    </row>
    <row r="705" spans="1:26" ht="16.5" customHeight="1" x14ac:dyDescent="0.25">
      <c r="A705" s="26"/>
      <c r="B705" s="26"/>
      <c r="C705" s="65"/>
      <c r="D705" s="26"/>
      <c r="E705" s="33"/>
      <c r="F705" s="26"/>
      <c r="G705" s="25"/>
      <c r="H705" s="25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  <c r="Z705" s="26"/>
    </row>
    <row r="706" spans="1:26" ht="16.5" customHeight="1" x14ac:dyDescent="0.25">
      <c r="A706" s="26"/>
      <c r="B706" s="26"/>
      <c r="C706" s="65"/>
      <c r="D706" s="26"/>
      <c r="E706" s="33"/>
      <c r="F706" s="26"/>
      <c r="G706" s="25"/>
      <c r="H706" s="25"/>
      <c r="I706" s="26"/>
      <c r="J706" s="26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  <c r="Y706" s="26"/>
      <c r="Z706" s="26"/>
    </row>
    <row r="707" spans="1:26" ht="16.5" customHeight="1" x14ac:dyDescent="0.25">
      <c r="A707" s="26"/>
      <c r="B707" s="26"/>
      <c r="C707" s="65"/>
      <c r="D707" s="26"/>
      <c r="E707" s="33"/>
      <c r="F707" s="26"/>
      <c r="G707" s="25"/>
      <c r="H707" s="25"/>
      <c r="I707" s="26"/>
      <c r="J707" s="26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  <c r="Y707" s="26"/>
      <c r="Z707" s="26"/>
    </row>
    <row r="708" spans="1:26" ht="16.5" customHeight="1" x14ac:dyDescent="0.25">
      <c r="A708" s="26"/>
      <c r="B708" s="26"/>
      <c r="C708" s="65"/>
      <c r="D708" s="26"/>
      <c r="E708" s="33"/>
      <c r="F708" s="26"/>
      <c r="G708" s="25"/>
      <c r="H708" s="25"/>
      <c r="I708" s="26"/>
      <c r="J708" s="26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  <c r="Y708" s="26"/>
      <c r="Z708" s="26"/>
    </row>
    <row r="709" spans="1:26" ht="16.5" customHeight="1" x14ac:dyDescent="0.25">
      <c r="A709" s="26"/>
      <c r="B709" s="26"/>
      <c r="C709" s="65"/>
      <c r="D709" s="26"/>
      <c r="E709" s="33"/>
      <c r="F709" s="26"/>
      <c r="G709" s="25"/>
      <c r="H709" s="25"/>
      <c r="I709" s="26"/>
      <c r="J709" s="26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  <c r="Y709" s="26"/>
      <c r="Z709" s="26"/>
    </row>
    <row r="710" spans="1:26" ht="16.5" customHeight="1" x14ac:dyDescent="0.25">
      <c r="A710" s="26"/>
      <c r="B710" s="26"/>
      <c r="C710" s="65"/>
      <c r="D710" s="26"/>
      <c r="E710" s="33"/>
      <c r="F710" s="26"/>
      <c r="G710" s="25"/>
      <c r="H710" s="25"/>
      <c r="I710" s="26"/>
      <c r="J710" s="26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  <c r="Y710" s="26"/>
      <c r="Z710" s="26"/>
    </row>
    <row r="711" spans="1:26" ht="16.5" customHeight="1" x14ac:dyDescent="0.25">
      <c r="A711" s="26"/>
      <c r="B711" s="26"/>
      <c r="C711" s="65"/>
      <c r="D711" s="26"/>
      <c r="E711" s="33"/>
      <c r="F711" s="26"/>
      <c r="G711" s="25"/>
      <c r="H711" s="25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  <c r="Y711" s="26"/>
      <c r="Z711" s="26"/>
    </row>
    <row r="712" spans="1:26" ht="16.5" customHeight="1" x14ac:dyDescent="0.25">
      <c r="A712" s="26"/>
      <c r="B712" s="26"/>
      <c r="C712" s="65"/>
      <c r="D712" s="26"/>
      <c r="E712" s="33"/>
      <c r="F712" s="26"/>
      <c r="G712" s="25"/>
      <c r="H712" s="25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6"/>
      <c r="Z712" s="26"/>
    </row>
    <row r="713" spans="1:26" ht="16.5" customHeight="1" x14ac:dyDescent="0.25">
      <c r="A713" s="26"/>
      <c r="B713" s="26"/>
      <c r="C713" s="65"/>
      <c r="D713" s="26"/>
      <c r="E713" s="33"/>
      <c r="F713" s="26"/>
      <c r="G713" s="25"/>
      <c r="H713" s="25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  <c r="Y713" s="26"/>
      <c r="Z713" s="26"/>
    </row>
    <row r="714" spans="1:26" ht="16.5" customHeight="1" x14ac:dyDescent="0.25">
      <c r="A714" s="26"/>
      <c r="B714" s="26"/>
      <c r="C714" s="65"/>
      <c r="D714" s="26"/>
      <c r="E714" s="33"/>
      <c r="F714" s="26"/>
      <c r="G714" s="25"/>
      <c r="H714" s="25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6"/>
      <c r="Z714" s="26"/>
    </row>
    <row r="715" spans="1:26" ht="16.5" customHeight="1" x14ac:dyDescent="0.25">
      <c r="A715" s="26"/>
      <c r="B715" s="26"/>
      <c r="C715" s="65"/>
      <c r="D715" s="26"/>
      <c r="E715" s="33"/>
      <c r="F715" s="26"/>
      <c r="G715" s="25"/>
      <c r="H715" s="25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  <c r="Y715" s="26"/>
      <c r="Z715" s="26"/>
    </row>
    <row r="716" spans="1:26" ht="16.5" customHeight="1" x14ac:dyDescent="0.25">
      <c r="A716" s="26"/>
      <c r="B716" s="26"/>
      <c r="C716" s="65"/>
      <c r="D716" s="26"/>
      <c r="E716" s="33"/>
      <c r="F716" s="26"/>
      <c r="G716" s="25"/>
      <c r="H716" s="25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6"/>
      <c r="Z716" s="26"/>
    </row>
    <row r="717" spans="1:26" ht="16.5" customHeight="1" x14ac:dyDescent="0.25">
      <c r="A717" s="26"/>
      <c r="B717" s="26"/>
      <c r="C717" s="65"/>
      <c r="D717" s="26"/>
      <c r="E717" s="33"/>
      <c r="F717" s="26"/>
      <c r="G717" s="25"/>
      <c r="H717" s="25"/>
      <c r="I717" s="26"/>
      <c r="J717" s="26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  <c r="Y717" s="26"/>
      <c r="Z717" s="26"/>
    </row>
    <row r="718" spans="1:26" ht="16.5" customHeight="1" x14ac:dyDescent="0.25">
      <c r="A718" s="26"/>
      <c r="B718" s="26"/>
      <c r="C718" s="65"/>
      <c r="D718" s="26"/>
      <c r="E718" s="33"/>
      <c r="F718" s="26"/>
      <c r="G718" s="25"/>
      <c r="H718" s="25"/>
      <c r="I718" s="26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  <c r="Y718" s="26"/>
      <c r="Z718" s="26"/>
    </row>
    <row r="719" spans="1:26" ht="16.5" customHeight="1" x14ac:dyDescent="0.25">
      <c r="A719" s="26"/>
      <c r="B719" s="26"/>
      <c r="C719" s="65"/>
      <c r="D719" s="26"/>
      <c r="E719" s="33"/>
      <c r="F719" s="26"/>
      <c r="G719" s="25"/>
      <c r="H719" s="25"/>
      <c r="I719" s="26"/>
      <c r="J719" s="26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  <c r="Y719" s="26"/>
      <c r="Z719" s="26"/>
    </row>
    <row r="720" spans="1:26" ht="16.5" customHeight="1" x14ac:dyDescent="0.25">
      <c r="A720" s="26"/>
      <c r="B720" s="26"/>
      <c r="C720" s="65"/>
      <c r="D720" s="26"/>
      <c r="E720" s="33"/>
      <c r="F720" s="26"/>
      <c r="G720" s="25"/>
      <c r="H720" s="25"/>
      <c r="I720" s="26"/>
      <c r="J720" s="26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  <c r="Y720" s="26"/>
      <c r="Z720" s="26"/>
    </row>
    <row r="721" spans="1:26" ht="16.5" customHeight="1" x14ac:dyDescent="0.25">
      <c r="A721" s="26"/>
      <c r="B721" s="26"/>
      <c r="C721" s="65"/>
      <c r="D721" s="26"/>
      <c r="E721" s="33"/>
      <c r="F721" s="26"/>
      <c r="G721" s="25"/>
      <c r="H721" s="25"/>
      <c r="I721" s="26"/>
      <c r="J721" s="26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  <c r="Y721" s="26"/>
      <c r="Z721" s="26"/>
    </row>
    <row r="722" spans="1:26" ht="16.5" customHeight="1" x14ac:dyDescent="0.25">
      <c r="A722" s="26"/>
      <c r="B722" s="26"/>
      <c r="C722" s="65"/>
      <c r="D722" s="26"/>
      <c r="E722" s="33"/>
      <c r="F722" s="26"/>
      <c r="G722" s="25"/>
      <c r="H722" s="25"/>
      <c r="I722" s="26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  <c r="Y722" s="26"/>
      <c r="Z722" s="26"/>
    </row>
    <row r="723" spans="1:26" ht="16.5" customHeight="1" x14ac:dyDescent="0.25">
      <c r="A723" s="26"/>
      <c r="B723" s="26"/>
      <c r="C723" s="65"/>
      <c r="D723" s="26"/>
      <c r="E723" s="33"/>
      <c r="F723" s="26"/>
      <c r="G723" s="25"/>
      <c r="H723" s="25"/>
      <c r="I723" s="26"/>
      <c r="J723" s="26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  <c r="Y723" s="26"/>
      <c r="Z723" s="26"/>
    </row>
    <row r="724" spans="1:26" ht="16.5" customHeight="1" x14ac:dyDescent="0.25">
      <c r="A724" s="26"/>
      <c r="B724" s="26"/>
      <c r="C724" s="65"/>
      <c r="D724" s="26"/>
      <c r="E724" s="33"/>
      <c r="F724" s="26"/>
      <c r="G724" s="25"/>
      <c r="H724" s="25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  <c r="Y724" s="26"/>
      <c r="Z724" s="26"/>
    </row>
    <row r="725" spans="1:26" ht="16.5" customHeight="1" x14ac:dyDescent="0.25">
      <c r="A725" s="26"/>
      <c r="B725" s="26"/>
      <c r="C725" s="65"/>
      <c r="D725" s="26"/>
      <c r="E725" s="33"/>
      <c r="F725" s="26"/>
      <c r="G725" s="25"/>
      <c r="H725" s="25"/>
      <c r="I725" s="26"/>
      <c r="J725" s="26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  <c r="Y725" s="26"/>
      <c r="Z725" s="26"/>
    </row>
    <row r="726" spans="1:26" ht="16.5" customHeight="1" x14ac:dyDescent="0.25">
      <c r="A726" s="26"/>
      <c r="B726" s="26"/>
      <c r="C726" s="65"/>
      <c r="D726" s="26"/>
      <c r="E726" s="33"/>
      <c r="F726" s="26"/>
      <c r="G726" s="25"/>
      <c r="H726" s="25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6"/>
      <c r="Z726" s="26"/>
    </row>
    <row r="727" spans="1:26" ht="16.5" customHeight="1" x14ac:dyDescent="0.25">
      <c r="A727" s="26"/>
      <c r="B727" s="26"/>
      <c r="C727" s="65"/>
      <c r="D727" s="26"/>
      <c r="E727" s="33"/>
      <c r="F727" s="26"/>
      <c r="G727" s="25"/>
      <c r="H727" s="25"/>
      <c r="I727" s="26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  <c r="Y727" s="26"/>
      <c r="Z727" s="26"/>
    </row>
    <row r="728" spans="1:26" ht="16.5" customHeight="1" x14ac:dyDescent="0.25">
      <c r="A728" s="26"/>
      <c r="B728" s="26"/>
      <c r="C728" s="65"/>
      <c r="D728" s="26"/>
      <c r="E728" s="33"/>
      <c r="F728" s="26"/>
      <c r="G728" s="25"/>
      <c r="H728" s="25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6"/>
      <c r="Z728" s="26"/>
    </row>
    <row r="729" spans="1:26" ht="16.5" customHeight="1" x14ac:dyDescent="0.25">
      <c r="A729" s="26"/>
      <c r="B729" s="26"/>
      <c r="C729" s="65"/>
      <c r="D729" s="26"/>
      <c r="E729" s="33"/>
      <c r="F729" s="26"/>
      <c r="G729" s="25"/>
      <c r="H729" s="25"/>
      <c r="I729" s="26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  <c r="Y729" s="26"/>
      <c r="Z729" s="26"/>
    </row>
    <row r="730" spans="1:26" ht="16.5" customHeight="1" x14ac:dyDescent="0.25">
      <c r="A730" s="26"/>
      <c r="B730" s="26"/>
      <c r="C730" s="65"/>
      <c r="D730" s="26"/>
      <c r="E730" s="33"/>
      <c r="F730" s="26"/>
      <c r="G730" s="25"/>
      <c r="H730" s="25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6"/>
      <c r="Z730" s="26"/>
    </row>
    <row r="731" spans="1:26" ht="16.5" customHeight="1" x14ac:dyDescent="0.25">
      <c r="A731" s="26"/>
      <c r="B731" s="26"/>
      <c r="C731" s="65"/>
      <c r="D731" s="26"/>
      <c r="E731" s="33"/>
      <c r="F731" s="26"/>
      <c r="G731" s="25"/>
      <c r="H731" s="25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  <c r="Y731" s="26"/>
      <c r="Z731" s="26"/>
    </row>
    <row r="732" spans="1:26" ht="16.5" customHeight="1" x14ac:dyDescent="0.25">
      <c r="A732" s="26"/>
      <c r="B732" s="26"/>
      <c r="C732" s="65"/>
      <c r="D732" s="26"/>
      <c r="E732" s="33"/>
      <c r="F732" s="26"/>
      <c r="G732" s="25"/>
      <c r="H732" s="25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  <c r="Y732" s="26"/>
      <c r="Z732" s="26"/>
    </row>
    <row r="733" spans="1:26" ht="16.5" customHeight="1" x14ac:dyDescent="0.25">
      <c r="A733" s="26"/>
      <c r="B733" s="26"/>
      <c r="C733" s="65"/>
      <c r="D733" s="26"/>
      <c r="E733" s="33"/>
      <c r="F733" s="26"/>
      <c r="G733" s="25"/>
      <c r="H733" s="25"/>
      <c r="I733" s="26"/>
      <c r="J733" s="26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  <c r="Y733" s="26"/>
      <c r="Z733" s="26"/>
    </row>
    <row r="734" spans="1:26" ht="16.5" customHeight="1" x14ac:dyDescent="0.25">
      <c r="A734" s="26"/>
      <c r="B734" s="26"/>
      <c r="C734" s="65"/>
      <c r="D734" s="26"/>
      <c r="E734" s="33"/>
      <c r="F734" s="26"/>
      <c r="G734" s="25"/>
      <c r="H734" s="25"/>
      <c r="I734" s="26"/>
      <c r="J734" s="26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  <c r="Y734" s="26"/>
      <c r="Z734" s="26"/>
    </row>
    <row r="735" spans="1:26" ht="16.5" customHeight="1" x14ac:dyDescent="0.25">
      <c r="A735" s="26"/>
      <c r="B735" s="26"/>
      <c r="C735" s="65"/>
      <c r="D735" s="26"/>
      <c r="E735" s="33"/>
      <c r="F735" s="26"/>
      <c r="G735" s="25"/>
      <c r="H735" s="25"/>
      <c r="I735" s="26"/>
      <c r="J735" s="26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  <c r="Y735" s="26"/>
      <c r="Z735" s="26"/>
    </row>
    <row r="736" spans="1:26" ht="16.5" customHeight="1" x14ac:dyDescent="0.25">
      <c r="A736" s="26"/>
      <c r="B736" s="26"/>
      <c r="C736" s="65"/>
      <c r="D736" s="26"/>
      <c r="E736" s="33"/>
      <c r="F736" s="26"/>
      <c r="G736" s="25"/>
      <c r="H736" s="25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  <c r="Y736" s="26"/>
      <c r="Z736" s="26"/>
    </row>
    <row r="737" spans="1:26" ht="16.5" customHeight="1" x14ac:dyDescent="0.25">
      <c r="A737" s="26"/>
      <c r="B737" s="26"/>
      <c r="C737" s="65"/>
      <c r="D737" s="26"/>
      <c r="E737" s="33"/>
      <c r="F737" s="26"/>
      <c r="G737" s="25"/>
      <c r="H737" s="25"/>
      <c r="I737" s="26"/>
      <c r="J737" s="26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  <c r="Y737" s="26"/>
      <c r="Z737" s="26"/>
    </row>
    <row r="738" spans="1:26" ht="16.5" customHeight="1" x14ac:dyDescent="0.25">
      <c r="A738" s="26"/>
      <c r="B738" s="26"/>
      <c r="C738" s="65"/>
      <c r="D738" s="26"/>
      <c r="E738" s="33"/>
      <c r="F738" s="26"/>
      <c r="G738" s="25"/>
      <c r="H738" s="25"/>
      <c r="I738" s="26"/>
      <c r="J738" s="26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  <c r="Y738" s="26"/>
      <c r="Z738" s="26"/>
    </row>
    <row r="739" spans="1:26" ht="16.5" customHeight="1" x14ac:dyDescent="0.25">
      <c r="A739" s="26"/>
      <c r="B739" s="26"/>
      <c r="C739" s="65"/>
      <c r="D739" s="26"/>
      <c r="E739" s="33"/>
      <c r="F739" s="26"/>
      <c r="G739" s="25"/>
      <c r="H739" s="25"/>
      <c r="I739" s="26"/>
      <c r="J739" s="26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6"/>
      <c r="Y739" s="26"/>
      <c r="Z739" s="26"/>
    </row>
    <row r="740" spans="1:26" ht="16.5" customHeight="1" x14ac:dyDescent="0.25">
      <c r="A740" s="26"/>
      <c r="B740" s="26"/>
      <c r="C740" s="65"/>
      <c r="D740" s="26"/>
      <c r="E740" s="33"/>
      <c r="F740" s="26"/>
      <c r="G740" s="25"/>
      <c r="H740" s="25"/>
      <c r="I740" s="26"/>
      <c r="J740" s="26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26"/>
      <c r="Y740" s="26"/>
      <c r="Z740" s="26"/>
    </row>
    <row r="741" spans="1:26" ht="16.5" customHeight="1" x14ac:dyDescent="0.25">
      <c r="A741" s="26"/>
      <c r="B741" s="26"/>
      <c r="C741" s="65"/>
      <c r="D741" s="26"/>
      <c r="E741" s="33"/>
      <c r="F741" s="26"/>
      <c r="G741" s="25"/>
      <c r="H741" s="25"/>
      <c r="I741" s="26"/>
      <c r="J741" s="26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  <c r="Y741" s="26"/>
      <c r="Z741" s="26"/>
    </row>
    <row r="742" spans="1:26" ht="16.5" customHeight="1" x14ac:dyDescent="0.25">
      <c r="A742" s="26"/>
      <c r="B742" s="26"/>
      <c r="C742" s="65"/>
      <c r="D742" s="26"/>
      <c r="E742" s="33"/>
      <c r="F742" s="26"/>
      <c r="G742" s="25"/>
      <c r="H742" s="25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6"/>
      <c r="Z742" s="26"/>
    </row>
    <row r="743" spans="1:26" ht="16.5" customHeight="1" x14ac:dyDescent="0.25">
      <c r="A743" s="26"/>
      <c r="B743" s="26"/>
      <c r="C743" s="65"/>
      <c r="D743" s="26"/>
      <c r="E743" s="33"/>
      <c r="F743" s="26"/>
      <c r="G743" s="25"/>
      <c r="H743" s="25"/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  <c r="Y743" s="26"/>
      <c r="Z743" s="26"/>
    </row>
    <row r="744" spans="1:26" ht="16.5" customHeight="1" x14ac:dyDescent="0.25">
      <c r="A744" s="26"/>
      <c r="B744" s="26"/>
      <c r="C744" s="65"/>
      <c r="D744" s="26"/>
      <c r="E744" s="33"/>
      <c r="F744" s="26"/>
      <c r="G744" s="25"/>
      <c r="H744" s="25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6"/>
      <c r="Z744" s="26"/>
    </row>
    <row r="745" spans="1:26" ht="16.5" customHeight="1" x14ac:dyDescent="0.25">
      <c r="A745" s="26"/>
      <c r="B745" s="26"/>
      <c r="C745" s="65"/>
      <c r="D745" s="26"/>
      <c r="E745" s="33"/>
      <c r="F745" s="26"/>
      <c r="G745" s="25"/>
      <c r="H745" s="25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  <c r="Y745" s="26"/>
      <c r="Z745" s="26"/>
    </row>
    <row r="746" spans="1:26" ht="16.5" customHeight="1" x14ac:dyDescent="0.25">
      <c r="A746" s="26"/>
      <c r="B746" s="26"/>
      <c r="C746" s="65"/>
      <c r="D746" s="26"/>
      <c r="E746" s="33"/>
      <c r="F746" s="26"/>
      <c r="G746" s="25"/>
      <c r="H746" s="25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6"/>
      <c r="Z746" s="26"/>
    </row>
    <row r="747" spans="1:26" ht="16.5" customHeight="1" x14ac:dyDescent="0.25">
      <c r="A747" s="26"/>
      <c r="B747" s="26"/>
      <c r="C747" s="65"/>
      <c r="D747" s="26"/>
      <c r="E747" s="33"/>
      <c r="F747" s="26"/>
      <c r="G747" s="25"/>
      <c r="H747" s="25"/>
      <c r="I747" s="26"/>
      <c r="J747" s="26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  <c r="Y747" s="26"/>
      <c r="Z747" s="26"/>
    </row>
    <row r="748" spans="1:26" ht="16.5" customHeight="1" x14ac:dyDescent="0.25">
      <c r="A748" s="26"/>
      <c r="B748" s="26"/>
      <c r="C748" s="65"/>
      <c r="D748" s="26"/>
      <c r="E748" s="33"/>
      <c r="F748" s="26"/>
      <c r="G748" s="25"/>
      <c r="H748" s="25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  <c r="Y748" s="26"/>
      <c r="Z748" s="26"/>
    </row>
    <row r="749" spans="1:26" ht="16.5" customHeight="1" x14ac:dyDescent="0.25">
      <c r="A749" s="26"/>
      <c r="B749" s="26"/>
      <c r="C749" s="65"/>
      <c r="D749" s="26"/>
      <c r="E749" s="33"/>
      <c r="F749" s="26"/>
      <c r="G749" s="25"/>
      <c r="H749" s="25"/>
      <c r="I749" s="26"/>
      <c r="J749" s="26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6"/>
      <c r="Y749" s="26"/>
      <c r="Z749" s="26"/>
    </row>
    <row r="750" spans="1:26" ht="16.5" customHeight="1" x14ac:dyDescent="0.25">
      <c r="A750" s="26"/>
      <c r="B750" s="26"/>
      <c r="C750" s="65"/>
      <c r="D750" s="26"/>
      <c r="E750" s="33"/>
      <c r="F750" s="26"/>
      <c r="G750" s="25"/>
      <c r="H750" s="25"/>
      <c r="I750" s="26"/>
      <c r="J750" s="26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  <c r="Y750" s="26"/>
      <c r="Z750" s="26"/>
    </row>
    <row r="751" spans="1:26" ht="16.5" customHeight="1" x14ac:dyDescent="0.25">
      <c r="A751" s="26"/>
      <c r="B751" s="26"/>
      <c r="C751" s="65"/>
      <c r="D751" s="26"/>
      <c r="E751" s="33"/>
      <c r="F751" s="26"/>
      <c r="G751" s="25"/>
      <c r="H751" s="25"/>
      <c r="I751" s="26"/>
      <c r="J751" s="26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  <c r="Y751" s="26"/>
      <c r="Z751" s="26"/>
    </row>
    <row r="752" spans="1:26" ht="16.5" customHeight="1" x14ac:dyDescent="0.25">
      <c r="A752" s="26"/>
      <c r="B752" s="26"/>
      <c r="C752" s="65"/>
      <c r="D752" s="26"/>
      <c r="E752" s="33"/>
      <c r="F752" s="26"/>
      <c r="G752" s="25"/>
      <c r="H752" s="25"/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  <c r="Y752" s="26"/>
      <c r="Z752" s="26"/>
    </row>
    <row r="753" spans="1:26" ht="16.5" customHeight="1" x14ac:dyDescent="0.25">
      <c r="A753" s="26"/>
      <c r="B753" s="26"/>
      <c r="C753" s="65"/>
      <c r="D753" s="26"/>
      <c r="E753" s="33"/>
      <c r="F753" s="26"/>
      <c r="G753" s="25"/>
      <c r="H753" s="25"/>
      <c r="I753" s="26"/>
      <c r="J753" s="26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  <c r="Y753" s="26"/>
      <c r="Z753" s="26"/>
    </row>
    <row r="754" spans="1:26" ht="16.5" customHeight="1" x14ac:dyDescent="0.25">
      <c r="A754" s="26"/>
      <c r="B754" s="26"/>
      <c r="C754" s="65"/>
      <c r="D754" s="26"/>
      <c r="E754" s="33"/>
      <c r="F754" s="26"/>
      <c r="G754" s="25"/>
      <c r="H754" s="25"/>
      <c r="I754" s="26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  <c r="Y754" s="26"/>
      <c r="Z754" s="26"/>
    </row>
    <row r="755" spans="1:26" ht="16.5" customHeight="1" x14ac:dyDescent="0.25">
      <c r="A755" s="26"/>
      <c r="B755" s="26"/>
      <c r="C755" s="65"/>
      <c r="D755" s="26"/>
      <c r="E755" s="33"/>
      <c r="F755" s="26"/>
      <c r="G755" s="25"/>
      <c r="H755" s="25"/>
      <c r="I755" s="26"/>
      <c r="J755" s="26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  <c r="Y755" s="26"/>
      <c r="Z755" s="26"/>
    </row>
    <row r="756" spans="1:26" ht="16.5" customHeight="1" x14ac:dyDescent="0.25">
      <c r="A756" s="26"/>
      <c r="B756" s="26"/>
      <c r="C756" s="65"/>
      <c r="D756" s="26"/>
      <c r="E756" s="33"/>
      <c r="F756" s="26"/>
      <c r="G756" s="25"/>
      <c r="H756" s="25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  <c r="Y756" s="26"/>
      <c r="Z756" s="26"/>
    </row>
    <row r="757" spans="1:26" ht="16.5" customHeight="1" x14ac:dyDescent="0.25">
      <c r="A757" s="26"/>
      <c r="B757" s="26"/>
      <c r="C757" s="65"/>
      <c r="D757" s="26"/>
      <c r="E757" s="33"/>
      <c r="F757" s="26"/>
      <c r="G757" s="25"/>
      <c r="H757" s="25"/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  <c r="Y757" s="26"/>
      <c r="Z757" s="26"/>
    </row>
    <row r="758" spans="1:26" ht="16.5" customHeight="1" x14ac:dyDescent="0.25">
      <c r="A758" s="26"/>
      <c r="B758" s="26"/>
      <c r="C758" s="65"/>
      <c r="D758" s="26"/>
      <c r="E758" s="33"/>
      <c r="F758" s="26"/>
      <c r="G758" s="25"/>
      <c r="H758" s="25"/>
      <c r="I758" s="26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  <c r="Y758" s="26"/>
      <c r="Z758" s="26"/>
    </row>
    <row r="759" spans="1:26" ht="16.5" customHeight="1" x14ac:dyDescent="0.25">
      <c r="A759" s="26"/>
      <c r="B759" s="26"/>
      <c r="C759" s="65"/>
      <c r="D759" s="26"/>
      <c r="E759" s="33"/>
      <c r="F759" s="26"/>
      <c r="G759" s="25"/>
      <c r="H759" s="25"/>
      <c r="I759" s="26"/>
      <c r="J759" s="26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  <c r="V759" s="26"/>
      <c r="W759" s="26"/>
      <c r="X759" s="26"/>
      <c r="Y759" s="26"/>
      <c r="Z759" s="26"/>
    </row>
    <row r="760" spans="1:26" ht="16.5" customHeight="1" x14ac:dyDescent="0.25">
      <c r="A760" s="26"/>
      <c r="B760" s="26"/>
      <c r="C760" s="65"/>
      <c r="D760" s="26"/>
      <c r="E760" s="33"/>
      <c r="F760" s="26"/>
      <c r="G760" s="25"/>
      <c r="H760" s="25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  <c r="Y760" s="26"/>
      <c r="Z760" s="26"/>
    </row>
    <row r="761" spans="1:26" ht="16.5" customHeight="1" x14ac:dyDescent="0.25">
      <c r="A761" s="26"/>
      <c r="B761" s="26"/>
      <c r="C761" s="65"/>
      <c r="D761" s="26"/>
      <c r="E761" s="33"/>
      <c r="F761" s="26"/>
      <c r="G761" s="25"/>
      <c r="H761" s="25"/>
      <c r="I761" s="26"/>
      <c r="J761" s="26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  <c r="V761" s="26"/>
      <c r="W761" s="26"/>
      <c r="X761" s="26"/>
      <c r="Y761" s="26"/>
      <c r="Z761" s="26"/>
    </row>
    <row r="762" spans="1:26" ht="16.5" customHeight="1" x14ac:dyDescent="0.25">
      <c r="A762" s="26"/>
      <c r="B762" s="26"/>
      <c r="C762" s="65"/>
      <c r="D762" s="26"/>
      <c r="E762" s="33"/>
      <c r="F762" s="26"/>
      <c r="G762" s="25"/>
      <c r="H762" s="25"/>
      <c r="I762" s="26"/>
      <c r="J762" s="26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  <c r="Y762" s="26"/>
      <c r="Z762" s="26"/>
    </row>
    <row r="763" spans="1:26" ht="16.5" customHeight="1" x14ac:dyDescent="0.25">
      <c r="A763" s="26"/>
      <c r="B763" s="26"/>
      <c r="C763" s="65"/>
      <c r="D763" s="26"/>
      <c r="E763" s="33"/>
      <c r="F763" s="26"/>
      <c r="G763" s="25"/>
      <c r="H763" s="25"/>
      <c r="I763" s="26"/>
      <c r="J763" s="26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  <c r="V763" s="26"/>
      <c r="W763" s="26"/>
      <c r="X763" s="26"/>
      <c r="Y763" s="26"/>
      <c r="Z763" s="26"/>
    </row>
    <row r="764" spans="1:26" ht="16.5" customHeight="1" x14ac:dyDescent="0.25">
      <c r="A764" s="26"/>
      <c r="B764" s="26"/>
      <c r="C764" s="65"/>
      <c r="D764" s="26"/>
      <c r="E764" s="33"/>
      <c r="F764" s="26"/>
      <c r="G764" s="25"/>
      <c r="H764" s="25"/>
      <c r="I764" s="26"/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  <c r="Y764" s="26"/>
      <c r="Z764" s="26"/>
    </row>
    <row r="765" spans="1:26" ht="16.5" customHeight="1" x14ac:dyDescent="0.25">
      <c r="A765" s="26"/>
      <c r="B765" s="26"/>
      <c r="C765" s="65"/>
      <c r="D765" s="26"/>
      <c r="E765" s="33"/>
      <c r="F765" s="26"/>
      <c r="G765" s="25"/>
      <c r="H765" s="25"/>
      <c r="I765" s="26"/>
      <c r="J765" s="26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  <c r="V765" s="26"/>
      <c r="W765" s="26"/>
      <c r="X765" s="26"/>
      <c r="Y765" s="26"/>
      <c r="Z765" s="26"/>
    </row>
    <row r="766" spans="1:26" ht="16.5" customHeight="1" x14ac:dyDescent="0.25">
      <c r="A766" s="26"/>
      <c r="B766" s="26"/>
      <c r="C766" s="65"/>
      <c r="D766" s="26"/>
      <c r="E766" s="33"/>
      <c r="F766" s="26"/>
      <c r="G766" s="25"/>
      <c r="H766" s="25"/>
      <c r="I766" s="26"/>
      <c r="J766" s="26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  <c r="Y766" s="26"/>
      <c r="Z766" s="26"/>
    </row>
    <row r="767" spans="1:26" ht="16.5" customHeight="1" x14ac:dyDescent="0.25">
      <c r="A767" s="26"/>
      <c r="B767" s="26"/>
      <c r="C767" s="65"/>
      <c r="D767" s="26"/>
      <c r="E767" s="33"/>
      <c r="F767" s="26"/>
      <c r="G767" s="25"/>
      <c r="H767" s="25"/>
      <c r="I767" s="26"/>
      <c r="J767" s="26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  <c r="V767" s="26"/>
      <c r="W767" s="26"/>
      <c r="X767" s="26"/>
      <c r="Y767" s="26"/>
      <c r="Z767" s="26"/>
    </row>
    <row r="768" spans="1:26" ht="16.5" customHeight="1" x14ac:dyDescent="0.25">
      <c r="A768" s="26"/>
      <c r="B768" s="26"/>
      <c r="C768" s="65"/>
      <c r="D768" s="26"/>
      <c r="E768" s="33"/>
      <c r="F768" s="26"/>
      <c r="G768" s="25"/>
      <c r="H768" s="25"/>
      <c r="I768" s="26"/>
      <c r="J768" s="26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  <c r="Y768" s="26"/>
      <c r="Z768" s="26"/>
    </row>
    <row r="769" spans="1:26" ht="16.5" customHeight="1" x14ac:dyDescent="0.25">
      <c r="A769" s="26"/>
      <c r="B769" s="26"/>
      <c r="C769" s="65"/>
      <c r="D769" s="26"/>
      <c r="E769" s="33"/>
      <c r="F769" s="26"/>
      <c r="G769" s="25"/>
      <c r="H769" s="25"/>
      <c r="I769" s="26"/>
      <c r="J769" s="26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26"/>
      <c r="Y769" s="26"/>
      <c r="Z769" s="26"/>
    </row>
    <row r="770" spans="1:26" ht="16.5" customHeight="1" x14ac:dyDescent="0.25">
      <c r="A770" s="26"/>
      <c r="B770" s="26"/>
      <c r="C770" s="65"/>
      <c r="D770" s="26"/>
      <c r="E770" s="33"/>
      <c r="F770" s="26"/>
      <c r="G770" s="25"/>
      <c r="H770" s="25"/>
      <c r="I770" s="26"/>
      <c r="J770" s="26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  <c r="Y770" s="26"/>
      <c r="Z770" s="26"/>
    </row>
    <row r="771" spans="1:26" ht="16.5" customHeight="1" x14ac:dyDescent="0.25">
      <c r="A771" s="26"/>
      <c r="B771" s="26"/>
      <c r="C771" s="65"/>
      <c r="D771" s="26"/>
      <c r="E771" s="33"/>
      <c r="F771" s="26"/>
      <c r="G771" s="25"/>
      <c r="H771" s="25"/>
      <c r="I771" s="26"/>
      <c r="J771" s="26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26"/>
      <c r="Y771" s="26"/>
      <c r="Z771" s="26"/>
    </row>
    <row r="772" spans="1:26" ht="16.5" customHeight="1" x14ac:dyDescent="0.25">
      <c r="A772" s="26"/>
      <c r="B772" s="26"/>
      <c r="C772" s="65"/>
      <c r="D772" s="26"/>
      <c r="E772" s="33"/>
      <c r="F772" s="26"/>
      <c r="G772" s="25"/>
      <c r="H772" s="25"/>
      <c r="I772" s="26"/>
      <c r="J772" s="26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  <c r="Y772" s="26"/>
      <c r="Z772" s="26"/>
    </row>
    <row r="773" spans="1:26" ht="16.5" customHeight="1" x14ac:dyDescent="0.25">
      <c r="A773" s="26"/>
      <c r="B773" s="26"/>
      <c r="C773" s="65"/>
      <c r="D773" s="26"/>
      <c r="E773" s="33"/>
      <c r="F773" s="26"/>
      <c r="G773" s="25"/>
      <c r="H773" s="25"/>
      <c r="I773" s="26"/>
      <c r="J773" s="26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26"/>
      <c r="Y773" s="26"/>
      <c r="Z773" s="26"/>
    </row>
    <row r="774" spans="1:26" ht="16.5" customHeight="1" x14ac:dyDescent="0.25">
      <c r="A774" s="26"/>
      <c r="B774" s="26"/>
      <c r="C774" s="65"/>
      <c r="D774" s="26"/>
      <c r="E774" s="33"/>
      <c r="F774" s="26"/>
      <c r="G774" s="25"/>
      <c r="H774" s="25"/>
      <c r="I774" s="26"/>
      <c r="J774" s="26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26"/>
      <c r="Y774" s="26"/>
      <c r="Z774" s="26"/>
    </row>
    <row r="775" spans="1:26" ht="16.5" customHeight="1" x14ac:dyDescent="0.25">
      <c r="A775" s="26"/>
      <c r="B775" s="26"/>
      <c r="C775" s="65"/>
      <c r="D775" s="26"/>
      <c r="E775" s="33"/>
      <c r="F775" s="26"/>
      <c r="G775" s="25"/>
      <c r="H775" s="25"/>
      <c r="I775" s="26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  <c r="Y775" s="26"/>
      <c r="Z775" s="26"/>
    </row>
    <row r="776" spans="1:26" ht="16.5" customHeight="1" x14ac:dyDescent="0.25">
      <c r="A776" s="26"/>
      <c r="B776" s="26"/>
      <c r="C776" s="65"/>
      <c r="D776" s="26"/>
      <c r="E776" s="33"/>
      <c r="F776" s="26"/>
      <c r="G776" s="25"/>
      <c r="H776" s="25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  <c r="Y776" s="26"/>
      <c r="Z776" s="26"/>
    </row>
    <row r="777" spans="1:26" ht="16.5" customHeight="1" x14ac:dyDescent="0.25">
      <c r="A777" s="26"/>
      <c r="B777" s="26"/>
      <c r="C777" s="65"/>
      <c r="D777" s="26"/>
      <c r="E777" s="33"/>
      <c r="F777" s="26"/>
      <c r="G777" s="25"/>
      <c r="H777" s="25"/>
      <c r="I777" s="26"/>
      <c r="J777" s="26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26"/>
      <c r="Y777" s="26"/>
      <c r="Z777" s="26"/>
    </row>
    <row r="778" spans="1:26" ht="16.5" customHeight="1" x14ac:dyDescent="0.25">
      <c r="A778" s="26"/>
      <c r="B778" s="26"/>
      <c r="C778" s="65"/>
      <c r="D778" s="26"/>
      <c r="E778" s="33"/>
      <c r="F778" s="26"/>
      <c r="G778" s="25"/>
      <c r="H778" s="25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  <c r="Y778" s="26"/>
      <c r="Z778" s="26"/>
    </row>
    <row r="779" spans="1:26" ht="16.5" customHeight="1" x14ac:dyDescent="0.25">
      <c r="A779" s="26"/>
      <c r="B779" s="26"/>
      <c r="C779" s="65"/>
      <c r="D779" s="26"/>
      <c r="E779" s="33"/>
      <c r="F779" s="26"/>
      <c r="G779" s="25"/>
      <c r="H779" s="25"/>
      <c r="I779" s="26"/>
      <c r="J779" s="26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26"/>
      <c r="Y779" s="26"/>
      <c r="Z779" s="26"/>
    </row>
    <row r="780" spans="1:26" ht="16.5" customHeight="1" x14ac:dyDescent="0.25">
      <c r="A780" s="26"/>
      <c r="B780" s="26"/>
      <c r="C780" s="65"/>
      <c r="D780" s="26"/>
      <c r="E780" s="33"/>
      <c r="F780" s="26"/>
      <c r="G780" s="25"/>
      <c r="H780" s="25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6"/>
      <c r="Y780" s="26"/>
      <c r="Z780" s="26"/>
    </row>
    <row r="781" spans="1:26" ht="16.5" customHeight="1" x14ac:dyDescent="0.25">
      <c r="A781" s="26"/>
      <c r="B781" s="26"/>
      <c r="C781" s="65"/>
      <c r="D781" s="26"/>
      <c r="E781" s="33"/>
      <c r="F781" s="26"/>
      <c r="G781" s="25"/>
      <c r="H781" s="25"/>
      <c r="I781" s="26"/>
      <c r="J781" s="26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26"/>
      <c r="Y781" s="26"/>
      <c r="Z781" s="26"/>
    </row>
    <row r="782" spans="1:26" ht="16.5" customHeight="1" x14ac:dyDescent="0.25">
      <c r="A782" s="26"/>
      <c r="B782" s="26"/>
      <c r="C782" s="65"/>
      <c r="D782" s="26"/>
      <c r="E782" s="33"/>
      <c r="F782" s="26"/>
      <c r="G782" s="25"/>
      <c r="H782" s="25"/>
      <c r="I782" s="26"/>
      <c r="J782" s="26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  <c r="V782" s="26"/>
      <c r="W782" s="26"/>
      <c r="X782" s="26"/>
      <c r="Y782" s="26"/>
      <c r="Z782" s="26"/>
    </row>
    <row r="783" spans="1:26" ht="16.5" customHeight="1" x14ac:dyDescent="0.25">
      <c r="A783" s="26"/>
      <c r="B783" s="26"/>
      <c r="C783" s="65"/>
      <c r="D783" s="26"/>
      <c r="E783" s="33"/>
      <c r="F783" s="26"/>
      <c r="G783" s="25"/>
      <c r="H783" s="25"/>
      <c r="I783" s="26"/>
      <c r="J783" s="26"/>
      <c r="K783" s="26"/>
      <c r="L783" s="26"/>
      <c r="M783" s="26"/>
      <c r="N783" s="26"/>
      <c r="O783" s="26"/>
      <c r="P783" s="26"/>
      <c r="Q783" s="26"/>
      <c r="R783" s="26"/>
      <c r="S783" s="26"/>
      <c r="T783" s="26"/>
      <c r="U783" s="26"/>
      <c r="V783" s="26"/>
      <c r="W783" s="26"/>
      <c r="X783" s="26"/>
      <c r="Y783" s="26"/>
      <c r="Z783" s="26"/>
    </row>
    <row r="784" spans="1:26" ht="16.5" customHeight="1" x14ac:dyDescent="0.25">
      <c r="A784" s="26"/>
      <c r="B784" s="26"/>
      <c r="C784" s="65"/>
      <c r="D784" s="26"/>
      <c r="E784" s="33"/>
      <c r="F784" s="26"/>
      <c r="G784" s="25"/>
      <c r="H784" s="25"/>
      <c r="I784" s="26"/>
      <c r="J784" s="26"/>
      <c r="K784" s="26"/>
      <c r="L784" s="26"/>
      <c r="M784" s="26"/>
      <c r="N784" s="26"/>
      <c r="O784" s="26"/>
      <c r="P784" s="26"/>
      <c r="Q784" s="26"/>
      <c r="R784" s="26"/>
      <c r="S784" s="26"/>
      <c r="T784" s="26"/>
      <c r="U784" s="26"/>
      <c r="V784" s="26"/>
      <c r="W784" s="26"/>
      <c r="X784" s="26"/>
      <c r="Y784" s="26"/>
      <c r="Z784" s="26"/>
    </row>
    <row r="785" spans="1:26" ht="16.5" customHeight="1" x14ac:dyDescent="0.25">
      <c r="A785" s="26"/>
      <c r="B785" s="26"/>
      <c r="C785" s="65"/>
      <c r="D785" s="26"/>
      <c r="E785" s="33"/>
      <c r="F785" s="26"/>
      <c r="G785" s="25"/>
      <c r="H785" s="25"/>
      <c r="I785" s="26"/>
      <c r="J785" s="26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  <c r="V785" s="26"/>
      <c r="W785" s="26"/>
      <c r="X785" s="26"/>
      <c r="Y785" s="26"/>
      <c r="Z785" s="26"/>
    </row>
    <row r="786" spans="1:26" ht="16.5" customHeight="1" x14ac:dyDescent="0.25">
      <c r="A786" s="26"/>
      <c r="B786" s="26"/>
      <c r="C786" s="65"/>
      <c r="D786" s="26"/>
      <c r="E786" s="33"/>
      <c r="F786" s="26"/>
      <c r="G786" s="25"/>
      <c r="H786" s="25"/>
      <c r="I786" s="26"/>
      <c r="J786" s="26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  <c r="V786" s="26"/>
      <c r="W786" s="26"/>
      <c r="X786" s="26"/>
      <c r="Y786" s="26"/>
      <c r="Z786" s="26"/>
    </row>
    <row r="787" spans="1:26" ht="16.5" customHeight="1" x14ac:dyDescent="0.25">
      <c r="A787" s="26"/>
      <c r="B787" s="26"/>
      <c r="C787" s="65"/>
      <c r="D787" s="26"/>
      <c r="E787" s="33"/>
      <c r="F787" s="26"/>
      <c r="G787" s="25"/>
      <c r="H787" s="25"/>
      <c r="I787" s="26"/>
      <c r="J787" s="26"/>
      <c r="K787" s="26"/>
      <c r="L787" s="26"/>
      <c r="M787" s="26"/>
      <c r="N787" s="26"/>
      <c r="O787" s="26"/>
      <c r="P787" s="26"/>
      <c r="Q787" s="26"/>
      <c r="R787" s="26"/>
      <c r="S787" s="26"/>
      <c r="T787" s="26"/>
      <c r="U787" s="26"/>
      <c r="V787" s="26"/>
      <c r="W787" s="26"/>
      <c r="X787" s="26"/>
      <c r="Y787" s="26"/>
      <c r="Z787" s="26"/>
    </row>
    <row r="788" spans="1:26" ht="16.5" customHeight="1" x14ac:dyDescent="0.25">
      <c r="A788" s="26"/>
      <c r="B788" s="26"/>
      <c r="C788" s="65"/>
      <c r="D788" s="26"/>
      <c r="E788" s="33"/>
      <c r="F788" s="26"/>
      <c r="G788" s="25"/>
      <c r="H788" s="25"/>
      <c r="I788" s="26"/>
      <c r="J788" s="26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  <c r="Y788" s="26"/>
      <c r="Z788" s="26"/>
    </row>
    <row r="789" spans="1:26" ht="16.5" customHeight="1" x14ac:dyDescent="0.25">
      <c r="A789" s="26"/>
      <c r="B789" s="26"/>
      <c r="C789" s="65"/>
      <c r="D789" s="26"/>
      <c r="E789" s="33"/>
      <c r="F789" s="26"/>
      <c r="G789" s="25"/>
      <c r="H789" s="25"/>
      <c r="I789" s="26"/>
      <c r="J789" s="26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  <c r="V789" s="26"/>
      <c r="W789" s="26"/>
      <c r="X789" s="26"/>
      <c r="Y789" s="26"/>
      <c r="Z789" s="26"/>
    </row>
    <row r="790" spans="1:26" ht="16.5" customHeight="1" x14ac:dyDescent="0.25">
      <c r="A790" s="26"/>
      <c r="B790" s="26"/>
      <c r="C790" s="65"/>
      <c r="D790" s="26"/>
      <c r="E790" s="33"/>
      <c r="F790" s="26"/>
      <c r="G790" s="25"/>
      <c r="H790" s="25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  <c r="Y790" s="26"/>
      <c r="Z790" s="26"/>
    </row>
    <row r="791" spans="1:26" ht="16.5" customHeight="1" x14ac:dyDescent="0.25">
      <c r="A791" s="26"/>
      <c r="B791" s="26"/>
      <c r="C791" s="65"/>
      <c r="D791" s="26"/>
      <c r="E791" s="33"/>
      <c r="F791" s="26"/>
      <c r="G791" s="25"/>
      <c r="H791" s="25"/>
      <c r="I791" s="26"/>
      <c r="J791" s="26"/>
      <c r="K791" s="26"/>
      <c r="L791" s="26"/>
      <c r="M791" s="26"/>
      <c r="N791" s="26"/>
      <c r="O791" s="26"/>
      <c r="P791" s="26"/>
      <c r="Q791" s="26"/>
      <c r="R791" s="26"/>
      <c r="S791" s="26"/>
      <c r="T791" s="26"/>
      <c r="U791" s="26"/>
      <c r="V791" s="26"/>
      <c r="W791" s="26"/>
      <c r="X791" s="26"/>
      <c r="Y791" s="26"/>
      <c r="Z791" s="26"/>
    </row>
    <row r="792" spans="1:26" ht="16.5" customHeight="1" x14ac:dyDescent="0.25">
      <c r="A792" s="26"/>
      <c r="B792" s="26"/>
      <c r="C792" s="65"/>
      <c r="D792" s="26"/>
      <c r="E792" s="33"/>
      <c r="F792" s="26"/>
      <c r="G792" s="25"/>
      <c r="H792" s="25"/>
      <c r="I792" s="26"/>
      <c r="J792" s="26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  <c r="Y792" s="26"/>
      <c r="Z792" s="26"/>
    </row>
    <row r="793" spans="1:26" ht="16.5" customHeight="1" x14ac:dyDescent="0.25">
      <c r="A793" s="26"/>
      <c r="B793" s="26"/>
      <c r="C793" s="65"/>
      <c r="D793" s="26"/>
      <c r="E793" s="33"/>
      <c r="F793" s="26"/>
      <c r="G793" s="25"/>
      <c r="H793" s="25"/>
      <c r="I793" s="26"/>
      <c r="J793" s="26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26"/>
      <c r="Y793" s="26"/>
      <c r="Z793" s="26"/>
    </row>
    <row r="794" spans="1:26" ht="16.5" customHeight="1" x14ac:dyDescent="0.25">
      <c r="A794" s="26"/>
      <c r="B794" s="26"/>
      <c r="C794" s="65"/>
      <c r="D794" s="26"/>
      <c r="E794" s="33"/>
      <c r="F794" s="26"/>
      <c r="G794" s="25"/>
      <c r="H794" s="25"/>
      <c r="I794" s="26"/>
      <c r="J794" s="26"/>
      <c r="K794" s="26"/>
      <c r="L794" s="26"/>
      <c r="M794" s="26"/>
      <c r="N794" s="26"/>
      <c r="O794" s="26"/>
      <c r="P794" s="26"/>
      <c r="Q794" s="26"/>
      <c r="R794" s="26"/>
      <c r="S794" s="26"/>
      <c r="T794" s="26"/>
      <c r="U794" s="26"/>
      <c r="V794" s="26"/>
      <c r="W794" s="26"/>
      <c r="X794" s="26"/>
      <c r="Y794" s="26"/>
      <c r="Z794" s="26"/>
    </row>
    <row r="795" spans="1:26" ht="16.5" customHeight="1" x14ac:dyDescent="0.25">
      <c r="A795" s="26"/>
      <c r="B795" s="26"/>
      <c r="C795" s="65"/>
      <c r="D795" s="26"/>
      <c r="E795" s="33"/>
      <c r="F795" s="26"/>
      <c r="G795" s="25"/>
      <c r="H795" s="25"/>
      <c r="I795" s="26"/>
      <c r="J795" s="26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26"/>
      <c r="Y795" s="26"/>
      <c r="Z795" s="26"/>
    </row>
    <row r="796" spans="1:26" ht="16.5" customHeight="1" x14ac:dyDescent="0.25">
      <c r="A796" s="26"/>
      <c r="B796" s="26"/>
      <c r="C796" s="65"/>
      <c r="D796" s="26"/>
      <c r="E796" s="33"/>
      <c r="F796" s="26"/>
      <c r="G796" s="25"/>
      <c r="H796" s="25"/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6"/>
      <c r="Y796" s="26"/>
      <c r="Z796" s="26"/>
    </row>
    <row r="797" spans="1:26" ht="16.5" customHeight="1" x14ac:dyDescent="0.25">
      <c r="A797" s="26"/>
      <c r="B797" s="26"/>
      <c r="C797" s="65"/>
      <c r="D797" s="26"/>
      <c r="E797" s="33"/>
      <c r="F797" s="26"/>
      <c r="G797" s="25"/>
      <c r="H797" s="25"/>
      <c r="I797" s="26"/>
      <c r="J797" s="26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  <c r="V797" s="26"/>
      <c r="W797" s="26"/>
      <c r="X797" s="26"/>
      <c r="Y797" s="26"/>
      <c r="Z797" s="26"/>
    </row>
    <row r="798" spans="1:26" ht="16.5" customHeight="1" x14ac:dyDescent="0.25">
      <c r="A798" s="26"/>
      <c r="B798" s="26"/>
      <c r="C798" s="65"/>
      <c r="D798" s="26"/>
      <c r="E798" s="33"/>
      <c r="F798" s="26"/>
      <c r="G798" s="25"/>
      <c r="H798" s="25"/>
      <c r="I798" s="26"/>
      <c r="J798" s="26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  <c r="V798" s="26"/>
      <c r="W798" s="26"/>
      <c r="X798" s="26"/>
      <c r="Y798" s="26"/>
      <c r="Z798" s="26"/>
    </row>
    <row r="799" spans="1:26" ht="16.5" customHeight="1" x14ac:dyDescent="0.25">
      <c r="A799" s="26"/>
      <c r="B799" s="26"/>
      <c r="C799" s="65"/>
      <c r="D799" s="26"/>
      <c r="E799" s="33"/>
      <c r="F799" s="26"/>
      <c r="G799" s="25"/>
      <c r="H799" s="25"/>
      <c r="I799" s="26"/>
      <c r="J799" s="26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  <c r="V799" s="26"/>
      <c r="W799" s="26"/>
      <c r="X799" s="26"/>
      <c r="Y799" s="26"/>
      <c r="Z799" s="26"/>
    </row>
    <row r="800" spans="1:26" ht="16.5" customHeight="1" x14ac:dyDescent="0.25">
      <c r="A800" s="26"/>
      <c r="B800" s="26"/>
      <c r="C800" s="65"/>
      <c r="D800" s="26"/>
      <c r="E800" s="33"/>
      <c r="F800" s="26"/>
      <c r="G800" s="25"/>
      <c r="H800" s="25"/>
      <c r="I800" s="26"/>
      <c r="J800" s="26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26"/>
      <c r="Y800" s="26"/>
      <c r="Z800" s="26"/>
    </row>
    <row r="801" spans="1:26" ht="16.5" customHeight="1" x14ac:dyDescent="0.25">
      <c r="A801" s="26"/>
      <c r="B801" s="26"/>
      <c r="C801" s="65"/>
      <c r="D801" s="26"/>
      <c r="E801" s="33"/>
      <c r="F801" s="26"/>
      <c r="G801" s="25"/>
      <c r="H801" s="25"/>
      <c r="I801" s="26"/>
      <c r="J801" s="26"/>
      <c r="K801" s="26"/>
      <c r="L801" s="26"/>
      <c r="M801" s="26"/>
      <c r="N801" s="26"/>
      <c r="O801" s="26"/>
      <c r="P801" s="26"/>
      <c r="Q801" s="26"/>
      <c r="R801" s="26"/>
      <c r="S801" s="26"/>
      <c r="T801" s="26"/>
      <c r="U801" s="26"/>
      <c r="V801" s="26"/>
      <c r="W801" s="26"/>
      <c r="X801" s="26"/>
      <c r="Y801" s="26"/>
      <c r="Z801" s="26"/>
    </row>
    <row r="802" spans="1:26" ht="16.5" customHeight="1" x14ac:dyDescent="0.25">
      <c r="A802" s="26"/>
      <c r="B802" s="26"/>
      <c r="C802" s="65"/>
      <c r="D802" s="26"/>
      <c r="E802" s="33"/>
      <c r="F802" s="26"/>
      <c r="G802" s="25"/>
      <c r="H802" s="25"/>
      <c r="I802" s="26"/>
      <c r="J802" s="26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26"/>
      <c r="Y802" s="26"/>
      <c r="Z802" s="26"/>
    </row>
    <row r="803" spans="1:26" ht="16.5" customHeight="1" x14ac:dyDescent="0.25">
      <c r="A803" s="26"/>
      <c r="B803" s="26"/>
      <c r="C803" s="65"/>
      <c r="D803" s="26"/>
      <c r="E803" s="33"/>
      <c r="F803" s="26"/>
      <c r="G803" s="25"/>
      <c r="H803" s="25"/>
      <c r="I803" s="26"/>
      <c r="J803" s="26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26"/>
      <c r="Y803" s="26"/>
      <c r="Z803" s="26"/>
    </row>
    <row r="804" spans="1:26" ht="16.5" customHeight="1" x14ac:dyDescent="0.25">
      <c r="A804" s="26"/>
      <c r="B804" s="26"/>
      <c r="C804" s="65"/>
      <c r="D804" s="26"/>
      <c r="E804" s="33"/>
      <c r="F804" s="26"/>
      <c r="G804" s="25"/>
      <c r="H804" s="25"/>
      <c r="I804" s="26"/>
      <c r="J804" s="26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26"/>
      <c r="Y804" s="26"/>
      <c r="Z804" s="26"/>
    </row>
    <row r="805" spans="1:26" ht="16.5" customHeight="1" x14ac:dyDescent="0.25">
      <c r="A805" s="26"/>
      <c r="B805" s="26"/>
      <c r="C805" s="65"/>
      <c r="D805" s="26"/>
      <c r="E805" s="33"/>
      <c r="F805" s="26"/>
      <c r="G805" s="25"/>
      <c r="H805" s="25"/>
      <c r="I805" s="26"/>
      <c r="J805" s="26"/>
      <c r="K805" s="26"/>
      <c r="L805" s="26"/>
      <c r="M805" s="26"/>
      <c r="N805" s="26"/>
      <c r="O805" s="26"/>
      <c r="P805" s="26"/>
      <c r="Q805" s="26"/>
      <c r="R805" s="26"/>
      <c r="S805" s="26"/>
      <c r="T805" s="26"/>
      <c r="U805" s="26"/>
      <c r="V805" s="26"/>
      <c r="W805" s="26"/>
      <c r="X805" s="26"/>
      <c r="Y805" s="26"/>
      <c r="Z805" s="26"/>
    </row>
    <row r="806" spans="1:26" ht="16.5" customHeight="1" x14ac:dyDescent="0.25">
      <c r="A806" s="26"/>
      <c r="B806" s="26"/>
      <c r="C806" s="65"/>
      <c r="D806" s="26"/>
      <c r="E806" s="33"/>
      <c r="F806" s="26"/>
      <c r="G806" s="25"/>
      <c r="H806" s="25"/>
      <c r="I806" s="26"/>
      <c r="J806" s="26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  <c r="Y806" s="26"/>
      <c r="Z806" s="26"/>
    </row>
    <row r="807" spans="1:26" ht="16.5" customHeight="1" x14ac:dyDescent="0.25">
      <c r="A807" s="26"/>
      <c r="B807" s="26"/>
      <c r="C807" s="65"/>
      <c r="D807" s="26"/>
      <c r="E807" s="33"/>
      <c r="F807" s="26"/>
      <c r="G807" s="25"/>
      <c r="H807" s="25"/>
      <c r="I807" s="26"/>
      <c r="J807" s="26"/>
      <c r="K807" s="26"/>
      <c r="L807" s="26"/>
      <c r="M807" s="26"/>
      <c r="N807" s="26"/>
      <c r="O807" s="26"/>
      <c r="P807" s="26"/>
      <c r="Q807" s="26"/>
      <c r="R807" s="26"/>
      <c r="S807" s="26"/>
      <c r="T807" s="26"/>
      <c r="U807" s="26"/>
      <c r="V807" s="26"/>
      <c r="W807" s="26"/>
      <c r="X807" s="26"/>
      <c r="Y807" s="26"/>
      <c r="Z807" s="26"/>
    </row>
    <row r="808" spans="1:26" ht="16.5" customHeight="1" x14ac:dyDescent="0.25">
      <c r="A808" s="26"/>
      <c r="B808" s="26"/>
      <c r="C808" s="65"/>
      <c r="D808" s="26"/>
      <c r="E808" s="33"/>
      <c r="F808" s="26"/>
      <c r="G808" s="25"/>
      <c r="H808" s="25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  <c r="Y808" s="26"/>
      <c r="Z808" s="26"/>
    </row>
    <row r="809" spans="1:26" ht="16.5" customHeight="1" x14ac:dyDescent="0.25">
      <c r="A809" s="26"/>
      <c r="B809" s="26"/>
      <c r="C809" s="65"/>
      <c r="D809" s="26"/>
      <c r="E809" s="33"/>
      <c r="F809" s="26"/>
      <c r="G809" s="25"/>
      <c r="H809" s="25"/>
      <c r="I809" s="26"/>
      <c r="J809" s="26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  <c r="Y809" s="26"/>
      <c r="Z809" s="26"/>
    </row>
    <row r="810" spans="1:26" ht="16.5" customHeight="1" x14ac:dyDescent="0.25">
      <c r="A810" s="26"/>
      <c r="B810" s="26"/>
      <c r="C810" s="65"/>
      <c r="D810" s="26"/>
      <c r="E810" s="33"/>
      <c r="F810" s="26"/>
      <c r="G810" s="25"/>
      <c r="H810" s="25"/>
      <c r="I810" s="26"/>
      <c r="J810" s="26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26"/>
      <c r="Y810" s="26"/>
      <c r="Z810" s="26"/>
    </row>
    <row r="811" spans="1:26" ht="16.5" customHeight="1" x14ac:dyDescent="0.25">
      <c r="A811" s="26"/>
      <c r="B811" s="26"/>
      <c r="C811" s="65"/>
      <c r="D811" s="26"/>
      <c r="E811" s="33"/>
      <c r="F811" s="26"/>
      <c r="G811" s="25"/>
      <c r="H811" s="25"/>
      <c r="I811" s="26"/>
      <c r="J811" s="26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  <c r="V811" s="26"/>
      <c r="W811" s="26"/>
      <c r="X811" s="26"/>
      <c r="Y811" s="26"/>
      <c r="Z811" s="26"/>
    </row>
    <row r="812" spans="1:26" ht="16.5" customHeight="1" x14ac:dyDescent="0.25">
      <c r="A812" s="26"/>
      <c r="B812" s="26"/>
      <c r="C812" s="65"/>
      <c r="D812" s="26"/>
      <c r="E812" s="33"/>
      <c r="F812" s="26"/>
      <c r="G812" s="25"/>
      <c r="H812" s="25"/>
      <c r="I812" s="26"/>
      <c r="J812" s="26"/>
      <c r="K812" s="26"/>
      <c r="L812" s="26"/>
      <c r="M812" s="26"/>
      <c r="N812" s="26"/>
      <c r="O812" s="26"/>
      <c r="P812" s="26"/>
      <c r="Q812" s="26"/>
      <c r="R812" s="26"/>
      <c r="S812" s="26"/>
      <c r="T812" s="26"/>
      <c r="U812" s="26"/>
      <c r="V812" s="26"/>
      <c r="W812" s="26"/>
      <c r="X812" s="26"/>
      <c r="Y812" s="26"/>
      <c r="Z812" s="26"/>
    </row>
    <row r="813" spans="1:26" ht="16.5" customHeight="1" x14ac:dyDescent="0.25">
      <c r="A813" s="26"/>
      <c r="B813" s="26"/>
      <c r="C813" s="65"/>
      <c r="D813" s="26"/>
      <c r="E813" s="33"/>
      <c r="F813" s="26"/>
      <c r="G813" s="25"/>
      <c r="H813" s="25"/>
      <c r="I813" s="26"/>
      <c r="J813" s="26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  <c r="V813" s="26"/>
      <c r="W813" s="26"/>
      <c r="X813" s="26"/>
      <c r="Y813" s="26"/>
      <c r="Z813" s="26"/>
    </row>
    <row r="814" spans="1:26" ht="16.5" customHeight="1" x14ac:dyDescent="0.25">
      <c r="A814" s="26"/>
      <c r="B814" s="26"/>
      <c r="C814" s="65"/>
      <c r="D814" s="26"/>
      <c r="E814" s="33"/>
      <c r="F814" s="26"/>
      <c r="G814" s="25"/>
      <c r="H814" s="25"/>
      <c r="I814" s="26"/>
      <c r="J814" s="26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26"/>
      <c r="Y814" s="26"/>
      <c r="Z814" s="26"/>
    </row>
    <row r="815" spans="1:26" ht="16.5" customHeight="1" x14ac:dyDescent="0.25">
      <c r="A815" s="26"/>
      <c r="B815" s="26"/>
      <c r="C815" s="65"/>
      <c r="D815" s="26"/>
      <c r="E815" s="33"/>
      <c r="F815" s="26"/>
      <c r="G815" s="25"/>
      <c r="H815" s="25"/>
      <c r="I815" s="26"/>
      <c r="J815" s="26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6"/>
      <c r="Y815" s="26"/>
      <c r="Z815" s="26"/>
    </row>
    <row r="816" spans="1:26" ht="16.5" customHeight="1" x14ac:dyDescent="0.25">
      <c r="A816" s="26"/>
      <c r="B816" s="26"/>
      <c r="C816" s="65"/>
      <c r="D816" s="26"/>
      <c r="E816" s="33"/>
      <c r="F816" s="26"/>
      <c r="G816" s="25"/>
      <c r="H816" s="25"/>
      <c r="I816" s="26"/>
      <c r="J816" s="26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6"/>
      <c r="Y816" s="26"/>
      <c r="Z816" s="26"/>
    </row>
    <row r="817" spans="1:26" ht="16.5" customHeight="1" x14ac:dyDescent="0.25">
      <c r="A817" s="26"/>
      <c r="B817" s="26"/>
      <c r="C817" s="65"/>
      <c r="D817" s="26"/>
      <c r="E817" s="33"/>
      <c r="F817" s="26"/>
      <c r="G817" s="25"/>
      <c r="H817" s="25"/>
      <c r="I817" s="26"/>
      <c r="J817" s="26"/>
      <c r="K817" s="26"/>
      <c r="L817" s="26"/>
      <c r="M817" s="26"/>
      <c r="N817" s="26"/>
      <c r="O817" s="26"/>
      <c r="P817" s="26"/>
      <c r="Q817" s="26"/>
      <c r="R817" s="26"/>
      <c r="S817" s="26"/>
      <c r="T817" s="26"/>
      <c r="U817" s="26"/>
      <c r="V817" s="26"/>
      <c r="W817" s="26"/>
      <c r="X817" s="26"/>
      <c r="Y817" s="26"/>
      <c r="Z817" s="26"/>
    </row>
    <row r="818" spans="1:26" ht="16.5" customHeight="1" x14ac:dyDescent="0.25">
      <c r="A818" s="26"/>
      <c r="B818" s="26"/>
      <c r="C818" s="65"/>
      <c r="D818" s="26"/>
      <c r="E818" s="33"/>
      <c r="F818" s="26"/>
      <c r="G818" s="25"/>
      <c r="H818" s="25"/>
      <c r="I818" s="26"/>
      <c r="J818" s="26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6"/>
      <c r="Y818" s="26"/>
      <c r="Z818" s="26"/>
    </row>
    <row r="819" spans="1:26" ht="16.5" customHeight="1" x14ac:dyDescent="0.25">
      <c r="A819" s="26"/>
      <c r="B819" s="26"/>
      <c r="C819" s="65"/>
      <c r="D819" s="26"/>
      <c r="E819" s="33"/>
      <c r="F819" s="26"/>
      <c r="G819" s="25"/>
      <c r="H819" s="25"/>
      <c r="I819" s="26"/>
      <c r="J819" s="26"/>
      <c r="K819" s="26"/>
      <c r="L819" s="26"/>
      <c r="M819" s="26"/>
      <c r="N819" s="26"/>
      <c r="O819" s="26"/>
      <c r="P819" s="26"/>
      <c r="Q819" s="26"/>
      <c r="R819" s="26"/>
      <c r="S819" s="26"/>
      <c r="T819" s="26"/>
      <c r="U819" s="26"/>
      <c r="V819" s="26"/>
      <c r="W819" s="26"/>
      <c r="X819" s="26"/>
      <c r="Y819" s="26"/>
      <c r="Z819" s="26"/>
    </row>
    <row r="820" spans="1:26" ht="16.5" customHeight="1" x14ac:dyDescent="0.25">
      <c r="A820" s="26"/>
      <c r="B820" s="26"/>
      <c r="C820" s="65"/>
      <c r="D820" s="26"/>
      <c r="E820" s="33"/>
      <c r="F820" s="26"/>
      <c r="G820" s="25"/>
      <c r="H820" s="25"/>
      <c r="I820" s="26"/>
      <c r="J820" s="26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26"/>
      <c r="Y820" s="26"/>
      <c r="Z820" s="26"/>
    </row>
    <row r="821" spans="1:26" ht="16.5" customHeight="1" x14ac:dyDescent="0.25">
      <c r="A821" s="26"/>
      <c r="B821" s="26"/>
      <c r="C821" s="65"/>
      <c r="D821" s="26"/>
      <c r="E821" s="33"/>
      <c r="F821" s="26"/>
      <c r="G821" s="25"/>
      <c r="H821" s="25"/>
      <c r="I821" s="26"/>
      <c r="J821" s="26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  <c r="V821" s="26"/>
      <c r="W821" s="26"/>
      <c r="X821" s="26"/>
      <c r="Y821" s="26"/>
      <c r="Z821" s="26"/>
    </row>
    <row r="822" spans="1:26" ht="16.5" customHeight="1" x14ac:dyDescent="0.25">
      <c r="A822" s="26"/>
      <c r="B822" s="26"/>
      <c r="C822" s="65"/>
      <c r="D822" s="26"/>
      <c r="E822" s="33"/>
      <c r="F822" s="26"/>
      <c r="G822" s="25"/>
      <c r="H822" s="25"/>
      <c r="I822" s="26"/>
      <c r="J822" s="26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26"/>
      <c r="Y822" s="26"/>
      <c r="Z822" s="26"/>
    </row>
    <row r="823" spans="1:26" ht="16.5" customHeight="1" x14ac:dyDescent="0.25">
      <c r="A823" s="26"/>
      <c r="B823" s="26"/>
      <c r="C823" s="65"/>
      <c r="D823" s="26"/>
      <c r="E823" s="33"/>
      <c r="F823" s="26"/>
      <c r="G823" s="25"/>
      <c r="H823" s="25"/>
      <c r="I823" s="26"/>
      <c r="J823" s="26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26"/>
      <c r="Y823" s="26"/>
      <c r="Z823" s="26"/>
    </row>
    <row r="824" spans="1:26" ht="16.5" customHeight="1" x14ac:dyDescent="0.25">
      <c r="A824" s="26"/>
      <c r="B824" s="26"/>
      <c r="C824" s="65"/>
      <c r="D824" s="26"/>
      <c r="E824" s="33"/>
      <c r="F824" s="26"/>
      <c r="G824" s="25"/>
      <c r="H824" s="25"/>
      <c r="I824" s="26"/>
      <c r="J824" s="26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26"/>
      <c r="Y824" s="26"/>
      <c r="Z824" s="26"/>
    </row>
    <row r="825" spans="1:26" ht="16.5" customHeight="1" x14ac:dyDescent="0.25">
      <c r="A825" s="26"/>
      <c r="B825" s="26"/>
      <c r="C825" s="65"/>
      <c r="D825" s="26"/>
      <c r="E825" s="33"/>
      <c r="F825" s="26"/>
      <c r="G825" s="25"/>
      <c r="H825" s="25"/>
      <c r="I825" s="26"/>
      <c r="J825" s="26"/>
      <c r="K825" s="26"/>
      <c r="L825" s="26"/>
      <c r="M825" s="26"/>
      <c r="N825" s="26"/>
      <c r="O825" s="26"/>
      <c r="P825" s="26"/>
      <c r="Q825" s="26"/>
      <c r="R825" s="26"/>
      <c r="S825" s="26"/>
      <c r="T825" s="26"/>
      <c r="U825" s="26"/>
      <c r="V825" s="26"/>
      <c r="W825" s="26"/>
      <c r="X825" s="26"/>
      <c r="Y825" s="26"/>
      <c r="Z825" s="26"/>
    </row>
    <row r="826" spans="1:26" ht="16.5" customHeight="1" x14ac:dyDescent="0.25">
      <c r="A826" s="26"/>
      <c r="B826" s="26"/>
      <c r="C826" s="65"/>
      <c r="D826" s="26"/>
      <c r="E826" s="33"/>
      <c r="F826" s="26"/>
      <c r="G826" s="25"/>
      <c r="H826" s="25"/>
      <c r="I826" s="26"/>
      <c r="J826" s="26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26"/>
      <c r="Y826" s="26"/>
      <c r="Z826" s="26"/>
    </row>
    <row r="827" spans="1:26" ht="16.5" customHeight="1" x14ac:dyDescent="0.25">
      <c r="A827" s="26"/>
      <c r="B827" s="26"/>
      <c r="C827" s="65"/>
      <c r="D827" s="26"/>
      <c r="E827" s="33"/>
      <c r="F827" s="26"/>
      <c r="G827" s="25"/>
      <c r="H827" s="25"/>
      <c r="I827" s="26"/>
      <c r="J827" s="26"/>
      <c r="K827" s="26"/>
      <c r="L827" s="26"/>
      <c r="M827" s="26"/>
      <c r="N827" s="26"/>
      <c r="O827" s="26"/>
      <c r="P827" s="26"/>
      <c r="Q827" s="26"/>
      <c r="R827" s="26"/>
      <c r="S827" s="26"/>
      <c r="T827" s="26"/>
      <c r="U827" s="26"/>
      <c r="V827" s="26"/>
      <c r="W827" s="26"/>
      <c r="X827" s="26"/>
      <c r="Y827" s="26"/>
      <c r="Z827" s="26"/>
    </row>
    <row r="828" spans="1:26" ht="16.5" customHeight="1" x14ac:dyDescent="0.25">
      <c r="A828" s="26"/>
      <c r="B828" s="26"/>
      <c r="C828" s="65"/>
      <c r="D828" s="26"/>
      <c r="E828" s="33"/>
      <c r="F828" s="26"/>
      <c r="G828" s="25"/>
      <c r="H828" s="25"/>
      <c r="I828" s="26"/>
      <c r="J828" s="26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26"/>
      <c r="Y828" s="26"/>
      <c r="Z828" s="26"/>
    </row>
    <row r="829" spans="1:26" ht="16.5" customHeight="1" x14ac:dyDescent="0.25">
      <c r="A829" s="26"/>
      <c r="B829" s="26"/>
      <c r="C829" s="65"/>
      <c r="D829" s="26"/>
      <c r="E829" s="33"/>
      <c r="F829" s="26"/>
      <c r="G829" s="25"/>
      <c r="H829" s="25"/>
      <c r="I829" s="26"/>
      <c r="J829" s="26"/>
      <c r="K829" s="26"/>
      <c r="L829" s="26"/>
      <c r="M829" s="26"/>
      <c r="N829" s="26"/>
      <c r="O829" s="26"/>
      <c r="P829" s="26"/>
      <c r="Q829" s="26"/>
      <c r="R829" s="26"/>
      <c r="S829" s="26"/>
      <c r="T829" s="26"/>
      <c r="U829" s="26"/>
      <c r="V829" s="26"/>
      <c r="W829" s="26"/>
      <c r="X829" s="26"/>
      <c r="Y829" s="26"/>
      <c r="Z829" s="26"/>
    </row>
    <row r="830" spans="1:26" ht="16.5" customHeight="1" x14ac:dyDescent="0.25">
      <c r="A830" s="26"/>
      <c r="B830" s="26"/>
      <c r="C830" s="65"/>
      <c r="D830" s="26"/>
      <c r="E830" s="33"/>
      <c r="F830" s="26"/>
      <c r="G830" s="25"/>
      <c r="H830" s="25"/>
      <c r="I830" s="26"/>
      <c r="J830" s="26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26"/>
      <c r="Y830" s="26"/>
      <c r="Z830" s="26"/>
    </row>
    <row r="831" spans="1:26" ht="16.5" customHeight="1" x14ac:dyDescent="0.25">
      <c r="A831" s="26"/>
      <c r="B831" s="26"/>
      <c r="C831" s="65"/>
      <c r="D831" s="26"/>
      <c r="E831" s="33"/>
      <c r="F831" s="26"/>
      <c r="G831" s="25"/>
      <c r="H831" s="25"/>
      <c r="I831" s="26"/>
      <c r="J831" s="26"/>
      <c r="K831" s="26"/>
      <c r="L831" s="26"/>
      <c r="M831" s="26"/>
      <c r="N831" s="26"/>
      <c r="O831" s="26"/>
      <c r="P831" s="26"/>
      <c r="Q831" s="26"/>
      <c r="R831" s="26"/>
      <c r="S831" s="26"/>
      <c r="T831" s="26"/>
      <c r="U831" s="26"/>
      <c r="V831" s="26"/>
      <c r="W831" s="26"/>
      <c r="X831" s="26"/>
      <c r="Y831" s="26"/>
      <c r="Z831" s="26"/>
    </row>
    <row r="832" spans="1:26" ht="16.5" customHeight="1" x14ac:dyDescent="0.25">
      <c r="A832" s="26"/>
      <c r="B832" s="26"/>
      <c r="C832" s="65"/>
      <c r="D832" s="26"/>
      <c r="E832" s="33"/>
      <c r="F832" s="26"/>
      <c r="G832" s="25"/>
      <c r="H832" s="25"/>
      <c r="I832" s="26"/>
      <c r="J832" s="26"/>
      <c r="K832" s="26"/>
      <c r="L832" s="26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26"/>
      <c r="Y832" s="26"/>
      <c r="Z832" s="26"/>
    </row>
    <row r="833" spans="1:26" ht="16.5" customHeight="1" x14ac:dyDescent="0.25">
      <c r="A833" s="26"/>
      <c r="B833" s="26"/>
      <c r="C833" s="65"/>
      <c r="D833" s="26"/>
      <c r="E833" s="33"/>
      <c r="F833" s="26"/>
      <c r="G833" s="25"/>
      <c r="H833" s="25"/>
      <c r="I833" s="26"/>
      <c r="J833" s="26"/>
      <c r="K833" s="26"/>
      <c r="L833" s="26"/>
      <c r="M833" s="26"/>
      <c r="N833" s="26"/>
      <c r="O833" s="26"/>
      <c r="P833" s="26"/>
      <c r="Q833" s="26"/>
      <c r="R833" s="26"/>
      <c r="S833" s="26"/>
      <c r="T833" s="26"/>
      <c r="U833" s="26"/>
      <c r="V833" s="26"/>
      <c r="W833" s="26"/>
      <c r="X833" s="26"/>
      <c r="Y833" s="26"/>
      <c r="Z833" s="26"/>
    </row>
    <row r="834" spans="1:26" ht="16.5" customHeight="1" x14ac:dyDescent="0.25">
      <c r="A834" s="26"/>
      <c r="B834" s="26"/>
      <c r="C834" s="65"/>
      <c r="D834" s="26"/>
      <c r="E834" s="33"/>
      <c r="F834" s="26"/>
      <c r="G834" s="25"/>
      <c r="H834" s="25"/>
      <c r="I834" s="26"/>
      <c r="J834" s="26"/>
      <c r="K834" s="26"/>
      <c r="L834" s="26"/>
      <c r="M834" s="26"/>
      <c r="N834" s="26"/>
      <c r="O834" s="26"/>
      <c r="P834" s="26"/>
      <c r="Q834" s="26"/>
      <c r="R834" s="26"/>
      <c r="S834" s="26"/>
      <c r="T834" s="26"/>
      <c r="U834" s="26"/>
      <c r="V834" s="26"/>
      <c r="W834" s="26"/>
      <c r="X834" s="26"/>
      <c r="Y834" s="26"/>
      <c r="Z834" s="26"/>
    </row>
    <row r="835" spans="1:26" ht="16.5" customHeight="1" x14ac:dyDescent="0.25">
      <c r="A835" s="26"/>
      <c r="B835" s="26"/>
      <c r="C835" s="65"/>
      <c r="D835" s="26"/>
      <c r="E835" s="33"/>
      <c r="F835" s="26"/>
      <c r="G835" s="25"/>
      <c r="H835" s="25"/>
      <c r="I835" s="26"/>
      <c r="J835" s="26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6"/>
      <c r="Y835" s="26"/>
      <c r="Z835" s="26"/>
    </row>
    <row r="836" spans="1:26" ht="16.5" customHeight="1" x14ac:dyDescent="0.25">
      <c r="A836" s="26"/>
      <c r="B836" s="26"/>
      <c r="C836" s="65"/>
      <c r="D836" s="26"/>
      <c r="E836" s="33"/>
      <c r="F836" s="26"/>
      <c r="G836" s="25"/>
      <c r="H836" s="25"/>
      <c r="I836" s="26"/>
      <c r="J836" s="26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6"/>
      <c r="Y836" s="26"/>
      <c r="Z836" s="26"/>
    </row>
    <row r="837" spans="1:26" ht="16.5" customHeight="1" x14ac:dyDescent="0.25">
      <c r="A837" s="26"/>
      <c r="B837" s="26"/>
      <c r="C837" s="65"/>
      <c r="D837" s="26"/>
      <c r="E837" s="33"/>
      <c r="F837" s="26"/>
      <c r="G837" s="25"/>
      <c r="H837" s="25"/>
      <c r="I837" s="26"/>
      <c r="J837" s="26"/>
      <c r="K837" s="26"/>
      <c r="L837" s="26"/>
      <c r="M837" s="26"/>
      <c r="N837" s="26"/>
      <c r="O837" s="26"/>
      <c r="P837" s="26"/>
      <c r="Q837" s="26"/>
      <c r="R837" s="26"/>
      <c r="S837" s="26"/>
      <c r="T837" s="26"/>
      <c r="U837" s="26"/>
      <c r="V837" s="26"/>
      <c r="W837" s="26"/>
      <c r="X837" s="26"/>
      <c r="Y837" s="26"/>
      <c r="Z837" s="26"/>
    </row>
    <row r="838" spans="1:26" ht="16.5" customHeight="1" x14ac:dyDescent="0.25">
      <c r="A838" s="26"/>
      <c r="B838" s="26"/>
      <c r="C838" s="65"/>
      <c r="D838" s="26"/>
      <c r="E838" s="33"/>
      <c r="F838" s="26"/>
      <c r="G838" s="25"/>
      <c r="H838" s="25"/>
      <c r="I838" s="26"/>
      <c r="J838" s="26"/>
      <c r="K838" s="26"/>
      <c r="L838" s="26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26"/>
      <c r="Y838" s="26"/>
      <c r="Z838" s="26"/>
    </row>
    <row r="839" spans="1:26" ht="16.5" customHeight="1" x14ac:dyDescent="0.25">
      <c r="A839" s="26"/>
      <c r="B839" s="26"/>
      <c r="C839" s="65"/>
      <c r="D839" s="26"/>
      <c r="E839" s="33"/>
      <c r="F839" s="26"/>
      <c r="G839" s="25"/>
      <c r="H839" s="25"/>
      <c r="I839" s="26"/>
      <c r="J839" s="26"/>
      <c r="K839" s="26"/>
      <c r="L839" s="26"/>
      <c r="M839" s="26"/>
      <c r="N839" s="26"/>
      <c r="O839" s="26"/>
      <c r="P839" s="26"/>
      <c r="Q839" s="26"/>
      <c r="R839" s="26"/>
      <c r="S839" s="26"/>
      <c r="T839" s="26"/>
      <c r="U839" s="26"/>
      <c r="V839" s="26"/>
      <c r="W839" s="26"/>
      <c r="X839" s="26"/>
      <c r="Y839" s="26"/>
      <c r="Z839" s="26"/>
    </row>
    <row r="840" spans="1:26" ht="16.5" customHeight="1" x14ac:dyDescent="0.25">
      <c r="A840" s="26"/>
      <c r="B840" s="26"/>
      <c r="C840" s="65"/>
      <c r="D840" s="26"/>
      <c r="E840" s="33"/>
      <c r="F840" s="26"/>
      <c r="G840" s="25"/>
      <c r="H840" s="25"/>
      <c r="I840" s="26"/>
      <c r="J840" s="26"/>
      <c r="K840" s="26"/>
      <c r="L840" s="26"/>
      <c r="M840" s="26"/>
      <c r="N840" s="26"/>
      <c r="O840" s="26"/>
      <c r="P840" s="26"/>
      <c r="Q840" s="26"/>
      <c r="R840" s="26"/>
      <c r="S840" s="26"/>
      <c r="T840" s="26"/>
      <c r="U840" s="26"/>
      <c r="V840" s="26"/>
      <c r="W840" s="26"/>
      <c r="X840" s="26"/>
      <c r="Y840" s="26"/>
      <c r="Z840" s="26"/>
    </row>
    <row r="841" spans="1:26" ht="16.5" customHeight="1" x14ac:dyDescent="0.25">
      <c r="A841" s="26"/>
      <c r="B841" s="26"/>
      <c r="C841" s="65"/>
      <c r="D841" s="26"/>
      <c r="E841" s="33"/>
      <c r="F841" s="26"/>
      <c r="G841" s="25"/>
      <c r="H841" s="25"/>
      <c r="I841" s="26"/>
      <c r="J841" s="26"/>
      <c r="K841" s="26"/>
      <c r="L841" s="26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26"/>
      <c r="Y841" s="26"/>
      <c r="Z841" s="26"/>
    </row>
    <row r="842" spans="1:26" ht="16.5" customHeight="1" x14ac:dyDescent="0.25">
      <c r="A842" s="26"/>
      <c r="B842" s="26"/>
      <c r="C842" s="65"/>
      <c r="D842" s="26"/>
      <c r="E842" s="33"/>
      <c r="F842" s="26"/>
      <c r="G842" s="25"/>
      <c r="H842" s="25"/>
      <c r="I842" s="26"/>
      <c r="J842" s="26"/>
      <c r="K842" s="26"/>
      <c r="L842" s="26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26"/>
      <c r="Y842" s="26"/>
      <c r="Z842" s="26"/>
    </row>
    <row r="843" spans="1:26" ht="16.5" customHeight="1" x14ac:dyDescent="0.25">
      <c r="A843" s="26"/>
      <c r="B843" s="26"/>
      <c r="C843" s="65"/>
      <c r="D843" s="26"/>
      <c r="E843" s="33"/>
      <c r="F843" s="26"/>
      <c r="G843" s="25"/>
      <c r="H843" s="25"/>
      <c r="I843" s="26"/>
      <c r="J843" s="26"/>
      <c r="K843" s="26"/>
      <c r="L843" s="26"/>
      <c r="M843" s="26"/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26"/>
      <c r="Y843" s="26"/>
      <c r="Z843" s="26"/>
    </row>
    <row r="844" spans="1:26" ht="16.5" customHeight="1" x14ac:dyDescent="0.25">
      <c r="A844" s="26"/>
      <c r="B844" s="26"/>
      <c r="C844" s="65"/>
      <c r="D844" s="26"/>
      <c r="E844" s="33"/>
      <c r="F844" s="26"/>
      <c r="G844" s="25"/>
      <c r="H844" s="25"/>
      <c r="I844" s="26"/>
      <c r="J844" s="26"/>
      <c r="K844" s="26"/>
      <c r="L844" s="26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  <c r="Y844" s="26"/>
      <c r="Z844" s="26"/>
    </row>
    <row r="845" spans="1:26" ht="16.5" customHeight="1" x14ac:dyDescent="0.25">
      <c r="A845" s="26"/>
      <c r="B845" s="26"/>
      <c r="C845" s="65"/>
      <c r="D845" s="26"/>
      <c r="E845" s="33"/>
      <c r="F845" s="26"/>
      <c r="G845" s="25"/>
      <c r="H845" s="25"/>
      <c r="I845" s="26"/>
      <c r="J845" s="26"/>
      <c r="K845" s="26"/>
      <c r="L845" s="26"/>
      <c r="M845" s="26"/>
      <c r="N845" s="26"/>
      <c r="O845" s="26"/>
      <c r="P845" s="26"/>
      <c r="Q845" s="26"/>
      <c r="R845" s="26"/>
      <c r="S845" s="26"/>
      <c r="T845" s="26"/>
      <c r="U845" s="26"/>
      <c r="V845" s="26"/>
      <c r="W845" s="26"/>
      <c r="X845" s="26"/>
      <c r="Y845" s="26"/>
      <c r="Z845" s="26"/>
    </row>
    <row r="846" spans="1:26" ht="16.5" customHeight="1" x14ac:dyDescent="0.25">
      <c r="A846" s="26"/>
      <c r="B846" s="26"/>
      <c r="C846" s="65"/>
      <c r="D846" s="26"/>
      <c r="E846" s="33"/>
      <c r="F846" s="26"/>
      <c r="G846" s="25"/>
      <c r="H846" s="25"/>
      <c r="I846" s="26"/>
      <c r="J846" s="26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6"/>
      <c r="Y846" s="26"/>
      <c r="Z846" s="26"/>
    </row>
    <row r="847" spans="1:26" ht="16.5" customHeight="1" x14ac:dyDescent="0.25">
      <c r="A847" s="26"/>
      <c r="B847" s="26"/>
      <c r="C847" s="65"/>
      <c r="D847" s="26"/>
      <c r="E847" s="33"/>
      <c r="F847" s="26"/>
      <c r="G847" s="25"/>
      <c r="H847" s="25"/>
      <c r="I847" s="26"/>
      <c r="J847" s="26"/>
      <c r="K847" s="26"/>
      <c r="L847" s="26"/>
      <c r="M847" s="26"/>
      <c r="N847" s="26"/>
      <c r="O847" s="26"/>
      <c r="P847" s="26"/>
      <c r="Q847" s="26"/>
      <c r="R847" s="26"/>
      <c r="S847" s="26"/>
      <c r="T847" s="26"/>
      <c r="U847" s="26"/>
      <c r="V847" s="26"/>
      <c r="W847" s="26"/>
      <c r="X847" s="26"/>
      <c r="Y847" s="26"/>
      <c r="Z847" s="26"/>
    </row>
    <row r="848" spans="1:26" ht="16.5" customHeight="1" x14ac:dyDescent="0.25">
      <c r="A848" s="26"/>
      <c r="B848" s="26"/>
      <c r="C848" s="65"/>
      <c r="D848" s="26"/>
      <c r="E848" s="33"/>
      <c r="F848" s="26"/>
      <c r="G848" s="25"/>
      <c r="H848" s="25"/>
      <c r="I848" s="26"/>
      <c r="J848" s="26"/>
      <c r="K848" s="26"/>
      <c r="L848" s="26"/>
      <c r="M848" s="26"/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26"/>
      <c r="Y848" s="26"/>
      <c r="Z848" s="26"/>
    </row>
    <row r="849" spans="1:26" ht="16.5" customHeight="1" x14ac:dyDescent="0.25">
      <c r="A849" s="26"/>
      <c r="B849" s="26"/>
      <c r="C849" s="65"/>
      <c r="D849" s="26"/>
      <c r="E849" s="33"/>
      <c r="F849" s="26"/>
      <c r="G849" s="25"/>
      <c r="H849" s="25"/>
      <c r="I849" s="26"/>
      <c r="J849" s="26"/>
      <c r="K849" s="26"/>
      <c r="L849" s="26"/>
      <c r="M849" s="26"/>
      <c r="N849" s="26"/>
      <c r="O849" s="26"/>
      <c r="P849" s="26"/>
      <c r="Q849" s="26"/>
      <c r="R849" s="26"/>
      <c r="S849" s="26"/>
      <c r="T849" s="26"/>
      <c r="U849" s="26"/>
      <c r="V849" s="26"/>
      <c r="W849" s="26"/>
      <c r="X849" s="26"/>
      <c r="Y849" s="26"/>
      <c r="Z849" s="26"/>
    </row>
    <row r="850" spans="1:26" ht="16.5" customHeight="1" x14ac:dyDescent="0.25">
      <c r="A850" s="26"/>
      <c r="B850" s="26"/>
      <c r="C850" s="65"/>
      <c r="D850" s="26"/>
      <c r="E850" s="33"/>
      <c r="F850" s="26"/>
      <c r="G850" s="25"/>
      <c r="H850" s="25"/>
      <c r="I850" s="26"/>
      <c r="J850" s="26"/>
      <c r="K850" s="26"/>
      <c r="L850" s="26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  <c r="Y850" s="26"/>
      <c r="Z850" s="26"/>
    </row>
    <row r="851" spans="1:26" ht="16.5" customHeight="1" x14ac:dyDescent="0.25">
      <c r="A851" s="26"/>
      <c r="B851" s="26"/>
      <c r="C851" s="65"/>
      <c r="D851" s="26"/>
      <c r="E851" s="33"/>
      <c r="F851" s="26"/>
      <c r="G851" s="25"/>
      <c r="H851" s="25"/>
      <c r="I851" s="26"/>
      <c r="J851" s="26"/>
      <c r="K851" s="26"/>
      <c r="L851" s="26"/>
      <c r="M851" s="26"/>
      <c r="N851" s="26"/>
      <c r="O851" s="26"/>
      <c r="P851" s="26"/>
      <c r="Q851" s="26"/>
      <c r="R851" s="26"/>
      <c r="S851" s="26"/>
      <c r="T851" s="26"/>
      <c r="U851" s="26"/>
      <c r="V851" s="26"/>
      <c r="W851" s="26"/>
      <c r="X851" s="26"/>
      <c r="Y851" s="26"/>
      <c r="Z851" s="26"/>
    </row>
    <row r="852" spans="1:26" ht="16.5" customHeight="1" x14ac:dyDescent="0.25">
      <c r="A852" s="26"/>
      <c r="B852" s="26"/>
      <c r="C852" s="65"/>
      <c r="D852" s="26"/>
      <c r="E852" s="33"/>
      <c r="F852" s="26"/>
      <c r="G852" s="25"/>
      <c r="H852" s="25"/>
      <c r="I852" s="26"/>
      <c r="J852" s="26"/>
      <c r="K852" s="26"/>
      <c r="L852" s="26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6"/>
      <c r="Y852" s="26"/>
      <c r="Z852" s="26"/>
    </row>
    <row r="853" spans="1:26" ht="16.5" customHeight="1" x14ac:dyDescent="0.25">
      <c r="A853" s="26"/>
      <c r="B853" s="26"/>
      <c r="C853" s="65"/>
      <c r="D853" s="26"/>
      <c r="E853" s="33"/>
      <c r="F853" s="26"/>
      <c r="G853" s="25"/>
      <c r="H853" s="25"/>
      <c r="I853" s="26"/>
      <c r="J853" s="26"/>
      <c r="K853" s="26"/>
      <c r="L853" s="26"/>
      <c r="M853" s="26"/>
      <c r="N853" s="26"/>
      <c r="O853" s="26"/>
      <c r="P853" s="26"/>
      <c r="Q853" s="26"/>
      <c r="R853" s="26"/>
      <c r="S853" s="26"/>
      <c r="T853" s="26"/>
      <c r="U853" s="26"/>
      <c r="V853" s="26"/>
      <c r="W853" s="26"/>
      <c r="X853" s="26"/>
      <c r="Y853" s="26"/>
      <c r="Z853" s="26"/>
    </row>
    <row r="854" spans="1:26" ht="16.5" customHeight="1" x14ac:dyDescent="0.25">
      <c r="A854" s="26"/>
      <c r="B854" s="26"/>
      <c r="C854" s="65"/>
      <c r="D854" s="26"/>
      <c r="E854" s="33"/>
      <c r="F854" s="26"/>
      <c r="G854" s="25"/>
      <c r="H854" s="25"/>
      <c r="I854" s="26"/>
      <c r="J854" s="26"/>
      <c r="K854" s="26"/>
      <c r="L854" s="26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26"/>
      <c r="Y854" s="26"/>
      <c r="Z854" s="26"/>
    </row>
    <row r="855" spans="1:26" ht="16.5" customHeight="1" x14ac:dyDescent="0.25">
      <c r="A855" s="26"/>
      <c r="B855" s="26"/>
      <c r="C855" s="65"/>
      <c r="D855" s="26"/>
      <c r="E855" s="33"/>
      <c r="F855" s="26"/>
      <c r="G855" s="25"/>
      <c r="H855" s="25"/>
      <c r="I855" s="26"/>
      <c r="J855" s="26"/>
      <c r="K855" s="26"/>
      <c r="L855" s="26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26"/>
      <c r="Y855" s="26"/>
      <c r="Z855" s="26"/>
    </row>
    <row r="856" spans="1:26" ht="16.5" customHeight="1" x14ac:dyDescent="0.25">
      <c r="A856" s="26"/>
      <c r="B856" s="26"/>
      <c r="C856" s="65"/>
      <c r="D856" s="26"/>
      <c r="E856" s="33"/>
      <c r="F856" s="26"/>
      <c r="G856" s="25"/>
      <c r="H856" s="25"/>
      <c r="I856" s="26"/>
      <c r="J856" s="26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  <c r="Y856" s="26"/>
      <c r="Z856" s="26"/>
    </row>
    <row r="857" spans="1:26" ht="16.5" customHeight="1" x14ac:dyDescent="0.25">
      <c r="A857" s="26"/>
      <c r="B857" s="26"/>
      <c r="C857" s="65"/>
      <c r="D857" s="26"/>
      <c r="E857" s="33"/>
      <c r="F857" s="26"/>
      <c r="G857" s="25"/>
      <c r="H857" s="25"/>
      <c r="I857" s="26"/>
      <c r="J857" s="26"/>
      <c r="K857" s="26"/>
      <c r="L857" s="26"/>
      <c r="M857" s="26"/>
      <c r="N857" s="26"/>
      <c r="O857" s="26"/>
      <c r="P857" s="26"/>
      <c r="Q857" s="26"/>
      <c r="R857" s="26"/>
      <c r="S857" s="26"/>
      <c r="T857" s="26"/>
      <c r="U857" s="26"/>
      <c r="V857" s="26"/>
      <c r="W857" s="26"/>
      <c r="X857" s="26"/>
      <c r="Y857" s="26"/>
      <c r="Z857" s="26"/>
    </row>
    <row r="858" spans="1:26" ht="16.5" customHeight="1" x14ac:dyDescent="0.25">
      <c r="A858" s="26"/>
      <c r="B858" s="26"/>
      <c r="C858" s="65"/>
      <c r="D858" s="26"/>
      <c r="E858" s="33"/>
      <c r="F858" s="26"/>
      <c r="G858" s="25"/>
      <c r="H858" s="25"/>
      <c r="I858" s="26"/>
      <c r="J858" s="26"/>
      <c r="K858" s="26"/>
      <c r="L858" s="26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26"/>
      <c r="Y858" s="26"/>
      <c r="Z858" s="26"/>
    </row>
    <row r="859" spans="1:26" ht="16.5" customHeight="1" x14ac:dyDescent="0.25">
      <c r="A859" s="26"/>
      <c r="B859" s="26"/>
      <c r="C859" s="65"/>
      <c r="D859" s="26"/>
      <c r="E859" s="33"/>
      <c r="F859" s="26"/>
      <c r="G859" s="25"/>
      <c r="H859" s="25"/>
      <c r="I859" s="26"/>
      <c r="J859" s="26"/>
      <c r="K859" s="26"/>
      <c r="L859" s="26"/>
      <c r="M859" s="26"/>
      <c r="N859" s="26"/>
      <c r="O859" s="26"/>
      <c r="P859" s="26"/>
      <c r="Q859" s="26"/>
      <c r="R859" s="26"/>
      <c r="S859" s="26"/>
      <c r="T859" s="26"/>
      <c r="U859" s="26"/>
      <c r="V859" s="26"/>
      <c r="W859" s="26"/>
      <c r="X859" s="26"/>
      <c r="Y859" s="26"/>
      <c r="Z859" s="26"/>
    </row>
    <row r="860" spans="1:26" ht="16.5" customHeight="1" x14ac:dyDescent="0.25">
      <c r="A860" s="26"/>
      <c r="B860" s="26"/>
      <c r="C860" s="65"/>
      <c r="D860" s="26"/>
      <c r="E860" s="33"/>
      <c r="F860" s="26"/>
      <c r="G860" s="25"/>
      <c r="H860" s="25"/>
      <c r="I860" s="26"/>
      <c r="J860" s="26"/>
      <c r="K860" s="26"/>
      <c r="L860" s="26"/>
      <c r="M860" s="26"/>
      <c r="N860" s="26"/>
      <c r="O860" s="26"/>
      <c r="P860" s="26"/>
      <c r="Q860" s="26"/>
      <c r="R860" s="26"/>
      <c r="S860" s="26"/>
      <c r="T860" s="26"/>
      <c r="U860" s="26"/>
      <c r="V860" s="26"/>
      <c r="W860" s="26"/>
      <c r="X860" s="26"/>
      <c r="Y860" s="26"/>
      <c r="Z860" s="26"/>
    </row>
    <row r="861" spans="1:26" ht="16.5" customHeight="1" x14ac:dyDescent="0.25">
      <c r="A861" s="26"/>
      <c r="B861" s="26"/>
      <c r="C861" s="65"/>
      <c r="D861" s="26"/>
      <c r="E861" s="33"/>
      <c r="F861" s="26"/>
      <c r="G861" s="25"/>
      <c r="H861" s="25"/>
      <c r="I861" s="26"/>
      <c r="J861" s="26"/>
      <c r="K861" s="26"/>
      <c r="L861" s="26"/>
      <c r="M861" s="26"/>
      <c r="N861" s="26"/>
      <c r="O861" s="26"/>
      <c r="P861" s="26"/>
      <c r="Q861" s="26"/>
      <c r="R861" s="26"/>
      <c r="S861" s="26"/>
      <c r="T861" s="26"/>
      <c r="U861" s="26"/>
      <c r="V861" s="26"/>
      <c r="W861" s="26"/>
      <c r="X861" s="26"/>
      <c r="Y861" s="26"/>
      <c r="Z861" s="26"/>
    </row>
    <row r="862" spans="1:26" ht="16.5" customHeight="1" x14ac:dyDescent="0.25">
      <c r="A862" s="26"/>
      <c r="B862" s="26"/>
      <c r="C862" s="65"/>
      <c r="D862" s="26"/>
      <c r="E862" s="33"/>
      <c r="F862" s="26"/>
      <c r="G862" s="25"/>
      <c r="H862" s="25"/>
      <c r="I862" s="26"/>
      <c r="J862" s="26"/>
      <c r="K862" s="26"/>
      <c r="L862" s="26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26"/>
      <c r="Y862" s="26"/>
      <c r="Z862" s="26"/>
    </row>
    <row r="863" spans="1:26" ht="16.5" customHeight="1" x14ac:dyDescent="0.25">
      <c r="A863" s="26"/>
      <c r="B863" s="26"/>
      <c r="C863" s="65"/>
      <c r="D863" s="26"/>
      <c r="E863" s="33"/>
      <c r="F863" s="26"/>
      <c r="G863" s="25"/>
      <c r="H863" s="25"/>
      <c r="I863" s="26"/>
      <c r="J863" s="26"/>
      <c r="K863" s="26"/>
      <c r="L863" s="26"/>
      <c r="M863" s="26"/>
      <c r="N863" s="26"/>
      <c r="O863" s="26"/>
      <c r="P863" s="26"/>
      <c r="Q863" s="26"/>
      <c r="R863" s="26"/>
      <c r="S863" s="26"/>
      <c r="T863" s="26"/>
      <c r="U863" s="26"/>
      <c r="V863" s="26"/>
      <c r="W863" s="26"/>
      <c r="X863" s="26"/>
      <c r="Y863" s="26"/>
      <c r="Z863" s="26"/>
    </row>
    <row r="864" spans="1:26" ht="16.5" customHeight="1" x14ac:dyDescent="0.25">
      <c r="A864" s="26"/>
      <c r="B864" s="26"/>
      <c r="C864" s="65"/>
      <c r="D864" s="26"/>
      <c r="E864" s="33"/>
      <c r="F864" s="26"/>
      <c r="G864" s="25"/>
      <c r="H864" s="25"/>
      <c r="I864" s="26"/>
      <c r="J864" s="26"/>
      <c r="K864" s="26"/>
      <c r="L864" s="26"/>
      <c r="M864" s="26"/>
      <c r="N864" s="26"/>
      <c r="O864" s="26"/>
      <c r="P864" s="26"/>
      <c r="Q864" s="26"/>
      <c r="R864" s="26"/>
      <c r="S864" s="26"/>
      <c r="T864" s="26"/>
      <c r="U864" s="26"/>
      <c r="V864" s="26"/>
      <c r="W864" s="26"/>
      <c r="X864" s="26"/>
      <c r="Y864" s="26"/>
      <c r="Z864" s="26"/>
    </row>
    <row r="865" spans="1:26" ht="16.5" customHeight="1" x14ac:dyDescent="0.25">
      <c r="A865" s="26"/>
      <c r="B865" s="26"/>
      <c r="C865" s="65"/>
      <c r="D865" s="26"/>
      <c r="E865" s="33"/>
      <c r="F865" s="26"/>
      <c r="G865" s="25"/>
      <c r="H865" s="25"/>
      <c r="I865" s="26"/>
      <c r="J865" s="26"/>
      <c r="K865" s="26"/>
      <c r="L865" s="26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26"/>
      <c r="Y865" s="26"/>
      <c r="Z865" s="26"/>
    </row>
    <row r="866" spans="1:26" ht="16.5" customHeight="1" x14ac:dyDescent="0.25">
      <c r="A866" s="26"/>
      <c r="B866" s="26"/>
      <c r="C866" s="65"/>
      <c r="D866" s="26"/>
      <c r="E866" s="33"/>
      <c r="F866" s="26"/>
      <c r="G866" s="25"/>
      <c r="H866" s="25"/>
      <c r="I866" s="26"/>
      <c r="J866" s="26"/>
      <c r="K866" s="26"/>
      <c r="L866" s="26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  <c r="Y866" s="26"/>
      <c r="Z866" s="26"/>
    </row>
    <row r="867" spans="1:26" ht="16.5" customHeight="1" x14ac:dyDescent="0.25">
      <c r="A867" s="26"/>
      <c r="B867" s="26"/>
      <c r="C867" s="65"/>
      <c r="D867" s="26"/>
      <c r="E867" s="33"/>
      <c r="F867" s="26"/>
      <c r="G867" s="25"/>
      <c r="H867" s="25"/>
      <c r="I867" s="26"/>
      <c r="J867" s="26"/>
      <c r="K867" s="26"/>
      <c r="L867" s="26"/>
      <c r="M867" s="26"/>
      <c r="N867" s="26"/>
      <c r="O867" s="26"/>
      <c r="P867" s="26"/>
      <c r="Q867" s="26"/>
      <c r="R867" s="26"/>
      <c r="S867" s="26"/>
      <c r="T867" s="26"/>
      <c r="U867" s="26"/>
      <c r="V867" s="26"/>
      <c r="W867" s="26"/>
      <c r="X867" s="26"/>
      <c r="Y867" s="26"/>
      <c r="Z867" s="26"/>
    </row>
    <row r="868" spans="1:26" ht="16.5" customHeight="1" x14ac:dyDescent="0.25">
      <c r="A868" s="26"/>
      <c r="B868" s="26"/>
      <c r="C868" s="65"/>
      <c r="D868" s="26"/>
      <c r="E868" s="33"/>
      <c r="F868" s="26"/>
      <c r="G868" s="25"/>
      <c r="H868" s="25"/>
      <c r="I868" s="26"/>
      <c r="J868" s="26"/>
      <c r="K868" s="26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  <c r="Y868" s="26"/>
      <c r="Z868" s="26"/>
    </row>
    <row r="869" spans="1:26" ht="16.5" customHeight="1" x14ac:dyDescent="0.25">
      <c r="A869" s="26"/>
      <c r="B869" s="26"/>
      <c r="C869" s="65"/>
      <c r="D869" s="26"/>
      <c r="E869" s="33"/>
      <c r="F869" s="26"/>
      <c r="G869" s="25"/>
      <c r="H869" s="25"/>
      <c r="I869" s="26"/>
      <c r="J869" s="26"/>
      <c r="K869" s="26"/>
      <c r="L869" s="26"/>
      <c r="M869" s="26"/>
      <c r="N869" s="26"/>
      <c r="O869" s="26"/>
      <c r="P869" s="26"/>
      <c r="Q869" s="26"/>
      <c r="R869" s="26"/>
      <c r="S869" s="26"/>
      <c r="T869" s="26"/>
      <c r="U869" s="26"/>
      <c r="V869" s="26"/>
      <c r="W869" s="26"/>
      <c r="X869" s="26"/>
      <c r="Y869" s="26"/>
      <c r="Z869" s="26"/>
    </row>
    <row r="870" spans="1:26" ht="16.5" customHeight="1" x14ac:dyDescent="0.25">
      <c r="A870" s="26"/>
      <c r="B870" s="26"/>
      <c r="C870" s="65"/>
      <c r="D870" s="26"/>
      <c r="E870" s="33"/>
      <c r="F870" s="26"/>
      <c r="G870" s="25"/>
      <c r="H870" s="25"/>
      <c r="I870" s="26"/>
      <c r="J870" s="26"/>
      <c r="K870" s="26"/>
      <c r="L870" s="26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6"/>
      <c r="Y870" s="26"/>
      <c r="Z870" s="26"/>
    </row>
    <row r="871" spans="1:26" ht="16.5" customHeight="1" x14ac:dyDescent="0.25">
      <c r="A871" s="26"/>
      <c r="B871" s="26"/>
      <c r="C871" s="65"/>
      <c r="D871" s="26"/>
      <c r="E871" s="33"/>
      <c r="F871" s="26"/>
      <c r="G871" s="25"/>
      <c r="H871" s="25"/>
      <c r="I871" s="26"/>
      <c r="J871" s="26"/>
      <c r="K871" s="26"/>
      <c r="L871" s="26"/>
      <c r="M871" s="26"/>
      <c r="N871" s="26"/>
      <c r="O871" s="26"/>
      <c r="P871" s="26"/>
      <c r="Q871" s="26"/>
      <c r="R871" s="26"/>
      <c r="S871" s="26"/>
      <c r="T871" s="26"/>
      <c r="U871" s="26"/>
      <c r="V871" s="26"/>
      <c r="W871" s="26"/>
      <c r="X871" s="26"/>
      <c r="Y871" s="26"/>
      <c r="Z871" s="26"/>
    </row>
    <row r="872" spans="1:26" ht="16.5" customHeight="1" x14ac:dyDescent="0.25">
      <c r="A872" s="26"/>
      <c r="B872" s="26"/>
      <c r="C872" s="65"/>
      <c r="D872" s="26"/>
      <c r="E872" s="33"/>
      <c r="F872" s="26"/>
      <c r="G872" s="25"/>
      <c r="H872" s="25"/>
      <c r="I872" s="26"/>
      <c r="J872" s="26"/>
      <c r="K872" s="26"/>
      <c r="L872" s="26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26"/>
      <c r="Y872" s="26"/>
      <c r="Z872" s="26"/>
    </row>
    <row r="873" spans="1:26" ht="16.5" customHeight="1" x14ac:dyDescent="0.25">
      <c r="A873" s="26"/>
      <c r="B873" s="26"/>
      <c r="C873" s="65"/>
      <c r="D873" s="26"/>
      <c r="E873" s="33"/>
      <c r="F873" s="26"/>
      <c r="G873" s="25"/>
      <c r="H873" s="25"/>
      <c r="I873" s="26"/>
      <c r="J873" s="26"/>
      <c r="K873" s="26"/>
      <c r="L873" s="26"/>
      <c r="M873" s="26"/>
      <c r="N873" s="26"/>
      <c r="O873" s="26"/>
      <c r="P873" s="26"/>
      <c r="Q873" s="26"/>
      <c r="R873" s="26"/>
      <c r="S873" s="26"/>
      <c r="T873" s="26"/>
      <c r="U873" s="26"/>
      <c r="V873" s="26"/>
      <c r="W873" s="26"/>
      <c r="X873" s="26"/>
      <c r="Y873" s="26"/>
      <c r="Z873" s="26"/>
    </row>
    <row r="874" spans="1:26" ht="16.5" customHeight="1" x14ac:dyDescent="0.25">
      <c r="A874" s="26"/>
      <c r="B874" s="26"/>
      <c r="C874" s="65"/>
      <c r="D874" s="26"/>
      <c r="E874" s="33"/>
      <c r="F874" s="26"/>
      <c r="G874" s="25"/>
      <c r="H874" s="25"/>
      <c r="I874" s="26"/>
      <c r="J874" s="26"/>
      <c r="K874" s="26"/>
      <c r="L874" s="26"/>
      <c r="M874" s="26"/>
      <c r="N874" s="26"/>
      <c r="O874" s="26"/>
      <c r="P874" s="26"/>
      <c r="Q874" s="26"/>
      <c r="R874" s="26"/>
      <c r="S874" s="26"/>
      <c r="T874" s="26"/>
      <c r="U874" s="26"/>
      <c r="V874" s="26"/>
      <c r="W874" s="26"/>
      <c r="X874" s="26"/>
      <c r="Y874" s="26"/>
      <c r="Z874" s="26"/>
    </row>
    <row r="875" spans="1:26" ht="16.5" customHeight="1" x14ac:dyDescent="0.25">
      <c r="A875" s="26"/>
      <c r="B875" s="26"/>
      <c r="C875" s="65"/>
      <c r="D875" s="26"/>
      <c r="E875" s="33"/>
      <c r="F875" s="26"/>
      <c r="G875" s="25"/>
      <c r="H875" s="25"/>
      <c r="I875" s="26"/>
      <c r="J875" s="26"/>
      <c r="K875" s="26"/>
      <c r="L875" s="26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26"/>
      <c r="Y875" s="26"/>
      <c r="Z875" s="26"/>
    </row>
    <row r="876" spans="1:26" ht="16.5" customHeight="1" x14ac:dyDescent="0.25">
      <c r="A876" s="26"/>
      <c r="B876" s="26"/>
      <c r="C876" s="65"/>
      <c r="D876" s="26"/>
      <c r="E876" s="33"/>
      <c r="F876" s="26"/>
      <c r="G876" s="25"/>
      <c r="H876" s="25"/>
      <c r="I876" s="26"/>
      <c r="J876" s="26"/>
      <c r="K876" s="26"/>
      <c r="L876" s="26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26"/>
      <c r="Y876" s="26"/>
      <c r="Z876" s="26"/>
    </row>
    <row r="877" spans="1:26" ht="16.5" customHeight="1" x14ac:dyDescent="0.25">
      <c r="A877" s="26"/>
      <c r="B877" s="26"/>
      <c r="C877" s="65"/>
      <c r="D877" s="26"/>
      <c r="E877" s="33"/>
      <c r="F877" s="26"/>
      <c r="G877" s="25"/>
      <c r="H877" s="25"/>
      <c r="I877" s="26"/>
      <c r="J877" s="26"/>
      <c r="K877" s="26"/>
      <c r="L877" s="26"/>
      <c r="M877" s="26"/>
      <c r="N877" s="26"/>
      <c r="O877" s="26"/>
      <c r="P877" s="26"/>
      <c r="Q877" s="26"/>
      <c r="R877" s="26"/>
      <c r="S877" s="26"/>
      <c r="T877" s="26"/>
      <c r="U877" s="26"/>
      <c r="V877" s="26"/>
      <c r="W877" s="26"/>
      <c r="X877" s="26"/>
      <c r="Y877" s="26"/>
      <c r="Z877" s="26"/>
    </row>
    <row r="878" spans="1:26" ht="16.5" customHeight="1" x14ac:dyDescent="0.25">
      <c r="A878" s="26"/>
      <c r="B878" s="26"/>
      <c r="C878" s="65"/>
      <c r="D878" s="26"/>
      <c r="E878" s="33"/>
      <c r="F878" s="26"/>
      <c r="G878" s="25"/>
      <c r="H878" s="25"/>
      <c r="I878" s="26"/>
      <c r="J878" s="26"/>
      <c r="K878" s="26"/>
      <c r="L878" s="26"/>
      <c r="M878" s="26"/>
      <c r="N878" s="26"/>
      <c r="O878" s="26"/>
      <c r="P878" s="26"/>
      <c r="Q878" s="26"/>
      <c r="R878" s="26"/>
      <c r="S878" s="26"/>
      <c r="T878" s="26"/>
      <c r="U878" s="26"/>
      <c r="V878" s="26"/>
      <c r="W878" s="26"/>
      <c r="X878" s="26"/>
      <c r="Y878" s="26"/>
      <c r="Z878" s="26"/>
    </row>
    <row r="879" spans="1:26" ht="16.5" customHeight="1" x14ac:dyDescent="0.25">
      <c r="A879" s="26"/>
      <c r="B879" s="26"/>
      <c r="C879" s="65"/>
      <c r="D879" s="26"/>
      <c r="E879" s="33"/>
      <c r="F879" s="26"/>
      <c r="G879" s="25"/>
      <c r="H879" s="25"/>
      <c r="I879" s="26"/>
      <c r="J879" s="26"/>
      <c r="K879" s="26"/>
      <c r="L879" s="26"/>
      <c r="M879" s="26"/>
      <c r="N879" s="26"/>
      <c r="O879" s="26"/>
      <c r="P879" s="26"/>
      <c r="Q879" s="26"/>
      <c r="R879" s="26"/>
      <c r="S879" s="26"/>
      <c r="T879" s="26"/>
      <c r="U879" s="26"/>
      <c r="V879" s="26"/>
      <c r="W879" s="26"/>
      <c r="X879" s="26"/>
      <c r="Y879" s="26"/>
      <c r="Z879" s="26"/>
    </row>
    <row r="880" spans="1:26" ht="16.5" customHeight="1" x14ac:dyDescent="0.25">
      <c r="A880" s="26"/>
      <c r="B880" s="26"/>
      <c r="C880" s="65"/>
      <c r="D880" s="26"/>
      <c r="E880" s="33"/>
      <c r="F880" s="26"/>
      <c r="G880" s="25"/>
      <c r="H880" s="25"/>
      <c r="I880" s="26"/>
      <c r="J880" s="26"/>
      <c r="K880" s="26"/>
      <c r="L880" s="26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  <c r="Y880" s="26"/>
      <c r="Z880" s="26"/>
    </row>
    <row r="881" spans="1:26" ht="16.5" customHeight="1" x14ac:dyDescent="0.25">
      <c r="A881" s="26"/>
      <c r="B881" s="26"/>
      <c r="C881" s="65"/>
      <c r="D881" s="26"/>
      <c r="E881" s="33"/>
      <c r="F881" s="26"/>
      <c r="G881" s="25"/>
      <c r="H881" s="25"/>
      <c r="I881" s="26"/>
      <c r="J881" s="26"/>
      <c r="K881" s="26"/>
      <c r="L881" s="26"/>
      <c r="M881" s="26"/>
      <c r="N881" s="26"/>
      <c r="O881" s="26"/>
      <c r="P881" s="26"/>
      <c r="Q881" s="26"/>
      <c r="R881" s="26"/>
      <c r="S881" s="26"/>
      <c r="T881" s="26"/>
      <c r="U881" s="26"/>
      <c r="V881" s="26"/>
      <c r="W881" s="26"/>
      <c r="X881" s="26"/>
      <c r="Y881" s="26"/>
      <c r="Z881" s="26"/>
    </row>
    <row r="882" spans="1:26" ht="16.5" customHeight="1" x14ac:dyDescent="0.25">
      <c r="A882" s="26"/>
      <c r="B882" s="26"/>
      <c r="C882" s="65"/>
      <c r="D882" s="26"/>
      <c r="E882" s="33"/>
      <c r="F882" s="26"/>
      <c r="G882" s="25"/>
      <c r="H882" s="25"/>
      <c r="I882" s="26"/>
      <c r="J882" s="26"/>
      <c r="K882" s="26"/>
      <c r="L882" s="26"/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26"/>
      <c r="Y882" s="26"/>
      <c r="Z882" s="26"/>
    </row>
    <row r="883" spans="1:26" ht="16.5" customHeight="1" x14ac:dyDescent="0.25">
      <c r="A883" s="26"/>
      <c r="B883" s="26"/>
      <c r="C883" s="65"/>
      <c r="D883" s="26"/>
      <c r="E883" s="33"/>
      <c r="F883" s="26"/>
      <c r="G883" s="25"/>
      <c r="H883" s="25"/>
      <c r="I883" s="26"/>
      <c r="J883" s="26"/>
      <c r="K883" s="26"/>
      <c r="L883" s="26"/>
      <c r="M883" s="26"/>
      <c r="N883" s="26"/>
      <c r="O883" s="26"/>
      <c r="P883" s="26"/>
      <c r="Q883" s="26"/>
      <c r="R883" s="26"/>
      <c r="S883" s="26"/>
      <c r="T883" s="26"/>
      <c r="U883" s="26"/>
      <c r="V883" s="26"/>
      <c r="W883" s="26"/>
      <c r="X883" s="26"/>
      <c r="Y883" s="26"/>
      <c r="Z883" s="26"/>
    </row>
    <row r="884" spans="1:26" ht="16.5" customHeight="1" x14ac:dyDescent="0.25">
      <c r="A884" s="26"/>
      <c r="B884" s="26"/>
      <c r="C884" s="65"/>
      <c r="D884" s="26"/>
      <c r="E884" s="33"/>
      <c r="F884" s="26"/>
      <c r="G884" s="25"/>
      <c r="H884" s="25"/>
      <c r="I884" s="26"/>
      <c r="J884" s="26"/>
      <c r="K884" s="26"/>
      <c r="L884" s="26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26"/>
      <c r="Y884" s="26"/>
      <c r="Z884" s="26"/>
    </row>
    <row r="885" spans="1:26" ht="16.5" customHeight="1" x14ac:dyDescent="0.25">
      <c r="A885" s="26"/>
      <c r="B885" s="26"/>
      <c r="C885" s="65"/>
      <c r="D885" s="26"/>
      <c r="E885" s="33"/>
      <c r="F885" s="26"/>
      <c r="G885" s="25"/>
      <c r="H885" s="25"/>
      <c r="I885" s="26"/>
      <c r="J885" s="26"/>
      <c r="K885" s="26"/>
      <c r="L885" s="26"/>
      <c r="M885" s="26"/>
      <c r="N885" s="26"/>
      <c r="O885" s="26"/>
      <c r="P885" s="26"/>
      <c r="Q885" s="26"/>
      <c r="R885" s="26"/>
      <c r="S885" s="26"/>
      <c r="T885" s="26"/>
      <c r="U885" s="26"/>
      <c r="V885" s="26"/>
      <c r="W885" s="26"/>
      <c r="X885" s="26"/>
      <c r="Y885" s="26"/>
      <c r="Z885" s="26"/>
    </row>
    <row r="886" spans="1:26" ht="16.5" customHeight="1" x14ac:dyDescent="0.25">
      <c r="A886" s="26"/>
      <c r="B886" s="26"/>
      <c r="C886" s="65"/>
      <c r="D886" s="26"/>
      <c r="E886" s="33"/>
      <c r="F886" s="26"/>
      <c r="G886" s="25"/>
      <c r="H886" s="25"/>
      <c r="I886" s="26"/>
      <c r="J886" s="26"/>
      <c r="K886" s="26"/>
      <c r="L886" s="26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  <c r="Y886" s="26"/>
      <c r="Z886" s="26"/>
    </row>
    <row r="887" spans="1:26" ht="16.5" customHeight="1" x14ac:dyDescent="0.25">
      <c r="A887" s="26"/>
      <c r="B887" s="26"/>
      <c r="C887" s="65"/>
      <c r="D887" s="26"/>
      <c r="E887" s="33"/>
      <c r="F887" s="26"/>
      <c r="G887" s="25"/>
      <c r="H887" s="25"/>
      <c r="I887" s="26"/>
      <c r="J887" s="26"/>
      <c r="K887" s="26"/>
      <c r="L887" s="26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26"/>
      <c r="Y887" s="26"/>
      <c r="Z887" s="26"/>
    </row>
    <row r="888" spans="1:26" ht="16.5" customHeight="1" x14ac:dyDescent="0.25">
      <c r="A888" s="26"/>
      <c r="B888" s="26"/>
      <c r="C888" s="65"/>
      <c r="D888" s="26"/>
      <c r="E888" s="33"/>
      <c r="F888" s="26"/>
      <c r="G888" s="25"/>
      <c r="H888" s="25"/>
      <c r="I888" s="26"/>
      <c r="J888" s="26"/>
      <c r="K888" s="26"/>
      <c r="L888" s="26"/>
      <c r="M888" s="26"/>
      <c r="N888" s="26"/>
      <c r="O888" s="26"/>
      <c r="P888" s="26"/>
      <c r="Q888" s="26"/>
      <c r="R888" s="26"/>
      <c r="S888" s="26"/>
      <c r="T888" s="26"/>
      <c r="U888" s="26"/>
      <c r="V888" s="26"/>
      <c r="W888" s="26"/>
      <c r="X888" s="26"/>
      <c r="Y888" s="26"/>
      <c r="Z888" s="26"/>
    </row>
    <row r="889" spans="1:26" ht="16.5" customHeight="1" x14ac:dyDescent="0.25">
      <c r="A889" s="26"/>
      <c r="B889" s="26"/>
      <c r="C889" s="65"/>
      <c r="D889" s="26"/>
      <c r="E889" s="33"/>
      <c r="F889" s="26"/>
      <c r="G889" s="25"/>
      <c r="H889" s="25"/>
      <c r="I889" s="26"/>
      <c r="J889" s="26"/>
      <c r="K889" s="26"/>
      <c r="L889" s="26"/>
      <c r="M889" s="26"/>
      <c r="N889" s="26"/>
      <c r="O889" s="26"/>
      <c r="P889" s="26"/>
      <c r="Q889" s="26"/>
      <c r="R889" s="26"/>
      <c r="S889" s="26"/>
      <c r="T889" s="26"/>
      <c r="U889" s="26"/>
      <c r="V889" s="26"/>
      <c r="W889" s="26"/>
      <c r="X889" s="26"/>
      <c r="Y889" s="26"/>
      <c r="Z889" s="26"/>
    </row>
    <row r="890" spans="1:26" ht="16.5" customHeight="1" x14ac:dyDescent="0.25">
      <c r="A890" s="26"/>
      <c r="B890" s="26"/>
      <c r="C890" s="65"/>
      <c r="D890" s="26"/>
      <c r="E890" s="33"/>
      <c r="F890" s="26"/>
      <c r="G890" s="25"/>
      <c r="H890" s="25"/>
      <c r="I890" s="26"/>
      <c r="J890" s="26"/>
      <c r="K890" s="26"/>
      <c r="L890" s="26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26"/>
      <c r="Y890" s="26"/>
      <c r="Z890" s="26"/>
    </row>
    <row r="891" spans="1:26" ht="16.5" customHeight="1" x14ac:dyDescent="0.25">
      <c r="A891" s="26"/>
      <c r="B891" s="26"/>
      <c r="C891" s="65"/>
      <c r="D891" s="26"/>
      <c r="E891" s="33"/>
      <c r="F891" s="26"/>
      <c r="G891" s="25"/>
      <c r="H891" s="25"/>
      <c r="I891" s="26"/>
      <c r="J891" s="26"/>
      <c r="K891" s="26"/>
      <c r="L891" s="26"/>
      <c r="M891" s="26"/>
      <c r="N891" s="26"/>
      <c r="O891" s="26"/>
      <c r="P891" s="26"/>
      <c r="Q891" s="26"/>
      <c r="R891" s="26"/>
      <c r="S891" s="26"/>
      <c r="T891" s="26"/>
      <c r="U891" s="26"/>
      <c r="V891" s="26"/>
      <c r="W891" s="26"/>
      <c r="X891" s="26"/>
      <c r="Y891" s="26"/>
      <c r="Z891" s="26"/>
    </row>
    <row r="892" spans="1:26" ht="16.5" customHeight="1" x14ac:dyDescent="0.25">
      <c r="A892" s="26"/>
      <c r="B892" s="26"/>
      <c r="C892" s="65"/>
      <c r="D892" s="26"/>
      <c r="E892" s="33"/>
      <c r="F892" s="26"/>
      <c r="G892" s="25"/>
      <c r="H892" s="25"/>
      <c r="I892" s="26"/>
      <c r="J892" s="26"/>
      <c r="K892" s="26"/>
      <c r="L892" s="26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  <c r="Y892" s="26"/>
      <c r="Z892" s="26"/>
    </row>
    <row r="893" spans="1:26" ht="16.5" customHeight="1" x14ac:dyDescent="0.25">
      <c r="A893" s="26"/>
      <c r="B893" s="26"/>
      <c r="C893" s="65"/>
      <c r="D893" s="26"/>
      <c r="E893" s="33"/>
      <c r="F893" s="26"/>
      <c r="G893" s="25"/>
      <c r="H893" s="25"/>
      <c r="I893" s="26"/>
      <c r="J893" s="26"/>
      <c r="K893" s="26"/>
      <c r="L893" s="26"/>
      <c r="M893" s="26"/>
      <c r="N893" s="26"/>
      <c r="O893" s="26"/>
      <c r="P893" s="26"/>
      <c r="Q893" s="26"/>
      <c r="R893" s="26"/>
      <c r="S893" s="26"/>
      <c r="T893" s="26"/>
      <c r="U893" s="26"/>
      <c r="V893" s="26"/>
      <c r="W893" s="26"/>
      <c r="X893" s="26"/>
      <c r="Y893" s="26"/>
      <c r="Z893" s="26"/>
    </row>
    <row r="894" spans="1:26" ht="16.5" customHeight="1" x14ac:dyDescent="0.25">
      <c r="A894" s="26"/>
      <c r="B894" s="26"/>
      <c r="C894" s="65"/>
      <c r="D894" s="26"/>
      <c r="E894" s="33"/>
      <c r="F894" s="26"/>
      <c r="G894" s="25"/>
      <c r="H894" s="25"/>
      <c r="I894" s="26"/>
      <c r="J894" s="26"/>
      <c r="K894" s="26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  <c r="Y894" s="26"/>
      <c r="Z894" s="26"/>
    </row>
    <row r="895" spans="1:26" ht="16.5" customHeight="1" x14ac:dyDescent="0.25">
      <c r="A895" s="26"/>
      <c r="B895" s="26"/>
      <c r="C895" s="65"/>
      <c r="D895" s="26"/>
      <c r="E895" s="33"/>
      <c r="F895" s="26"/>
      <c r="G895" s="25"/>
      <c r="H895" s="25"/>
      <c r="I895" s="26"/>
      <c r="J895" s="26"/>
      <c r="K895" s="26"/>
      <c r="L895" s="26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26"/>
      <c r="Y895" s="26"/>
      <c r="Z895" s="26"/>
    </row>
    <row r="896" spans="1:26" ht="16.5" customHeight="1" x14ac:dyDescent="0.25">
      <c r="A896" s="26"/>
      <c r="B896" s="26"/>
      <c r="C896" s="65"/>
      <c r="D896" s="26"/>
      <c r="E896" s="33"/>
      <c r="F896" s="26"/>
      <c r="G896" s="25"/>
      <c r="H896" s="25"/>
      <c r="I896" s="26"/>
      <c r="J896" s="26"/>
      <c r="K896" s="26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6"/>
      <c r="Y896" s="26"/>
      <c r="Z896" s="26"/>
    </row>
    <row r="897" spans="1:26" ht="16.5" customHeight="1" x14ac:dyDescent="0.25">
      <c r="A897" s="26"/>
      <c r="B897" s="26"/>
      <c r="C897" s="65"/>
      <c r="D897" s="26"/>
      <c r="E897" s="33"/>
      <c r="F897" s="26"/>
      <c r="G897" s="25"/>
      <c r="H897" s="25"/>
      <c r="I897" s="26"/>
      <c r="J897" s="26"/>
      <c r="K897" s="26"/>
      <c r="L897" s="26"/>
      <c r="M897" s="26"/>
      <c r="N897" s="26"/>
      <c r="O897" s="26"/>
      <c r="P897" s="26"/>
      <c r="Q897" s="26"/>
      <c r="R897" s="26"/>
      <c r="S897" s="26"/>
      <c r="T897" s="26"/>
      <c r="U897" s="26"/>
      <c r="V897" s="26"/>
      <c r="W897" s="26"/>
      <c r="X897" s="26"/>
      <c r="Y897" s="26"/>
      <c r="Z897" s="26"/>
    </row>
    <row r="898" spans="1:26" ht="16.5" customHeight="1" x14ac:dyDescent="0.25">
      <c r="A898" s="26"/>
      <c r="B898" s="26"/>
      <c r="C898" s="65"/>
      <c r="D898" s="26"/>
      <c r="E898" s="33"/>
      <c r="F898" s="26"/>
      <c r="G898" s="25"/>
      <c r="H898" s="25"/>
      <c r="I898" s="26"/>
      <c r="J898" s="26"/>
      <c r="K898" s="26"/>
      <c r="L898" s="26"/>
      <c r="M898" s="26"/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26"/>
      <c r="Y898" s="26"/>
      <c r="Z898" s="26"/>
    </row>
    <row r="899" spans="1:26" ht="16.5" customHeight="1" x14ac:dyDescent="0.25">
      <c r="A899" s="26"/>
      <c r="B899" s="26"/>
      <c r="C899" s="65"/>
      <c r="D899" s="26"/>
      <c r="E899" s="33"/>
      <c r="F899" s="26"/>
      <c r="G899" s="25"/>
      <c r="H899" s="25"/>
      <c r="I899" s="26"/>
      <c r="J899" s="26"/>
      <c r="K899" s="26"/>
      <c r="L899" s="26"/>
      <c r="M899" s="26"/>
      <c r="N899" s="26"/>
      <c r="O899" s="26"/>
      <c r="P899" s="26"/>
      <c r="Q899" s="26"/>
      <c r="R899" s="26"/>
      <c r="S899" s="26"/>
      <c r="T899" s="26"/>
      <c r="U899" s="26"/>
      <c r="V899" s="26"/>
      <c r="W899" s="26"/>
      <c r="X899" s="26"/>
      <c r="Y899" s="26"/>
      <c r="Z899" s="26"/>
    </row>
    <row r="900" spans="1:26" ht="16.5" customHeight="1" x14ac:dyDescent="0.25">
      <c r="A900" s="26"/>
      <c r="B900" s="26"/>
      <c r="C900" s="65"/>
      <c r="D900" s="26"/>
      <c r="E900" s="33"/>
      <c r="F900" s="26"/>
      <c r="G900" s="25"/>
      <c r="H900" s="25"/>
      <c r="I900" s="26"/>
      <c r="J900" s="26"/>
      <c r="K900" s="26"/>
      <c r="L900" s="26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  <c r="Y900" s="26"/>
      <c r="Z900" s="26"/>
    </row>
    <row r="901" spans="1:26" ht="16.5" customHeight="1" x14ac:dyDescent="0.25">
      <c r="A901" s="26"/>
      <c r="B901" s="26"/>
      <c r="C901" s="65"/>
      <c r="D901" s="26"/>
      <c r="E901" s="33"/>
      <c r="F901" s="26"/>
      <c r="G901" s="25"/>
      <c r="H901" s="25"/>
      <c r="I901" s="26"/>
      <c r="J901" s="26"/>
      <c r="K901" s="26"/>
      <c r="L901" s="26"/>
      <c r="M901" s="26"/>
      <c r="N901" s="26"/>
      <c r="O901" s="26"/>
      <c r="P901" s="26"/>
      <c r="Q901" s="26"/>
      <c r="R901" s="26"/>
      <c r="S901" s="26"/>
      <c r="T901" s="26"/>
      <c r="U901" s="26"/>
      <c r="V901" s="26"/>
      <c r="W901" s="26"/>
      <c r="X901" s="26"/>
      <c r="Y901" s="26"/>
      <c r="Z901" s="26"/>
    </row>
    <row r="902" spans="1:26" ht="16.5" customHeight="1" x14ac:dyDescent="0.25">
      <c r="A902" s="26"/>
      <c r="B902" s="26"/>
      <c r="C902" s="65"/>
      <c r="D902" s="26"/>
      <c r="E902" s="33"/>
      <c r="F902" s="26"/>
      <c r="G902" s="25"/>
      <c r="H902" s="25"/>
      <c r="I902" s="26"/>
      <c r="J902" s="26"/>
      <c r="K902" s="26"/>
      <c r="L902" s="26"/>
      <c r="M902" s="26"/>
      <c r="N902" s="26"/>
      <c r="O902" s="26"/>
      <c r="P902" s="26"/>
      <c r="Q902" s="26"/>
      <c r="R902" s="26"/>
      <c r="S902" s="26"/>
      <c r="T902" s="26"/>
      <c r="U902" s="26"/>
      <c r="V902" s="26"/>
      <c r="W902" s="26"/>
      <c r="X902" s="26"/>
      <c r="Y902" s="26"/>
      <c r="Z902" s="26"/>
    </row>
    <row r="903" spans="1:26" ht="16.5" customHeight="1" x14ac:dyDescent="0.25">
      <c r="A903" s="26"/>
      <c r="B903" s="26"/>
      <c r="C903" s="65"/>
      <c r="D903" s="26"/>
      <c r="E903" s="33"/>
      <c r="F903" s="26"/>
      <c r="G903" s="25"/>
      <c r="H903" s="25"/>
      <c r="I903" s="26"/>
      <c r="J903" s="26"/>
      <c r="K903" s="26"/>
      <c r="L903" s="26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26"/>
      <c r="Y903" s="26"/>
      <c r="Z903" s="26"/>
    </row>
    <row r="904" spans="1:26" ht="16.5" customHeight="1" x14ac:dyDescent="0.25">
      <c r="A904" s="26"/>
      <c r="B904" s="26"/>
      <c r="C904" s="65"/>
      <c r="D904" s="26"/>
      <c r="E904" s="33"/>
      <c r="F904" s="26"/>
      <c r="G904" s="25"/>
      <c r="H904" s="25"/>
      <c r="I904" s="26"/>
      <c r="J904" s="26"/>
      <c r="K904" s="26"/>
      <c r="L904" s="26"/>
      <c r="M904" s="26"/>
      <c r="N904" s="26"/>
      <c r="O904" s="26"/>
      <c r="P904" s="26"/>
      <c r="Q904" s="26"/>
      <c r="R904" s="26"/>
      <c r="S904" s="26"/>
      <c r="T904" s="26"/>
      <c r="U904" s="26"/>
      <c r="V904" s="26"/>
      <c r="W904" s="26"/>
      <c r="X904" s="26"/>
      <c r="Y904" s="26"/>
      <c r="Z904" s="26"/>
    </row>
    <row r="905" spans="1:26" ht="16.5" customHeight="1" x14ac:dyDescent="0.25">
      <c r="A905" s="26"/>
      <c r="B905" s="26"/>
      <c r="C905" s="65"/>
      <c r="D905" s="26"/>
      <c r="E905" s="33"/>
      <c r="F905" s="26"/>
      <c r="G905" s="25"/>
      <c r="H905" s="25"/>
      <c r="I905" s="26"/>
      <c r="J905" s="26"/>
      <c r="K905" s="26"/>
      <c r="L905" s="26"/>
      <c r="M905" s="26"/>
      <c r="N905" s="26"/>
      <c r="O905" s="26"/>
      <c r="P905" s="26"/>
      <c r="Q905" s="26"/>
      <c r="R905" s="26"/>
      <c r="S905" s="26"/>
      <c r="T905" s="26"/>
      <c r="U905" s="26"/>
      <c r="V905" s="26"/>
      <c r="W905" s="26"/>
      <c r="X905" s="26"/>
      <c r="Y905" s="26"/>
      <c r="Z905" s="26"/>
    </row>
    <row r="906" spans="1:26" ht="16.5" customHeight="1" x14ac:dyDescent="0.25">
      <c r="A906" s="26"/>
      <c r="B906" s="26"/>
      <c r="C906" s="65"/>
      <c r="D906" s="26"/>
      <c r="E906" s="33"/>
      <c r="F906" s="26"/>
      <c r="G906" s="25"/>
      <c r="H906" s="25"/>
      <c r="I906" s="26"/>
      <c r="J906" s="26"/>
      <c r="K906" s="26"/>
      <c r="L906" s="26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6"/>
      <c r="Y906" s="26"/>
      <c r="Z906" s="26"/>
    </row>
    <row r="907" spans="1:26" ht="16.5" customHeight="1" x14ac:dyDescent="0.25">
      <c r="A907" s="26"/>
      <c r="B907" s="26"/>
      <c r="C907" s="65"/>
      <c r="D907" s="26"/>
      <c r="E907" s="33"/>
      <c r="F907" s="26"/>
      <c r="G907" s="25"/>
      <c r="H907" s="25"/>
      <c r="I907" s="26"/>
      <c r="J907" s="26"/>
      <c r="K907" s="26"/>
      <c r="L907" s="26"/>
      <c r="M907" s="26"/>
      <c r="N907" s="26"/>
      <c r="O907" s="26"/>
      <c r="P907" s="26"/>
      <c r="Q907" s="26"/>
      <c r="R907" s="26"/>
      <c r="S907" s="26"/>
      <c r="T907" s="26"/>
      <c r="U907" s="26"/>
      <c r="V907" s="26"/>
      <c r="W907" s="26"/>
      <c r="X907" s="26"/>
      <c r="Y907" s="26"/>
      <c r="Z907" s="26"/>
    </row>
    <row r="908" spans="1:26" ht="16.5" customHeight="1" x14ac:dyDescent="0.25">
      <c r="A908" s="26"/>
      <c r="B908" s="26"/>
      <c r="C908" s="65"/>
      <c r="D908" s="26"/>
      <c r="E908" s="33"/>
      <c r="F908" s="26"/>
      <c r="G908" s="25"/>
      <c r="H908" s="25"/>
      <c r="I908" s="26"/>
      <c r="J908" s="26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  <c r="Y908" s="26"/>
      <c r="Z908" s="26"/>
    </row>
    <row r="909" spans="1:26" ht="16.5" customHeight="1" x14ac:dyDescent="0.25">
      <c r="A909" s="26"/>
      <c r="B909" s="26"/>
      <c r="C909" s="65"/>
      <c r="D909" s="26"/>
      <c r="E909" s="33"/>
      <c r="F909" s="26"/>
      <c r="G909" s="25"/>
      <c r="H909" s="25"/>
      <c r="I909" s="26"/>
      <c r="J909" s="26"/>
      <c r="K909" s="26"/>
      <c r="L909" s="26"/>
      <c r="M909" s="26"/>
      <c r="N909" s="26"/>
      <c r="O909" s="26"/>
      <c r="P909" s="26"/>
      <c r="Q909" s="26"/>
      <c r="R909" s="26"/>
      <c r="S909" s="26"/>
      <c r="T909" s="26"/>
      <c r="U909" s="26"/>
      <c r="V909" s="26"/>
      <c r="W909" s="26"/>
      <c r="X909" s="26"/>
      <c r="Y909" s="26"/>
      <c r="Z909" s="26"/>
    </row>
    <row r="910" spans="1:26" ht="16.5" customHeight="1" x14ac:dyDescent="0.25">
      <c r="A910" s="26"/>
      <c r="B910" s="26"/>
      <c r="C910" s="65"/>
      <c r="D910" s="26"/>
      <c r="E910" s="33"/>
      <c r="F910" s="26"/>
      <c r="G910" s="25"/>
      <c r="H910" s="25"/>
      <c r="I910" s="26"/>
      <c r="J910" s="26"/>
      <c r="K910" s="26"/>
      <c r="L910" s="26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  <c r="Y910" s="26"/>
      <c r="Z910" s="26"/>
    </row>
    <row r="911" spans="1:26" ht="16.5" customHeight="1" x14ac:dyDescent="0.25">
      <c r="A911" s="26"/>
      <c r="B911" s="26"/>
      <c r="C911" s="65"/>
      <c r="D911" s="26"/>
      <c r="E911" s="33"/>
      <c r="F911" s="26"/>
      <c r="G911" s="25"/>
      <c r="H911" s="25"/>
      <c r="I911" s="26"/>
      <c r="J911" s="26"/>
      <c r="K911" s="26"/>
      <c r="L911" s="26"/>
      <c r="M911" s="26"/>
      <c r="N911" s="26"/>
      <c r="O911" s="26"/>
      <c r="P911" s="26"/>
      <c r="Q911" s="26"/>
      <c r="R911" s="26"/>
      <c r="S911" s="26"/>
      <c r="T911" s="26"/>
      <c r="U911" s="26"/>
      <c r="V911" s="26"/>
      <c r="W911" s="26"/>
      <c r="X911" s="26"/>
      <c r="Y911" s="26"/>
      <c r="Z911" s="26"/>
    </row>
    <row r="912" spans="1:26" ht="16.5" customHeight="1" x14ac:dyDescent="0.25">
      <c r="A912" s="26"/>
      <c r="B912" s="26"/>
      <c r="C912" s="65"/>
      <c r="D912" s="26"/>
      <c r="E912" s="33"/>
      <c r="F912" s="26"/>
      <c r="G912" s="25"/>
      <c r="H912" s="25"/>
      <c r="I912" s="26"/>
      <c r="J912" s="26"/>
      <c r="K912" s="26"/>
      <c r="L912" s="26"/>
      <c r="M912" s="26"/>
      <c r="N912" s="26"/>
      <c r="O912" s="26"/>
      <c r="P912" s="26"/>
      <c r="Q912" s="26"/>
      <c r="R912" s="26"/>
      <c r="S912" s="26"/>
      <c r="T912" s="26"/>
      <c r="U912" s="26"/>
      <c r="V912" s="26"/>
      <c r="W912" s="26"/>
      <c r="X912" s="26"/>
      <c r="Y912" s="26"/>
      <c r="Z912" s="26"/>
    </row>
    <row r="913" spans="1:26" ht="16.5" customHeight="1" x14ac:dyDescent="0.25">
      <c r="A913" s="26"/>
      <c r="B913" s="26"/>
      <c r="C913" s="65"/>
      <c r="D913" s="26"/>
      <c r="E913" s="33"/>
      <c r="F913" s="26"/>
      <c r="G913" s="25"/>
      <c r="H913" s="25"/>
      <c r="I913" s="26"/>
      <c r="J913" s="26"/>
      <c r="K913" s="26"/>
      <c r="L913" s="26"/>
      <c r="M913" s="26"/>
      <c r="N913" s="26"/>
      <c r="O913" s="26"/>
      <c r="P913" s="26"/>
      <c r="Q913" s="26"/>
      <c r="R913" s="26"/>
      <c r="S913" s="26"/>
      <c r="T913" s="26"/>
      <c r="U913" s="26"/>
      <c r="V913" s="26"/>
      <c r="W913" s="26"/>
      <c r="X913" s="26"/>
      <c r="Y913" s="26"/>
      <c r="Z913" s="26"/>
    </row>
    <row r="914" spans="1:26" ht="16.5" customHeight="1" x14ac:dyDescent="0.25">
      <c r="A914" s="26"/>
      <c r="B914" s="26"/>
      <c r="C914" s="65"/>
      <c r="D914" s="26"/>
      <c r="E914" s="33"/>
      <c r="F914" s="26"/>
      <c r="G914" s="25"/>
      <c r="H914" s="25"/>
      <c r="I914" s="26"/>
      <c r="J914" s="26"/>
      <c r="K914" s="26"/>
      <c r="L914" s="26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6"/>
      <c r="Y914" s="26"/>
      <c r="Z914" s="26"/>
    </row>
    <row r="915" spans="1:26" ht="16.5" customHeight="1" x14ac:dyDescent="0.25">
      <c r="A915" s="26"/>
      <c r="B915" s="26"/>
      <c r="C915" s="65"/>
      <c r="D915" s="26"/>
      <c r="E915" s="33"/>
      <c r="F915" s="26"/>
      <c r="G915" s="25"/>
      <c r="H915" s="25"/>
      <c r="I915" s="26"/>
      <c r="J915" s="26"/>
      <c r="K915" s="26"/>
      <c r="L915" s="26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6"/>
      <c r="Y915" s="26"/>
      <c r="Z915" s="26"/>
    </row>
    <row r="916" spans="1:26" ht="16.5" customHeight="1" x14ac:dyDescent="0.25">
      <c r="A916" s="26"/>
      <c r="B916" s="26"/>
      <c r="C916" s="65"/>
      <c r="D916" s="26"/>
      <c r="E916" s="33"/>
      <c r="F916" s="26"/>
      <c r="G916" s="25"/>
      <c r="H916" s="25"/>
      <c r="I916" s="26"/>
      <c r="J916" s="26"/>
      <c r="K916" s="26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6"/>
      <c r="Y916" s="26"/>
      <c r="Z916" s="26"/>
    </row>
    <row r="917" spans="1:26" ht="16.5" customHeight="1" x14ac:dyDescent="0.25">
      <c r="A917" s="26"/>
      <c r="B917" s="26"/>
      <c r="C917" s="65"/>
      <c r="D917" s="26"/>
      <c r="E917" s="33"/>
      <c r="F917" s="26"/>
      <c r="G917" s="25"/>
      <c r="H917" s="25"/>
      <c r="I917" s="26"/>
      <c r="J917" s="26"/>
      <c r="K917" s="26"/>
      <c r="L917" s="26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26"/>
      <c r="Y917" s="26"/>
      <c r="Z917" s="26"/>
    </row>
    <row r="918" spans="1:26" ht="16.5" customHeight="1" x14ac:dyDescent="0.25">
      <c r="A918" s="26"/>
      <c r="B918" s="26"/>
      <c r="C918" s="65"/>
      <c r="D918" s="26"/>
      <c r="E918" s="33"/>
      <c r="F918" s="26"/>
      <c r="G918" s="25"/>
      <c r="H918" s="25"/>
      <c r="I918" s="26"/>
      <c r="J918" s="26"/>
      <c r="K918" s="26"/>
      <c r="L918" s="26"/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26"/>
      <c r="Y918" s="26"/>
      <c r="Z918" s="26"/>
    </row>
    <row r="919" spans="1:26" ht="16.5" customHeight="1" x14ac:dyDescent="0.25">
      <c r="A919" s="26"/>
      <c r="B919" s="26"/>
      <c r="C919" s="65"/>
      <c r="D919" s="26"/>
      <c r="E919" s="33"/>
      <c r="F919" s="26"/>
      <c r="G919" s="25"/>
      <c r="H919" s="25"/>
      <c r="I919" s="26"/>
      <c r="J919" s="26"/>
      <c r="K919" s="26"/>
      <c r="L919" s="26"/>
      <c r="M919" s="26"/>
      <c r="N919" s="26"/>
      <c r="O919" s="26"/>
      <c r="P919" s="26"/>
      <c r="Q919" s="26"/>
      <c r="R919" s="26"/>
      <c r="S919" s="26"/>
      <c r="T919" s="26"/>
      <c r="U919" s="26"/>
      <c r="V919" s="26"/>
      <c r="W919" s="26"/>
      <c r="X919" s="26"/>
      <c r="Y919" s="26"/>
      <c r="Z919" s="26"/>
    </row>
    <row r="920" spans="1:26" ht="16.5" customHeight="1" x14ac:dyDescent="0.25">
      <c r="A920" s="26"/>
      <c r="B920" s="26"/>
      <c r="C920" s="65"/>
      <c r="D920" s="26"/>
      <c r="E920" s="33"/>
      <c r="F920" s="26"/>
      <c r="G920" s="25"/>
      <c r="H920" s="25"/>
      <c r="I920" s="26"/>
      <c r="J920" s="26"/>
      <c r="K920" s="26"/>
      <c r="L920" s="26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26"/>
      <c r="Y920" s="26"/>
      <c r="Z920" s="26"/>
    </row>
    <row r="921" spans="1:26" ht="16.5" customHeight="1" x14ac:dyDescent="0.25">
      <c r="A921" s="26"/>
      <c r="B921" s="26"/>
      <c r="C921" s="65"/>
      <c r="D921" s="26"/>
      <c r="E921" s="33"/>
      <c r="F921" s="26"/>
      <c r="G921" s="25"/>
      <c r="H921" s="25"/>
      <c r="I921" s="26"/>
      <c r="J921" s="26"/>
      <c r="K921" s="26"/>
      <c r="L921" s="26"/>
      <c r="M921" s="26"/>
      <c r="N921" s="26"/>
      <c r="O921" s="26"/>
      <c r="P921" s="26"/>
      <c r="Q921" s="26"/>
      <c r="R921" s="26"/>
      <c r="S921" s="26"/>
      <c r="T921" s="26"/>
      <c r="U921" s="26"/>
      <c r="V921" s="26"/>
      <c r="W921" s="26"/>
      <c r="X921" s="26"/>
      <c r="Y921" s="26"/>
      <c r="Z921" s="26"/>
    </row>
    <row r="922" spans="1:26" ht="16.5" customHeight="1" x14ac:dyDescent="0.25">
      <c r="A922" s="26"/>
      <c r="B922" s="26"/>
      <c r="C922" s="65"/>
      <c r="D922" s="26"/>
      <c r="E922" s="33"/>
      <c r="F922" s="26"/>
      <c r="G922" s="25"/>
      <c r="H922" s="25"/>
      <c r="I922" s="26"/>
      <c r="J922" s="26"/>
      <c r="K922" s="26"/>
      <c r="L922" s="26"/>
      <c r="M922" s="26"/>
      <c r="N922" s="26"/>
      <c r="O922" s="26"/>
      <c r="P922" s="26"/>
      <c r="Q922" s="26"/>
      <c r="R922" s="26"/>
      <c r="S922" s="26"/>
      <c r="T922" s="26"/>
      <c r="U922" s="26"/>
      <c r="V922" s="26"/>
      <c r="W922" s="26"/>
      <c r="X922" s="26"/>
      <c r="Y922" s="26"/>
      <c r="Z922" s="26"/>
    </row>
    <row r="923" spans="1:26" ht="16.5" customHeight="1" x14ac:dyDescent="0.25">
      <c r="A923" s="26"/>
      <c r="B923" s="26"/>
      <c r="C923" s="65"/>
      <c r="D923" s="26"/>
      <c r="E923" s="33"/>
      <c r="F923" s="26"/>
      <c r="G923" s="25"/>
      <c r="H923" s="25"/>
      <c r="I923" s="26"/>
      <c r="J923" s="26"/>
      <c r="K923" s="26"/>
      <c r="L923" s="26"/>
      <c r="M923" s="26"/>
      <c r="N923" s="26"/>
      <c r="O923" s="26"/>
      <c r="P923" s="26"/>
      <c r="Q923" s="26"/>
      <c r="R923" s="26"/>
      <c r="S923" s="26"/>
      <c r="T923" s="26"/>
      <c r="U923" s="26"/>
      <c r="V923" s="26"/>
      <c r="W923" s="26"/>
      <c r="X923" s="26"/>
      <c r="Y923" s="26"/>
      <c r="Z923" s="26"/>
    </row>
    <row r="924" spans="1:26" ht="16.5" customHeight="1" x14ac:dyDescent="0.25">
      <c r="A924" s="26"/>
      <c r="B924" s="26"/>
      <c r="C924" s="65"/>
      <c r="D924" s="26"/>
      <c r="E924" s="33"/>
      <c r="F924" s="26"/>
      <c r="G924" s="25"/>
      <c r="H924" s="25"/>
      <c r="I924" s="26"/>
      <c r="J924" s="26"/>
      <c r="K924" s="26"/>
      <c r="L924" s="26"/>
      <c r="M924" s="26"/>
      <c r="N924" s="26"/>
      <c r="O924" s="26"/>
      <c r="P924" s="26"/>
      <c r="Q924" s="26"/>
      <c r="R924" s="26"/>
      <c r="S924" s="26"/>
      <c r="T924" s="26"/>
      <c r="U924" s="26"/>
      <c r="V924" s="26"/>
      <c r="W924" s="26"/>
      <c r="X924" s="26"/>
      <c r="Y924" s="26"/>
      <c r="Z924" s="26"/>
    </row>
    <row r="925" spans="1:26" ht="16.5" customHeight="1" x14ac:dyDescent="0.25">
      <c r="A925" s="26"/>
      <c r="B925" s="26"/>
      <c r="C925" s="65"/>
      <c r="D925" s="26"/>
      <c r="E925" s="33"/>
      <c r="F925" s="26"/>
      <c r="G925" s="25"/>
      <c r="H925" s="25"/>
      <c r="I925" s="26"/>
      <c r="J925" s="26"/>
      <c r="K925" s="26"/>
      <c r="L925" s="26"/>
      <c r="M925" s="26"/>
      <c r="N925" s="26"/>
      <c r="O925" s="26"/>
      <c r="P925" s="26"/>
      <c r="Q925" s="26"/>
      <c r="R925" s="26"/>
      <c r="S925" s="26"/>
      <c r="T925" s="26"/>
      <c r="U925" s="26"/>
      <c r="V925" s="26"/>
      <c r="W925" s="26"/>
      <c r="X925" s="26"/>
      <c r="Y925" s="26"/>
      <c r="Z925" s="26"/>
    </row>
    <row r="926" spans="1:26" ht="16.5" customHeight="1" x14ac:dyDescent="0.25">
      <c r="A926" s="26"/>
      <c r="B926" s="26"/>
      <c r="C926" s="65"/>
      <c r="D926" s="26"/>
      <c r="E926" s="33"/>
      <c r="F926" s="26"/>
      <c r="G926" s="25"/>
      <c r="H926" s="25"/>
      <c r="I926" s="26"/>
      <c r="J926" s="26"/>
      <c r="K926" s="26"/>
      <c r="L926" s="26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26"/>
      <c r="Y926" s="26"/>
      <c r="Z926" s="26"/>
    </row>
    <row r="927" spans="1:26" ht="16.5" customHeight="1" x14ac:dyDescent="0.25">
      <c r="A927" s="26"/>
      <c r="B927" s="26"/>
      <c r="C927" s="65"/>
      <c r="D927" s="26"/>
      <c r="E927" s="33"/>
      <c r="F927" s="26"/>
      <c r="G927" s="25"/>
      <c r="H927" s="25"/>
      <c r="I927" s="26"/>
      <c r="J927" s="26"/>
      <c r="K927" s="26"/>
      <c r="L927" s="26"/>
      <c r="M927" s="26"/>
      <c r="N927" s="26"/>
      <c r="O927" s="26"/>
      <c r="P927" s="26"/>
      <c r="Q927" s="26"/>
      <c r="R927" s="26"/>
      <c r="S927" s="26"/>
      <c r="T927" s="26"/>
      <c r="U927" s="26"/>
      <c r="V927" s="26"/>
      <c r="W927" s="26"/>
      <c r="X927" s="26"/>
      <c r="Y927" s="26"/>
      <c r="Z927" s="26"/>
    </row>
    <row r="928" spans="1:26" ht="16.5" customHeight="1" x14ac:dyDescent="0.25">
      <c r="A928" s="26"/>
      <c r="B928" s="26"/>
      <c r="C928" s="65"/>
      <c r="D928" s="26"/>
      <c r="E928" s="33"/>
      <c r="F928" s="26"/>
      <c r="G928" s="25"/>
      <c r="H928" s="25"/>
      <c r="I928" s="26"/>
      <c r="J928" s="26"/>
      <c r="K928" s="26"/>
      <c r="L928" s="26"/>
      <c r="M928" s="26"/>
      <c r="N928" s="26"/>
      <c r="O928" s="26"/>
      <c r="P928" s="26"/>
      <c r="Q928" s="26"/>
      <c r="R928" s="26"/>
      <c r="S928" s="26"/>
      <c r="T928" s="26"/>
      <c r="U928" s="26"/>
      <c r="V928" s="26"/>
      <c r="W928" s="26"/>
      <c r="X928" s="26"/>
      <c r="Y928" s="26"/>
      <c r="Z928" s="26"/>
    </row>
    <row r="929" spans="1:26" ht="16.5" customHeight="1" x14ac:dyDescent="0.25">
      <c r="A929" s="26"/>
      <c r="B929" s="26"/>
      <c r="C929" s="65"/>
      <c r="D929" s="26"/>
      <c r="E929" s="33"/>
      <c r="F929" s="26"/>
      <c r="G929" s="25"/>
      <c r="H929" s="25"/>
      <c r="I929" s="26"/>
      <c r="J929" s="26"/>
      <c r="K929" s="26"/>
      <c r="L929" s="26"/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26"/>
      <c r="Y929" s="26"/>
      <c r="Z929" s="26"/>
    </row>
    <row r="930" spans="1:26" ht="16.5" customHeight="1" x14ac:dyDescent="0.25">
      <c r="A930" s="26"/>
      <c r="B930" s="26"/>
      <c r="C930" s="65"/>
      <c r="D930" s="26"/>
      <c r="E930" s="33"/>
      <c r="F930" s="26"/>
      <c r="G930" s="25"/>
      <c r="H930" s="25"/>
      <c r="I930" s="26"/>
      <c r="J930" s="26"/>
      <c r="K930" s="26"/>
      <c r="L930" s="26"/>
      <c r="M930" s="26"/>
      <c r="N930" s="26"/>
      <c r="O930" s="26"/>
      <c r="P930" s="26"/>
      <c r="Q930" s="26"/>
      <c r="R930" s="26"/>
      <c r="S930" s="26"/>
      <c r="T930" s="26"/>
      <c r="U930" s="26"/>
      <c r="V930" s="26"/>
      <c r="W930" s="26"/>
      <c r="X930" s="26"/>
      <c r="Y930" s="26"/>
      <c r="Z930" s="26"/>
    </row>
    <row r="931" spans="1:26" ht="16.5" customHeight="1" x14ac:dyDescent="0.25">
      <c r="A931" s="26"/>
      <c r="B931" s="26"/>
      <c r="C931" s="65"/>
      <c r="D931" s="26"/>
      <c r="E931" s="33"/>
      <c r="F931" s="26"/>
      <c r="G931" s="25"/>
      <c r="H931" s="25"/>
      <c r="I931" s="26"/>
      <c r="J931" s="26"/>
      <c r="K931" s="26"/>
      <c r="L931" s="26"/>
      <c r="M931" s="26"/>
      <c r="N931" s="26"/>
      <c r="O931" s="26"/>
      <c r="P931" s="26"/>
      <c r="Q931" s="26"/>
      <c r="R931" s="26"/>
      <c r="S931" s="26"/>
      <c r="T931" s="26"/>
      <c r="U931" s="26"/>
      <c r="V931" s="26"/>
      <c r="W931" s="26"/>
      <c r="X931" s="26"/>
      <c r="Y931" s="26"/>
      <c r="Z931" s="26"/>
    </row>
    <row r="932" spans="1:26" ht="16.5" customHeight="1" x14ac:dyDescent="0.25">
      <c r="A932" s="26"/>
      <c r="B932" s="26"/>
      <c r="C932" s="65"/>
      <c r="D932" s="26"/>
      <c r="E932" s="33"/>
      <c r="F932" s="26"/>
      <c r="G932" s="25"/>
      <c r="H932" s="25"/>
      <c r="I932" s="26"/>
      <c r="J932" s="26"/>
      <c r="K932" s="26"/>
      <c r="L932" s="26"/>
      <c r="M932" s="26"/>
      <c r="N932" s="26"/>
      <c r="O932" s="26"/>
      <c r="P932" s="26"/>
      <c r="Q932" s="26"/>
      <c r="R932" s="26"/>
      <c r="S932" s="26"/>
      <c r="T932" s="26"/>
      <c r="U932" s="26"/>
      <c r="V932" s="26"/>
      <c r="W932" s="26"/>
      <c r="X932" s="26"/>
      <c r="Y932" s="26"/>
      <c r="Z932" s="26"/>
    </row>
    <row r="933" spans="1:26" ht="16.5" customHeight="1" x14ac:dyDescent="0.25">
      <c r="A933" s="26"/>
      <c r="B933" s="26"/>
      <c r="C933" s="65"/>
      <c r="D933" s="26"/>
      <c r="E933" s="33"/>
      <c r="F933" s="26"/>
      <c r="G933" s="25"/>
      <c r="H933" s="25"/>
      <c r="I933" s="26"/>
      <c r="J933" s="26"/>
      <c r="K933" s="26"/>
      <c r="L933" s="26"/>
      <c r="M933" s="26"/>
      <c r="N933" s="26"/>
      <c r="O933" s="26"/>
      <c r="P933" s="26"/>
      <c r="Q933" s="26"/>
      <c r="R933" s="26"/>
      <c r="S933" s="26"/>
      <c r="T933" s="26"/>
      <c r="U933" s="26"/>
      <c r="V933" s="26"/>
      <c r="W933" s="26"/>
      <c r="X933" s="26"/>
      <c r="Y933" s="26"/>
      <c r="Z933" s="26"/>
    </row>
    <row r="934" spans="1:26" ht="16.5" customHeight="1" x14ac:dyDescent="0.25">
      <c r="A934" s="26"/>
      <c r="B934" s="26"/>
      <c r="C934" s="65"/>
      <c r="D934" s="26"/>
      <c r="E934" s="33"/>
      <c r="F934" s="26"/>
      <c r="G934" s="25"/>
      <c r="H934" s="25"/>
      <c r="I934" s="26"/>
      <c r="J934" s="26"/>
      <c r="K934" s="26"/>
      <c r="L934" s="26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  <c r="Y934" s="26"/>
      <c r="Z934" s="26"/>
    </row>
    <row r="935" spans="1:26" ht="16.5" customHeight="1" x14ac:dyDescent="0.25">
      <c r="A935" s="26"/>
      <c r="B935" s="26"/>
      <c r="C935" s="65"/>
      <c r="D935" s="26"/>
      <c r="E935" s="33"/>
      <c r="F935" s="26"/>
      <c r="G935" s="25"/>
      <c r="H935" s="25"/>
      <c r="I935" s="26"/>
      <c r="J935" s="26"/>
      <c r="K935" s="26"/>
      <c r="L935" s="26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26"/>
      <c r="Y935" s="26"/>
      <c r="Z935" s="26"/>
    </row>
    <row r="936" spans="1:26" ht="16.5" customHeight="1" x14ac:dyDescent="0.25">
      <c r="A936" s="26"/>
      <c r="B936" s="26"/>
      <c r="C936" s="65"/>
      <c r="D936" s="26"/>
      <c r="E936" s="33"/>
      <c r="F936" s="26"/>
      <c r="G936" s="25"/>
      <c r="H936" s="25"/>
      <c r="I936" s="26"/>
      <c r="J936" s="26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  <c r="Y936" s="26"/>
      <c r="Z936" s="26"/>
    </row>
    <row r="937" spans="1:26" ht="16.5" customHeight="1" x14ac:dyDescent="0.25">
      <c r="A937" s="26"/>
      <c r="B937" s="26"/>
      <c r="C937" s="65"/>
      <c r="D937" s="26"/>
      <c r="E937" s="33"/>
      <c r="F937" s="26"/>
      <c r="G937" s="25"/>
      <c r="H937" s="25"/>
      <c r="I937" s="26"/>
      <c r="J937" s="26"/>
      <c r="K937" s="26"/>
      <c r="L937" s="26"/>
      <c r="M937" s="26"/>
      <c r="N937" s="26"/>
      <c r="O937" s="26"/>
      <c r="P937" s="26"/>
      <c r="Q937" s="26"/>
      <c r="R937" s="26"/>
      <c r="S937" s="26"/>
      <c r="T937" s="26"/>
      <c r="U937" s="26"/>
      <c r="V937" s="26"/>
      <c r="W937" s="26"/>
      <c r="X937" s="26"/>
      <c r="Y937" s="26"/>
      <c r="Z937" s="26"/>
    </row>
    <row r="938" spans="1:26" ht="16.5" customHeight="1" x14ac:dyDescent="0.25">
      <c r="A938" s="26"/>
      <c r="B938" s="26"/>
      <c r="C938" s="65"/>
      <c r="D938" s="26"/>
      <c r="E938" s="33"/>
      <c r="F938" s="26"/>
      <c r="G938" s="25"/>
      <c r="H938" s="25"/>
      <c r="I938" s="26"/>
      <c r="J938" s="26"/>
      <c r="K938" s="26"/>
      <c r="L938" s="26"/>
      <c r="M938" s="26"/>
      <c r="N938" s="26"/>
      <c r="O938" s="26"/>
      <c r="P938" s="26"/>
      <c r="Q938" s="26"/>
      <c r="R938" s="26"/>
      <c r="S938" s="26"/>
      <c r="T938" s="26"/>
      <c r="U938" s="26"/>
      <c r="V938" s="26"/>
      <c r="W938" s="26"/>
      <c r="X938" s="26"/>
      <c r="Y938" s="26"/>
      <c r="Z938" s="26"/>
    </row>
    <row r="939" spans="1:26" ht="16.5" customHeight="1" x14ac:dyDescent="0.25">
      <c r="A939" s="26"/>
      <c r="B939" s="26"/>
      <c r="C939" s="65"/>
      <c r="D939" s="26"/>
      <c r="E939" s="33"/>
      <c r="F939" s="26"/>
      <c r="G939" s="25"/>
      <c r="H939" s="25"/>
      <c r="I939" s="26"/>
      <c r="J939" s="26"/>
      <c r="K939" s="26"/>
      <c r="L939" s="26"/>
      <c r="M939" s="26"/>
      <c r="N939" s="26"/>
      <c r="O939" s="26"/>
      <c r="P939" s="26"/>
      <c r="Q939" s="26"/>
      <c r="R939" s="26"/>
      <c r="S939" s="26"/>
      <c r="T939" s="26"/>
      <c r="U939" s="26"/>
      <c r="V939" s="26"/>
      <c r="W939" s="26"/>
      <c r="X939" s="26"/>
      <c r="Y939" s="26"/>
      <c r="Z939" s="26"/>
    </row>
    <row r="940" spans="1:26" ht="16.5" customHeight="1" x14ac:dyDescent="0.25">
      <c r="A940" s="26"/>
      <c r="B940" s="26"/>
      <c r="C940" s="65"/>
      <c r="D940" s="26"/>
      <c r="E940" s="33"/>
      <c r="F940" s="26"/>
      <c r="G940" s="25"/>
      <c r="H940" s="25"/>
      <c r="I940" s="26"/>
      <c r="J940" s="26"/>
      <c r="K940" s="26"/>
      <c r="L940" s="26"/>
      <c r="M940" s="26"/>
      <c r="N940" s="26"/>
      <c r="O940" s="26"/>
      <c r="P940" s="26"/>
      <c r="Q940" s="26"/>
      <c r="R940" s="26"/>
      <c r="S940" s="26"/>
      <c r="T940" s="26"/>
      <c r="U940" s="26"/>
      <c r="V940" s="26"/>
      <c r="W940" s="26"/>
      <c r="X940" s="26"/>
      <c r="Y940" s="26"/>
      <c r="Z940" s="26"/>
    </row>
    <row r="941" spans="1:26" ht="16.5" customHeight="1" x14ac:dyDescent="0.25">
      <c r="A941" s="26"/>
      <c r="B941" s="26"/>
      <c r="C941" s="65"/>
      <c r="D941" s="26"/>
      <c r="E941" s="33"/>
      <c r="F941" s="26"/>
      <c r="G941" s="25"/>
      <c r="H941" s="25"/>
      <c r="I941" s="26"/>
      <c r="J941" s="26"/>
      <c r="K941" s="26"/>
      <c r="L941" s="26"/>
      <c r="M941" s="26"/>
      <c r="N941" s="26"/>
      <c r="O941" s="26"/>
      <c r="P941" s="26"/>
      <c r="Q941" s="26"/>
      <c r="R941" s="26"/>
      <c r="S941" s="26"/>
      <c r="T941" s="26"/>
      <c r="U941" s="26"/>
      <c r="V941" s="26"/>
      <c r="W941" s="26"/>
      <c r="X941" s="26"/>
      <c r="Y941" s="26"/>
      <c r="Z941" s="26"/>
    </row>
    <row r="942" spans="1:26" ht="16.5" customHeight="1" x14ac:dyDescent="0.25">
      <c r="A942" s="26"/>
      <c r="B942" s="26"/>
      <c r="C942" s="65"/>
      <c r="D942" s="26"/>
      <c r="E942" s="33"/>
      <c r="F942" s="26"/>
      <c r="G942" s="25"/>
      <c r="H942" s="25"/>
      <c r="I942" s="26"/>
      <c r="J942" s="26"/>
      <c r="K942" s="26"/>
      <c r="L942" s="26"/>
      <c r="M942" s="26"/>
      <c r="N942" s="26"/>
      <c r="O942" s="26"/>
      <c r="P942" s="26"/>
      <c r="Q942" s="26"/>
      <c r="R942" s="26"/>
      <c r="S942" s="26"/>
      <c r="T942" s="26"/>
      <c r="U942" s="26"/>
      <c r="V942" s="26"/>
      <c r="W942" s="26"/>
      <c r="X942" s="26"/>
      <c r="Y942" s="26"/>
      <c r="Z942" s="26"/>
    </row>
    <row r="943" spans="1:26" ht="16.5" customHeight="1" x14ac:dyDescent="0.25">
      <c r="A943" s="26"/>
      <c r="B943" s="26"/>
      <c r="C943" s="65"/>
      <c r="D943" s="26"/>
      <c r="E943" s="33"/>
      <c r="F943" s="26"/>
      <c r="G943" s="25"/>
      <c r="H943" s="25"/>
      <c r="I943" s="26"/>
      <c r="J943" s="26"/>
      <c r="K943" s="26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  <c r="Y943" s="26"/>
      <c r="Z943" s="26"/>
    </row>
    <row r="944" spans="1:26" ht="16.5" customHeight="1" x14ac:dyDescent="0.25">
      <c r="A944" s="26"/>
      <c r="B944" s="26"/>
      <c r="C944" s="65"/>
      <c r="D944" s="26"/>
      <c r="E944" s="33"/>
      <c r="F944" s="26"/>
      <c r="G944" s="25"/>
      <c r="H944" s="25"/>
      <c r="I944" s="26"/>
      <c r="J944" s="26"/>
      <c r="K944" s="26"/>
      <c r="L944" s="26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26"/>
      <c r="Y944" s="26"/>
      <c r="Z944" s="26"/>
    </row>
    <row r="945" spans="1:26" ht="16.5" customHeight="1" x14ac:dyDescent="0.25">
      <c r="A945" s="26"/>
      <c r="B945" s="26"/>
      <c r="C945" s="65"/>
      <c r="D945" s="26"/>
      <c r="E945" s="33"/>
      <c r="F945" s="26"/>
      <c r="G945" s="25"/>
      <c r="H945" s="25"/>
      <c r="I945" s="26"/>
      <c r="J945" s="26"/>
      <c r="K945" s="26"/>
      <c r="L945" s="26"/>
      <c r="M945" s="26"/>
      <c r="N945" s="26"/>
      <c r="O945" s="26"/>
      <c r="P945" s="26"/>
      <c r="Q945" s="26"/>
      <c r="R945" s="26"/>
      <c r="S945" s="26"/>
      <c r="T945" s="26"/>
      <c r="U945" s="26"/>
      <c r="V945" s="26"/>
      <c r="W945" s="26"/>
      <c r="X945" s="26"/>
      <c r="Y945" s="26"/>
      <c r="Z945" s="26"/>
    </row>
    <row r="946" spans="1:26" ht="16.5" customHeight="1" x14ac:dyDescent="0.25">
      <c r="A946" s="26"/>
      <c r="B946" s="26"/>
      <c r="C946" s="65"/>
      <c r="D946" s="26"/>
      <c r="E946" s="33"/>
      <c r="F946" s="26"/>
      <c r="G946" s="25"/>
      <c r="H946" s="25"/>
      <c r="I946" s="26"/>
      <c r="J946" s="26"/>
      <c r="K946" s="26"/>
      <c r="L946" s="26"/>
      <c r="M946" s="26"/>
      <c r="N946" s="26"/>
      <c r="O946" s="26"/>
      <c r="P946" s="26"/>
      <c r="Q946" s="26"/>
      <c r="R946" s="26"/>
      <c r="S946" s="26"/>
      <c r="T946" s="26"/>
      <c r="U946" s="26"/>
      <c r="V946" s="26"/>
      <c r="W946" s="26"/>
      <c r="X946" s="26"/>
      <c r="Y946" s="26"/>
      <c r="Z946" s="26"/>
    </row>
    <row r="947" spans="1:26" ht="16.5" customHeight="1" x14ac:dyDescent="0.25">
      <c r="A947" s="26"/>
      <c r="B947" s="26"/>
      <c r="C947" s="65"/>
      <c r="D947" s="26"/>
      <c r="E947" s="33"/>
      <c r="F947" s="26"/>
      <c r="G947" s="25"/>
      <c r="H947" s="25"/>
      <c r="I947" s="26"/>
      <c r="J947" s="26"/>
      <c r="K947" s="26"/>
      <c r="L947" s="26"/>
      <c r="M947" s="26"/>
      <c r="N947" s="26"/>
      <c r="O947" s="26"/>
      <c r="P947" s="26"/>
      <c r="Q947" s="26"/>
      <c r="R947" s="26"/>
      <c r="S947" s="26"/>
      <c r="T947" s="26"/>
      <c r="U947" s="26"/>
      <c r="V947" s="26"/>
      <c r="W947" s="26"/>
      <c r="X947" s="26"/>
      <c r="Y947" s="26"/>
      <c r="Z947" s="26"/>
    </row>
    <row r="948" spans="1:26" ht="16.5" customHeight="1" x14ac:dyDescent="0.25">
      <c r="A948" s="26"/>
      <c r="B948" s="26"/>
      <c r="C948" s="65"/>
      <c r="D948" s="26"/>
      <c r="E948" s="33"/>
      <c r="F948" s="26"/>
      <c r="G948" s="25"/>
      <c r="H948" s="25"/>
      <c r="I948" s="26"/>
      <c r="J948" s="26"/>
      <c r="K948" s="26"/>
      <c r="L948" s="26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26"/>
      <c r="Y948" s="26"/>
      <c r="Z948" s="26"/>
    </row>
    <row r="949" spans="1:26" ht="16.5" customHeight="1" x14ac:dyDescent="0.25">
      <c r="A949" s="26"/>
      <c r="B949" s="26"/>
      <c r="C949" s="65"/>
      <c r="D949" s="26"/>
      <c r="E949" s="33"/>
      <c r="F949" s="26"/>
      <c r="G949" s="25"/>
      <c r="H949" s="25"/>
      <c r="I949" s="26"/>
      <c r="J949" s="26"/>
      <c r="K949" s="26"/>
      <c r="L949" s="26"/>
      <c r="M949" s="26"/>
      <c r="N949" s="26"/>
      <c r="O949" s="26"/>
      <c r="P949" s="26"/>
      <c r="Q949" s="26"/>
      <c r="R949" s="26"/>
      <c r="S949" s="26"/>
      <c r="T949" s="26"/>
      <c r="U949" s="26"/>
      <c r="V949" s="26"/>
      <c r="W949" s="26"/>
      <c r="X949" s="26"/>
      <c r="Y949" s="26"/>
      <c r="Z949" s="26"/>
    </row>
    <row r="950" spans="1:26" ht="16.5" customHeight="1" x14ac:dyDescent="0.25">
      <c r="A950" s="26"/>
      <c r="B950" s="26"/>
      <c r="C950" s="65"/>
      <c r="D950" s="26"/>
      <c r="E950" s="33"/>
      <c r="F950" s="26"/>
      <c r="G950" s="25"/>
      <c r="H950" s="25"/>
      <c r="I950" s="26"/>
      <c r="J950" s="26"/>
      <c r="K950" s="26"/>
      <c r="L950" s="26"/>
      <c r="M950" s="26"/>
      <c r="N950" s="26"/>
      <c r="O950" s="26"/>
      <c r="P950" s="26"/>
      <c r="Q950" s="26"/>
      <c r="R950" s="26"/>
      <c r="S950" s="26"/>
      <c r="T950" s="26"/>
      <c r="U950" s="26"/>
      <c r="V950" s="26"/>
      <c r="W950" s="26"/>
      <c r="X950" s="26"/>
      <c r="Y950" s="26"/>
      <c r="Z950" s="26"/>
    </row>
    <row r="951" spans="1:26" ht="16.5" customHeight="1" x14ac:dyDescent="0.25">
      <c r="A951" s="26"/>
      <c r="B951" s="26"/>
      <c r="C951" s="65"/>
      <c r="D951" s="26"/>
      <c r="E951" s="33"/>
      <c r="F951" s="26"/>
      <c r="G951" s="25"/>
      <c r="H951" s="25"/>
      <c r="I951" s="26"/>
      <c r="J951" s="26"/>
      <c r="K951" s="26"/>
      <c r="L951" s="26"/>
      <c r="M951" s="26"/>
      <c r="N951" s="26"/>
      <c r="O951" s="26"/>
      <c r="P951" s="26"/>
      <c r="Q951" s="26"/>
      <c r="R951" s="26"/>
      <c r="S951" s="26"/>
      <c r="T951" s="26"/>
      <c r="U951" s="26"/>
      <c r="V951" s="26"/>
      <c r="W951" s="26"/>
      <c r="X951" s="26"/>
      <c r="Y951" s="26"/>
      <c r="Z951" s="26"/>
    </row>
    <row r="952" spans="1:26" ht="16.5" customHeight="1" x14ac:dyDescent="0.25">
      <c r="A952" s="26"/>
      <c r="B952" s="26"/>
      <c r="C952" s="65"/>
      <c r="D952" s="26"/>
      <c r="E952" s="33"/>
      <c r="F952" s="26"/>
      <c r="G952" s="25"/>
      <c r="H952" s="25"/>
      <c r="I952" s="26"/>
      <c r="J952" s="26"/>
      <c r="K952" s="26"/>
      <c r="L952" s="26"/>
      <c r="M952" s="26"/>
      <c r="N952" s="26"/>
      <c r="O952" s="26"/>
      <c r="P952" s="26"/>
      <c r="Q952" s="26"/>
      <c r="R952" s="26"/>
      <c r="S952" s="26"/>
      <c r="T952" s="26"/>
      <c r="U952" s="26"/>
      <c r="V952" s="26"/>
      <c r="W952" s="26"/>
      <c r="X952" s="26"/>
      <c r="Y952" s="26"/>
      <c r="Z952" s="26"/>
    </row>
    <row r="953" spans="1:26" ht="16.5" customHeight="1" x14ac:dyDescent="0.25">
      <c r="A953" s="26"/>
      <c r="B953" s="26"/>
      <c r="C953" s="65"/>
      <c r="D953" s="26"/>
      <c r="E953" s="33"/>
      <c r="F953" s="26"/>
      <c r="G953" s="25"/>
      <c r="H953" s="25"/>
      <c r="I953" s="26"/>
      <c r="J953" s="26"/>
      <c r="K953" s="26"/>
      <c r="L953" s="26"/>
      <c r="M953" s="26"/>
      <c r="N953" s="26"/>
      <c r="O953" s="26"/>
      <c r="P953" s="26"/>
      <c r="Q953" s="26"/>
      <c r="R953" s="26"/>
      <c r="S953" s="26"/>
      <c r="T953" s="26"/>
      <c r="U953" s="26"/>
      <c r="V953" s="26"/>
      <c r="W953" s="26"/>
      <c r="X953" s="26"/>
      <c r="Y953" s="26"/>
      <c r="Z953" s="26"/>
    </row>
  </sheetData>
  <mergeCells count="4">
    <mergeCell ref="D4:F4"/>
    <mergeCell ref="D5:F5"/>
    <mergeCell ref="D6:F6"/>
    <mergeCell ref="A8:D9"/>
  </mergeCells>
  <hyperlinks>
    <hyperlink ref="D6" location="'Fechas de Actualización'!A1" display="Fecha de publicaciones: clic aquí" xr:uid="{00000000-0004-0000-0300-000000000000}"/>
    <hyperlink ref="D6:F6" location="'Fechas de Actualización'!A1" tooltip="  " display="Resumen de fechas de publicación y ajustes: clic aquí" xr:uid="{00000000-0004-0000-0300-000001000000}"/>
  </hyperlinks>
  <pageMargins left="0.7" right="0.7" top="0.75" bottom="0.75" header="0" footer="0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PRESUPUESTO</vt:lpstr>
      <vt:lpstr>IMPUESTOS Y POLIZAS</vt:lpstr>
      <vt:lpstr>FACTOR MULTIPLICADOR</vt:lpstr>
      <vt:lpstr>PRECIOS DE REF IDU</vt:lpstr>
      <vt:lpstr>PRESUPUESTO!Área_de_impresión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2023-11-20T15:18:28Z</cp:lastPrinted>
  <dcterms:created xsi:type="dcterms:W3CDTF">2022-03-01T21:13:51Z</dcterms:created>
  <dcterms:modified xsi:type="dcterms:W3CDTF">2024-08-01T01:25:47Z</dcterms:modified>
</cp:coreProperties>
</file>