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5445"/>
  </bookViews>
  <sheets>
    <sheet name="Hoja1" sheetId="1" r:id="rId1"/>
  </sheets>
  <definedNames>
    <definedName name="_xlnm._FilterDatabase" localSheetId="0" hidden="1">Hoja1!$Q$1:$W$159</definedName>
  </definedNames>
  <calcPr calcId="145621"/>
</workbook>
</file>

<file path=xl/calcChain.xml><?xml version="1.0" encoding="utf-8"?>
<calcChain xmlns="http://schemas.openxmlformats.org/spreadsheetml/2006/main">
  <c r="Q159" i="1" l="1"/>
  <c r="Q158" i="1"/>
  <c r="T156" i="1"/>
  <c r="U156" i="1" s="1"/>
  <c r="S156" i="1"/>
  <c r="Q156" i="1"/>
  <c r="V156" i="1" s="1"/>
  <c r="U155" i="1"/>
  <c r="T155" i="1"/>
  <c r="Q155" i="1"/>
  <c r="S155" i="1" s="1"/>
  <c r="Q154" i="1"/>
  <c r="Q153" i="1"/>
  <c r="T152" i="1"/>
  <c r="U152" i="1" s="1"/>
  <c r="S152" i="1"/>
  <c r="Q152" i="1"/>
  <c r="V152" i="1" s="1"/>
  <c r="U151" i="1"/>
  <c r="T151" i="1"/>
  <c r="Q151" i="1"/>
  <c r="S151" i="1" s="1"/>
  <c r="Q150" i="1"/>
  <c r="Q149" i="1"/>
  <c r="T147" i="1"/>
  <c r="U147" i="1" s="1"/>
  <c r="S147" i="1"/>
  <c r="Q147" i="1"/>
  <c r="V147" i="1" s="1"/>
  <c r="U146" i="1"/>
  <c r="T146" i="1"/>
  <c r="Q146" i="1"/>
  <c r="S146" i="1" s="1"/>
  <c r="Q145" i="1"/>
  <c r="Q144" i="1"/>
  <c r="T143" i="1"/>
  <c r="U143" i="1" s="1"/>
  <c r="S143" i="1"/>
  <c r="Q143" i="1"/>
  <c r="V143" i="1" s="1"/>
  <c r="T142" i="1"/>
  <c r="U142" i="1" s="1"/>
  <c r="Q142" i="1"/>
  <c r="S142" i="1" s="1"/>
  <c r="Q141" i="1"/>
  <c r="Q140" i="1"/>
  <c r="T139" i="1"/>
  <c r="U139" i="1" s="1"/>
  <c r="S139" i="1"/>
  <c r="Q139" i="1"/>
  <c r="V139" i="1" s="1"/>
  <c r="T138" i="1"/>
  <c r="U138" i="1" s="1"/>
  <c r="Q138" i="1"/>
  <c r="S138" i="1" s="1"/>
  <c r="Q137" i="1"/>
  <c r="Q136" i="1"/>
  <c r="T135" i="1"/>
  <c r="U135" i="1" s="1"/>
  <c r="S135" i="1"/>
  <c r="Q135" i="1"/>
  <c r="V135" i="1" s="1"/>
  <c r="T133" i="1"/>
  <c r="U133" i="1" s="1"/>
  <c r="Q133" i="1"/>
  <c r="S133" i="1" s="1"/>
  <c r="Q132" i="1"/>
  <c r="Q131" i="1"/>
  <c r="T130" i="1"/>
  <c r="U130" i="1" s="1"/>
  <c r="S130" i="1"/>
  <c r="Q130" i="1"/>
  <c r="V130" i="1" s="1"/>
  <c r="U129" i="1"/>
  <c r="T129" i="1"/>
  <c r="Q129" i="1"/>
  <c r="S129" i="1" s="1"/>
  <c r="Q128" i="1"/>
  <c r="Q127" i="1"/>
  <c r="T126" i="1"/>
  <c r="U126" i="1" s="1"/>
  <c r="S126" i="1"/>
  <c r="Q126" i="1"/>
  <c r="V126" i="1" s="1"/>
  <c r="T125" i="1"/>
  <c r="U125" i="1" s="1"/>
  <c r="Q125" i="1"/>
  <c r="S125" i="1" s="1"/>
  <c r="Q124" i="1"/>
  <c r="Q123" i="1"/>
  <c r="T122" i="1"/>
  <c r="U122" i="1" s="1"/>
  <c r="S122" i="1"/>
  <c r="Q122" i="1"/>
  <c r="V122" i="1" s="1"/>
  <c r="U119" i="1"/>
  <c r="T119" i="1"/>
  <c r="Q119" i="1"/>
  <c r="S119" i="1" s="1"/>
  <c r="Q118" i="1"/>
  <c r="Q117" i="1"/>
  <c r="T116" i="1"/>
  <c r="U116" i="1" s="1"/>
  <c r="S116" i="1"/>
  <c r="Q116" i="1"/>
  <c r="V116" i="1" s="1"/>
  <c r="U115" i="1"/>
  <c r="T115" i="1"/>
  <c r="Q115" i="1"/>
  <c r="S115" i="1" s="1"/>
  <c r="Q114" i="1"/>
  <c r="Q113" i="1"/>
  <c r="T112" i="1"/>
  <c r="U112" i="1" s="1"/>
  <c r="S112" i="1"/>
  <c r="Q112" i="1"/>
  <c r="V112" i="1" s="1"/>
  <c r="U111" i="1"/>
  <c r="T111" i="1"/>
  <c r="Q111" i="1"/>
  <c r="S111" i="1" s="1"/>
  <c r="Q110" i="1"/>
  <c r="Q109" i="1"/>
  <c r="S108" i="1"/>
  <c r="T108" i="1" s="1"/>
  <c r="U108" i="1" s="1"/>
  <c r="Q108" i="1"/>
  <c r="V108" i="1" s="1"/>
  <c r="Q107" i="1"/>
  <c r="Q106" i="1"/>
  <c r="V105" i="1"/>
  <c r="S105" i="1"/>
  <c r="Q105" i="1"/>
  <c r="U104" i="1"/>
  <c r="S104" i="1"/>
  <c r="T104" i="1" s="1"/>
  <c r="Q104" i="1"/>
  <c r="V104" i="1" s="1"/>
  <c r="Q103" i="1"/>
  <c r="Q102" i="1"/>
  <c r="V101" i="1"/>
  <c r="S101" i="1"/>
  <c r="Q101" i="1"/>
  <c r="S100" i="1"/>
  <c r="T100" i="1" s="1"/>
  <c r="U100" i="1" s="1"/>
  <c r="Q100" i="1"/>
  <c r="V100" i="1" s="1"/>
  <c r="Q99" i="1"/>
  <c r="Q98" i="1"/>
  <c r="V97" i="1"/>
  <c r="S97" i="1"/>
  <c r="Q97" i="1"/>
  <c r="U96" i="1"/>
  <c r="S96" i="1"/>
  <c r="T96" i="1" s="1"/>
  <c r="Q96" i="1"/>
  <c r="V96" i="1" s="1"/>
  <c r="Q95" i="1"/>
  <c r="Q94" i="1"/>
  <c r="V93" i="1"/>
  <c r="S93" i="1"/>
  <c r="Q93" i="1"/>
  <c r="S92" i="1"/>
  <c r="T92" i="1" s="1"/>
  <c r="U92" i="1" s="1"/>
  <c r="Q92" i="1"/>
  <c r="V92" i="1" s="1"/>
  <c r="Q91" i="1"/>
  <c r="Q90" i="1"/>
  <c r="V89" i="1"/>
  <c r="S89" i="1"/>
  <c r="Q89" i="1"/>
  <c r="U88" i="1"/>
  <c r="S88" i="1"/>
  <c r="T88" i="1" s="1"/>
  <c r="Q88" i="1"/>
  <c r="V88" i="1" s="1"/>
  <c r="Q87" i="1"/>
  <c r="Q86" i="1"/>
  <c r="V85" i="1"/>
  <c r="S85" i="1"/>
  <c r="Q85" i="1"/>
  <c r="S84" i="1"/>
  <c r="T84" i="1" s="1"/>
  <c r="U84" i="1" s="1"/>
  <c r="Q84" i="1"/>
  <c r="V84" i="1" s="1"/>
  <c r="Q83" i="1"/>
  <c r="Q82" i="1"/>
  <c r="V81" i="1"/>
  <c r="S81" i="1"/>
  <c r="Q81" i="1"/>
  <c r="U80" i="1"/>
  <c r="S80" i="1"/>
  <c r="T80" i="1" s="1"/>
  <c r="Q80" i="1"/>
  <c r="V80" i="1" s="1"/>
  <c r="Q79" i="1"/>
  <c r="Q78" i="1"/>
  <c r="V77" i="1"/>
  <c r="S77" i="1"/>
  <c r="Q77" i="1"/>
  <c r="S76" i="1"/>
  <c r="T76" i="1" s="1"/>
  <c r="U76" i="1" s="1"/>
  <c r="Q76" i="1"/>
  <c r="V76" i="1" s="1"/>
  <c r="Q75" i="1"/>
  <c r="Q74" i="1"/>
  <c r="V73" i="1"/>
  <c r="S73" i="1"/>
  <c r="Q73" i="1"/>
  <c r="U72" i="1"/>
  <c r="S72" i="1"/>
  <c r="T72" i="1" s="1"/>
  <c r="Q72" i="1"/>
  <c r="V72" i="1" s="1"/>
  <c r="Q71" i="1"/>
  <c r="Q70" i="1"/>
  <c r="U69" i="1"/>
  <c r="S69" i="1"/>
  <c r="T69" i="1" s="1"/>
  <c r="Q69" i="1"/>
  <c r="V69" i="1" s="1"/>
  <c r="V68" i="1"/>
  <c r="T68" i="1"/>
  <c r="U68" i="1" s="1"/>
  <c r="Q68" i="1"/>
  <c r="S68" i="1" s="1"/>
  <c r="Q67" i="1"/>
  <c r="Q66" i="1"/>
  <c r="U65" i="1"/>
  <c r="S65" i="1"/>
  <c r="T65" i="1" s="1"/>
  <c r="Q65" i="1"/>
  <c r="V65" i="1" s="1"/>
  <c r="V64" i="1"/>
  <c r="T64" i="1"/>
  <c r="U64" i="1" s="1"/>
  <c r="Q64" i="1"/>
  <c r="S64" i="1" s="1"/>
  <c r="Q63" i="1"/>
  <c r="Q62" i="1"/>
  <c r="U61" i="1"/>
  <c r="S61" i="1"/>
  <c r="T61" i="1" s="1"/>
  <c r="Q61" i="1"/>
  <c r="V61" i="1" s="1"/>
  <c r="V60" i="1"/>
  <c r="T60" i="1"/>
  <c r="U60" i="1" s="1"/>
  <c r="Q60" i="1"/>
  <c r="S60" i="1" s="1"/>
  <c r="Q59" i="1"/>
  <c r="Q58" i="1"/>
  <c r="U57" i="1"/>
  <c r="S57" i="1"/>
  <c r="T57" i="1" s="1"/>
  <c r="Q57" i="1"/>
  <c r="V57" i="1" s="1"/>
  <c r="V56" i="1"/>
  <c r="T56" i="1"/>
  <c r="U56" i="1" s="1"/>
  <c r="Q56" i="1"/>
  <c r="S56" i="1" s="1"/>
  <c r="Q55" i="1"/>
  <c r="Q54" i="1"/>
  <c r="U53" i="1"/>
  <c r="S53" i="1"/>
  <c r="T53" i="1" s="1"/>
  <c r="Q53" i="1"/>
  <c r="V53" i="1" s="1"/>
  <c r="V52" i="1"/>
  <c r="T52" i="1"/>
  <c r="U52" i="1" s="1"/>
  <c r="Q52" i="1"/>
  <c r="S52" i="1" s="1"/>
  <c r="Q51" i="1"/>
  <c r="Q50" i="1"/>
  <c r="U49" i="1"/>
  <c r="S49" i="1"/>
  <c r="T49" i="1" s="1"/>
  <c r="Q49" i="1"/>
  <c r="V49" i="1" s="1"/>
  <c r="V48" i="1"/>
  <c r="T48" i="1"/>
  <c r="U48" i="1" s="1"/>
  <c r="Q48" i="1"/>
  <c r="S48" i="1" s="1"/>
  <c r="V47" i="1"/>
  <c r="S47" i="1"/>
  <c r="T47" i="1" s="1"/>
  <c r="U47" i="1" s="1"/>
  <c r="Q47" i="1"/>
  <c r="S46" i="1"/>
  <c r="T46" i="1" s="1"/>
  <c r="U46" i="1" s="1"/>
  <c r="Q46" i="1"/>
  <c r="V46" i="1" s="1"/>
  <c r="V45" i="1"/>
  <c r="T45" i="1"/>
  <c r="U45" i="1" s="1"/>
  <c r="Q45" i="1"/>
  <c r="S45" i="1" s="1"/>
  <c r="V44" i="1"/>
  <c r="S44" i="1"/>
  <c r="Q44" i="1"/>
  <c r="V43" i="1"/>
  <c r="S43" i="1"/>
  <c r="T43" i="1" s="1"/>
  <c r="U43" i="1" s="1"/>
  <c r="Q43" i="1"/>
  <c r="S42" i="1"/>
  <c r="T42" i="1" s="1"/>
  <c r="U42" i="1" s="1"/>
  <c r="Q42" i="1"/>
  <c r="V42" i="1" s="1"/>
  <c r="V41" i="1"/>
  <c r="T41" i="1"/>
  <c r="U41" i="1" s="1"/>
  <c r="Q41" i="1"/>
  <c r="S41" i="1" s="1"/>
  <c r="V40" i="1"/>
  <c r="S40" i="1"/>
  <c r="Q40" i="1"/>
  <c r="V39" i="1"/>
  <c r="S39" i="1"/>
  <c r="T39" i="1" s="1"/>
  <c r="U39" i="1" s="1"/>
  <c r="Q39" i="1"/>
  <c r="S38" i="1"/>
  <c r="T38" i="1" s="1"/>
  <c r="U38" i="1" s="1"/>
  <c r="Q38" i="1"/>
  <c r="V38" i="1" s="1"/>
  <c r="V37" i="1"/>
  <c r="T37" i="1"/>
  <c r="U37" i="1" s="1"/>
  <c r="Q37" i="1"/>
  <c r="S37" i="1" s="1"/>
  <c r="V36" i="1"/>
  <c r="S36" i="1"/>
  <c r="Q36" i="1"/>
  <c r="V35" i="1"/>
  <c r="S35" i="1"/>
  <c r="T35" i="1" s="1"/>
  <c r="U35" i="1" s="1"/>
  <c r="Q35" i="1"/>
  <c r="S34" i="1"/>
  <c r="T34" i="1" s="1"/>
  <c r="U34" i="1" s="1"/>
  <c r="Q34" i="1"/>
  <c r="V34" i="1" s="1"/>
  <c r="V33" i="1"/>
  <c r="T33" i="1"/>
  <c r="U33" i="1" s="1"/>
  <c r="Q33" i="1"/>
  <c r="S33" i="1" s="1"/>
  <c r="V32" i="1"/>
  <c r="S32" i="1"/>
  <c r="Q32" i="1"/>
  <c r="V31" i="1"/>
  <c r="S31" i="1"/>
  <c r="T31" i="1" s="1"/>
  <c r="U31" i="1" s="1"/>
  <c r="Q31" i="1"/>
  <c r="S30" i="1"/>
  <c r="T30" i="1" s="1"/>
  <c r="U30" i="1" s="1"/>
  <c r="Q30" i="1"/>
  <c r="V30" i="1" s="1"/>
  <c r="V29" i="1"/>
  <c r="T29" i="1"/>
  <c r="U29" i="1" s="1"/>
  <c r="Q29" i="1"/>
  <c r="S29" i="1" s="1"/>
  <c r="V28" i="1"/>
  <c r="S28" i="1"/>
  <c r="Q28" i="1"/>
  <c r="V27" i="1"/>
  <c r="S27" i="1"/>
  <c r="T27" i="1" s="1"/>
  <c r="U27" i="1" s="1"/>
  <c r="Q27" i="1"/>
  <c r="V26" i="1"/>
  <c r="T26" i="1"/>
  <c r="U26" i="1" s="1"/>
  <c r="S26" i="1"/>
  <c r="Q26" i="1"/>
  <c r="V25" i="1"/>
  <c r="Q25" i="1"/>
  <c r="S25" i="1" s="1"/>
  <c r="V24" i="1"/>
  <c r="Q24" i="1"/>
  <c r="V23" i="1"/>
  <c r="Q23" i="1"/>
  <c r="S23" i="1" s="1"/>
  <c r="T23" i="1" s="1"/>
  <c r="U23" i="1" s="1"/>
  <c r="T22" i="1"/>
  <c r="U22" i="1" s="1"/>
  <c r="S22" i="1"/>
  <c r="Q22" i="1"/>
  <c r="V22" i="1" s="1"/>
  <c r="V21" i="1"/>
  <c r="Q21" i="1"/>
  <c r="S21" i="1" s="1"/>
  <c r="Q20" i="1"/>
  <c r="Q19" i="1"/>
  <c r="S18" i="1"/>
  <c r="T18" i="1" s="1"/>
  <c r="U18" i="1" s="1"/>
  <c r="Q18" i="1"/>
  <c r="V18" i="1" s="1"/>
  <c r="Q17" i="1"/>
  <c r="S17" i="1" s="1"/>
  <c r="T17" i="1" s="1"/>
  <c r="U17" i="1" s="1"/>
  <c r="Q16" i="1"/>
  <c r="Q15" i="1"/>
  <c r="S14" i="1"/>
  <c r="T14" i="1" s="1"/>
  <c r="U14" i="1" s="1"/>
  <c r="Q14" i="1"/>
  <c r="V14" i="1" s="1"/>
  <c r="Q13" i="1"/>
  <c r="S13" i="1" s="1"/>
  <c r="T13" i="1" s="1"/>
  <c r="U13" i="1" s="1"/>
  <c r="Q12" i="1"/>
  <c r="Q11" i="1"/>
  <c r="S10" i="1"/>
  <c r="T10" i="1" s="1"/>
  <c r="U10" i="1" s="1"/>
  <c r="Q10" i="1"/>
  <c r="V10" i="1" s="1"/>
  <c r="Q9" i="1"/>
  <c r="S9" i="1" s="1"/>
  <c r="T9" i="1" s="1"/>
  <c r="U9" i="1" s="1"/>
  <c r="Q8" i="1"/>
  <c r="Q7" i="1"/>
  <c r="S6" i="1"/>
  <c r="T6" i="1" s="1"/>
  <c r="U6" i="1" s="1"/>
  <c r="Q6" i="1"/>
  <c r="V6" i="1" s="1"/>
  <c r="Q5" i="1"/>
  <c r="S5" i="1" s="1"/>
  <c r="T5" i="1" s="1"/>
  <c r="U5" i="1" s="1"/>
  <c r="Q4" i="1"/>
  <c r="Q3" i="1"/>
  <c r="T8" i="1" l="1"/>
  <c r="U8" i="1" s="1"/>
  <c r="T16" i="1"/>
  <c r="U16" i="1" s="1"/>
  <c r="T3" i="1"/>
  <c r="U3" i="1" s="1"/>
  <c r="S3" i="1"/>
  <c r="T7" i="1"/>
  <c r="U7" i="1" s="1"/>
  <c r="S7" i="1"/>
  <c r="T11" i="1"/>
  <c r="U11" i="1" s="1"/>
  <c r="S11" i="1"/>
  <c r="T15" i="1"/>
  <c r="U15" i="1" s="1"/>
  <c r="S15" i="1"/>
  <c r="T19" i="1"/>
  <c r="U19" i="1" s="1"/>
  <c r="S19" i="1"/>
  <c r="T51" i="1"/>
  <c r="U51" i="1" s="1"/>
  <c r="V51" i="1"/>
  <c r="S51" i="1"/>
  <c r="V3" i="1"/>
  <c r="V7" i="1"/>
  <c r="V11" i="1"/>
  <c r="V15" i="1"/>
  <c r="V19" i="1"/>
  <c r="T55" i="1"/>
  <c r="U55" i="1" s="1"/>
  <c r="T63" i="1"/>
  <c r="U63" i="1" s="1"/>
  <c r="S71" i="1"/>
  <c r="T71" i="1" s="1"/>
  <c r="U71" i="1" s="1"/>
  <c r="V71" i="1"/>
  <c r="T74" i="1"/>
  <c r="U74" i="1" s="1"/>
  <c r="S74" i="1"/>
  <c r="S79" i="1"/>
  <c r="T79" i="1" s="1"/>
  <c r="U79" i="1" s="1"/>
  <c r="V79" i="1"/>
  <c r="T82" i="1"/>
  <c r="U82" i="1" s="1"/>
  <c r="S82" i="1"/>
  <c r="S87" i="1"/>
  <c r="T87" i="1" s="1"/>
  <c r="U87" i="1" s="1"/>
  <c r="V87" i="1"/>
  <c r="T90" i="1"/>
  <c r="U90" i="1" s="1"/>
  <c r="S90" i="1"/>
  <c r="S95" i="1"/>
  <c r="T95" i="1" s="1"/>
  <c r="U95" i="1" s="1"/>
  <c r="V95" i="1"/>
  <c r="T98" i="1"/>
  <c r="U98" i="1" s="1"/>
  <c r="S98" i="1"/>
  <c r="S103" i="1"/>
  <c r="T103" i="1" s="1"/>
  <c r="U103" i="1" s="1"/>
  <c r="V103" i="1"/>
  <c r="T106" i="1"/>
  <c r="U106" i="1" s="1"/>
  <c r="S106" i="1"/>
  <c r="T114" i="1"/>
  <c r="U114" i="1" s="1"/>
  <c r="S114" i="1"/>
  <c r="V114" i="1"/>
  <c r="V117" i="1"/>
  <c r="S117" i="1"/>
  <c r="T117" i="1" s="1"/>
  <c r="U117" i="1" s="1"/>
  <c r="V123" i="1"/>
  <c r="S123" i="1"/>
  <c r="T123" i="1" s="1"/>
  <c r="U123" i="1" s="1"/>
  <c r="S150" i="1"/>
  <c r="T150" i="1" s="1"/>
  <c r="U150" i="1" s="1"/>
  <c r="V150" i="1"/>
  <c r="T153" i="1"/>
  <c r="U153" i="1" s="1"/>
  <c r="V153" i="1"/>
  <c r="S153" i="1"/>
  <c r="V158" i="1"/>
  <c r="S158" i="1"/>
  <c r="T158" i="1" s="1"/>
  <c r="U158" i="1" s="1"/>
  <c r="V4" i="1"/>
  <c r="V8" i="1"/>
  <c r="V12" i="1"/>
  <c r="V16" i="1"/>
  <c r="V20" i="1"/>
  <c r="S55" i="1"/>
  <c r="S59" i="1"/>
  <c r="T59" i="1" s="1"/>
  <c r="U59" i="1" s="1"/>
  <c r="S63" i="1"/>
  <c r="S67" i="1"/>
  <c r="T67" i="1" s="1"/>
  <c r="U67" i="1" s="1"/>
  <c r="V74" i="1"/>
  <c r="V82" i="1"/>
  <c r="V90" i="1"/>
  <c r="V98" i="1"/>
  <c r="V106" i="1"/>
  <c r="S118" i="1"/>
  <c r="T118" i="1" s="1"/>
  <c r="U118" i="1" s="1"/>
  <c r="V118" i="1"/>
  <c r="T128" i="1"/>
  <c r="U128" i="1" s="1"/>
  <c r="S128" i="1"/>
  <c r="V128" i="1"/>
  <c r="V131" i="1"/>
  <c r="S131" i="1"/>
  <c r="T131" i="1" s="1"/>
  <c r="U131" i="1" s="1"/>
  <c r="T154" i="1"/>
  <c r="U154" i="1" s="1"/>
  <c r="S154" i="1"/>
  <c r="V154" i="1"/>
  <c r="S4" i="1"/>
  <c r="T4" i="1" s="1"/>
  <c r="U4" i="1" s="1"/>
  <c r="V5" i="1"/>
  <c r="S8" i="1"/>
  <c r="V9" i="1"/>
  <c r="S12" i="1"/>
  <c r="T12" i="1" s="1"/>
  <c r="U12" i="1" s="1"/>
  <c r="V13" i="1"/>
  <c r="S16" i="1"/>
  <c r="V17" i="1"/>
  <c r="S20" i="1"/>
  <c r="T20" i="1" s="1"/>
  <c r="U20" i="1" s="1"/>
  <c r="S50" i="1"/>
  <c r="T50" i="1" s="1"/>
  <c r="U50" i="1" s="1"/>
  <c r="S54" i="1"/>
  <c r="T54" i="1" s="1"/>
  <c r="U54" i="1" s="1"/>
  <c r="V55" i="1"/>
  <c r="S58" i="1"/>
  <c r="T58" i="1" s="1"/>
  <c r="U58" i="1" s="1"/>
  <c r="V59" i="1"/>
  <c r="S62" i="1"/>
  <c r="T62" i="1" s="1"/>
  <c r="U62" i="1" s="1"/>
  <c r="V63" i="1"/>
  <c r="S66" i="1"/>
  <c r="T66" i="1" s="1"/>
  <c r="U66" i="1" s="1"/>
  <c r="V67" i="1"/>
  <c r="S70" i="1"/>
  <c r="T70" i="1" s="1"/>
  <c r="U70" i="1" s="1"/>
  <c r="S75" i="1"/>
  <c r="V75" i="1"/>
  <c r="S78" i="1"/>
  <c r="T78" i="1" s="1"/>
  <c r="U78" i="1" s="1"/>
  <c r="S83" i="1"/>
  <c r="V83" i="1"/>
  <c r="S86" i="1"/>
  <c r="T86" i="1" s="1"/>
  <c r="U86" i="1" s="1"/>
  <c r="S91" i="1"/>
  <c r="V91" i="1"/>
  <c r="S94" i="1"/>
  <c r="T94" i="1" s="1"/>
  <c r="U94" i="1" s="1"/>
  <c r="S99" i="1"/>
  <c r="V99" i="1"/>
  <c r="S102" i="1"/>
  <c r="T102" i="1" s="1"/>
  <c r="U102" i="1" s="1"/>
  <c r="S107" i="1"/>
  <c r="V107" i="1"/>
  <c r="V109" i="1"/>
  <c r="T109" i="1"/>
  <c r="U109" i="1" s="1"/>
  <c r="S109" i="1"/>
  <c r="T132" i="1"/>
  <c r="U132" i="1" s="1"/>
  <c r="S132" i="1"/>
  <c r="V132" i="1"/>
  <c r="T136" i="1"/>
  <c r="U136" i="1" s="1"/>
  <c r="V136" i="1"/>
  <c r="S136" i="1"/>
  <c r="V140" i="1"/>
  <c r="S140" i="1"/>
  <c r="T140" i="1" s="1"/>
  <c r="U140" i="1" s="1"/>
  <c r="T21" i="1"/>
  <c r="U21" i="1" s="1"/>
  <c r="S24" i="1"/>
  <c r="T24" i="1" s="1"/>
  <c r="U24" i="1" s="1"/>
  <c r="T25" i="1"/>
  <c r="U25" i="1" s="1"/>
  <c r="T28" i="1"/>
  <c r="U28" i="1" s="1"/>
  <c r="T32" i="1"/>
  <c r="U32" i="1" s="1"/>
  <c r="T36" i="1"/>
  <c r="U36" i="1" s="1"/>
  <c r="T40" i="1"/>
  <c r="U40" i="1" s="1"/>
  <c r="T44" i="1"/>
  <c r="U44" i="1" s="1"/>
  <c r="V50" i="1"/>
  <c r="V54" i="1"/>
  <c r="V58" i="1"/>
  <c r="V62" i="1"/>
  <c r="V66" i="1"/>
  <c r="V70" i="1"/>
  <c r="T75" i="1"/>
  <c r="U75" i="1" s="1"/>
  <c r="V78" i="1"/>
  <c r="T83" i="1"/>
  <c r="U83" i="1" s="1"/>
  <c r="V86" i="1"/>
  <c r="T91" i="1"/>
  <c r="U91" i="1" s="1"/>
  <c r="V94" i="1"/>
  <c r="T99" i="1"/>
  <c r="U99" i="1" s="1"/>
  <c r="V102" i="1"/>
  <c r="T107" i="1"/>
  <c r="U107" i="1" s="1"/>
  <c r="T110" i="1"/>
  <c r="U110" i="1" s="1"/>
  <c r="S110" i="1"/>
  <c r="V110" i="1"/>
  <c r="T113" i="1"/>
  <c r="U113" i="1" s="1"/>
  <c r="V113" i="1"/>
  <c r="S113" i="1"/>
  <c r="T137" i="1"/>
  <c r="U137" i="1" s="1"/>
  <c r="S137" i="1"/>
  <c r="V137" i="1"/>
  <c r="S145" i="1"/>
  <c r="T145" i="1" s="1"/>
  <c r="U145" i="1" s="1"/>
  <c r="V145" i="1"/>
  <c r="T149" i="1"/>
  <c r="U149" i="1" s="1"/>
  <c r="V149" i="1"/>
  <c r="S149" i="1"/>
  <c r="T73" i="1"/>
  <c r="U73" i="1" s="1"/>
  <c r="T77" i="1"/>
  <c r="U77" i="1" s="1"/>
  <c r="T81" i="1"/>
  <c r="U81" i="1" s="1"/>
  <c r="T85" i="1"/>
  <c r="U85" i="1" s="1"/>
  <c r="T89" i="1"/>
  <c r="U89" i="1" s="1"/>
  <c r="T93" i="1"/>
  <c r="U93" i="1" s="1"/>
  <c r="T97" i="1"/>
  <c r="U97" i="1" s="1"/>
  <c r="T101" i="1"/>
  <c r="U101" i="1" s="1"/>
  <c r="T105" i="1"/>
  <c r="U105" i="1" s="1"/>
  <c r="T124" i="1"/>
  <c r="U124" i="1" s="1"/>
  <c r="S124" i="1"/>
  <c r="V124" i="1"/>
  <c r="T127" i="1"/>
  <c r="U127" i="1" s="1"/>
  <c r="V127" i="1"/>
  <c r="S127" i="1"/>
  <c r="T141" i="1"/>
  <c r="U141" i="1" s="1"/>
  <c r="S141" i="1"/>
  <c r="V141" i="1"/>
  <c r="V144" i="1"/>
  <c r="S144" i="1"/>
  <c r="T144" i="1" s="1"/>
  <c r="U144" i="1" s="1"/>
  <c r="T159" i="1"/>
  <c r="U159" i="1" s="1"/>
  <c r="S159" i="1"/>
  <c r="V159" i="1"/>
  <c r="V111" i="1"/>
  <c r="V115" i="1"/>
  <c r="V119" i="1"/>
  <c r="V125" i="1"/>
  <c r="V129" i="1"/>
  <c r="V133" i="1"/>
  <c r="V138" i="1"/>
  <c r="V142" i="1"/>
  <c r="V146" i="1"/>
  <c r="V151" i="1"/>
  <c r="V155" i="1"/>
</calcChain>
</file>

<file path=xl/sharedStrings.xml><?xml version="1.0" encoding="utf-8"?>
<sst xmlns="http://schemas.openxmlformats.org/spreadsheetml/2006/main" count="829" uniqueCount="185">
  <si>
    <t>CLASIFICADOR POR OBJETO DEL GASTO 
02-02-01-004-05-02</t>
  </si>
  <si>
    <t>NOMBRE CUENTA MAQUINARIA DE INFORMÁTICA Y SUS PARTES, PIEZAS Y ACCESORIOS</t>
  </si>
  <si>
    <t xml:space="preserve"> JAMES LAVERDE/COMERCIALIZADORA Y DISTRIBUIDORA INNOVATECHDECOLOMBIA</t>
  </si>
  <si>
    <t>DON AHORRO SAS</t>
  </si>
  <si>
    <t>MENOR VALOR COTIZADO</t>
  </si>
  <si>
    <t xml:space="preserve">CONTRATO DE SUMINISTRO No. 118 – CENAC-TOLEMAIDA-2019 ACTUALIZADO A MARZO 2020 </t>
  </si>
  <si>
    <t>PROMEDIO DEL MENOR VALOR COTIZADO Y EL PRECIO HISTORICO</t>
  </si>
  <si>
    <t>DESVIACION ESTANDAR</t>
  </si>
  <si>
    <t>COEFICIENTE DE VARIACION</t>
  </si>
  <si>
    <t>PRECIO DE REFERENCIA</t>
  </si>
  <si>
    <t>METRICA UTILIZADA</t>
  </si>
  <si>
    <t>ITEM</t>
  </si>
  <si>
    <t>CÓDIGO DANE</t>
  </si>
  <si>
    <t>UNSPSC (CCE)</t>
  </si>
  <si>
    <t xml:space="preserve">CÓDIGO MATERIAL SAP </t>
  </si>
  <si>
    <t xml:space="preserve">CÓDIGO OTAN - NOC </t>
  </si>
  <si>
    <t xml:space="preserve">DESCRIPCIÓN DEL BIEN Y/O SERVICIO </t>
  </si>
  <si>
    <t>UNIDAD MEDIDA</t>
  </si>
  <si>
    <t>EXISTENCIAS (STOCK - INVENTARIOS)</t>
  </si>
  <si>
    <t>NECESIDAD</t>
  </si>
  <si>
    <t>NECESIDAD TOTAL</t>
  </si>
  <si>
    <t xml:space="preserve"> V/R  UNITARIO SIN IVA  </t>
  </si>
  <si>
    <t xml:space="preserve"> IVA (SI APLICA) </t>
  </si>
  <si>
    <t>V/R TOTAL UNITARIO</t>
  </si>
  <si>
    <t>OMITIDO</t>
  </si>
  <si>
    <t>MOUSE INALAMBRICO:Compatible con Windows  xp  – vista, 7, 8, 10.</t>
  </si>
  <si>
    <t>UNIDAD</t>
  </si>
  <si>
    <t>MOUSE OPTICO USB: COMPATIBLE PARA LOS SISTEMAS WINDOWS 7,8,8.1,10- MAC OS 10.7.4 O SUPERIOR, PUERTO USB, UNIDAD DE SENSOR OPTICO, LONGITUD DE CABLE 1.5 M</t>
  </si>
  <si>
    <t>MENOR VALOR ENTRE EL MENOR VALOR COTIZADO Y EL PRECIO HISTORICO</t>
  </si>
  <si>
    <t>TECLADO USB: DEBE CONTENER LA LETRA Ñ, CONEXIÓN USB COMPATIBLE CON WINDOWS Y MAC, TECLADO COMPLETO INCLUYENDO TECLAS NÚMERICAS, ILUMINACIÓN BLANCA LED CON ENCENDIDO/APAGADO, TECLAS TIPO MEMBRANA CON ESCELENTE TACTO Y RECORRIDO, DIMENSIONES APROXIMADAS 44X13X2.5 CM</t>
  </si>
  <si>
    <t>DISCO DURO INTERNO PC 1TB</t>
  </si>
  <si>
    <t>DISCO DURO INTERNO PC 2TB</t>
  </si>
  <si>
    <t>DISCO DURO PARA PORTATIL  2TB</t>
  </si>
  <si>
    <t>DISCO DURO PARA PORTATIL 1TB</t>
  </si>
  <si>
    <t>UNIDAD DVD EXTERNA</t>
  </si>
  <si>
    <t xml:space="preserve">UNIDAD DVD SATA </t>
  </si>
  <si>
    <t>TARJETA DE RED PCI   10/100</t>
  </si>
  <si>
    <t>TARJETA DE RED PCI EXPRESS GIGABIT</t>
  </si>
  <si>
    <t>Tarjeta de sonido PCI</t>
  </si>
  <si>
    <t>Tarjeta de video PCI EXPRES DE 1 GB</t>
  </si>
  <si>
    <t>KIT RODILLO ARRASTRE PAPEL EPSON L210 L220 L300 L310 L350 L355 L365 L375 L380 L395 L455 L465 L475 L495 L555 L565 L575</t>
  </si>
  <si>
    <t>ACETATO FUSOR  PARA IMPRESORA HP LJ P3005</t>
  </si>
  <si>
    <t>ACETATO FUSOR HP LASER  JET LJ M4345X</t>
  </si>
  <si>
    <t>ACETATO FUSOR HP LASER  JET LJ M4555</t>
  </si>
  <si>
    <t>ACETATO FUSOR HP LASER  JET LJ M630H</t>
  </si>
  <si>
    <t>ADAPTER POWER EPSON UNIT L110 L120 L210 L220 L300 L310 L350 L355 L365 L375 L380 L395 L455 L465 L475 L495 L555 L565 L575</t>
  </si>
  <si>
    <t>ALMOHADILLA IMPRESORA EPSON L220/L222/L350/L355/L362/L365/366</t>
  </si>
  <si>
    <t>ALMOHADILLA IMPRESORA EPSON L55/L575</t>
  </si>
  <si>
    <t>BANDEJA ARRASTRE PAPEL IMPRESORA HP LJ M4555</t>
  </si>
  <si>
    <t xml:space="preserve">BATERIA CR  2032 </t>
  </si>
  <si>
    <t>BOARD INTEL 4TA. Y 5TA. GENERACION SOCKET 1151</t>
  </si>
  <si>
    <t>PRECIO HISTORICO</t>
  </si>
  <si>
    <t>BOARD INTEL 6TA.  Y 7TA  GENERACION SOCKET 1151</t>
  </si>
  <si>
    <t>BOARD INTEL 8TA. GENERACION SOCKET 1151</t>
  </si>
  <si>
    <t>BUJE RODILLO DE PRESIONHP LASER  JET LJ M4345X</t>
  </si>
  <si>
    <t>BUJE RODILLO DE PRESIONHP LASER  JET LJ M630H</t>
  </si>
  <si>
    <t>CABEZAL DE IMPRESIÓN PARA ZEBRA GT800 GT810 GT820 GT830 IMPRESORA 305DPI GENUINO</t>
  </si>
  <si>
    <t>CABEZAL PARA IMPRESORA EPSON SERIES L110 L120 L210 L220 L300 L310 L350 L355 L365 L375 L380 L395 L455 L465 L475 L495 L555 L565 L575</t>
  </si>
  <si>
    <t>CABLE CONVERTIDOR SATA A USB 2.0 PARA DISCOS DUROS 2.5</t>
  </si>
  <si>
    <t>CABLE DE DATOS SATA SERIAL ATA ESTANDAR</t>
  </si>
  <si>
    <t>CABLE DE PODER MONITORES IMPRESORAS COMPUTADORES 10 A 250 V 1,8MTS</t>
  </si>
  <si>
    <t>CABLE DE PODER MONITORES IMPRESORAS COMPUTADORES 10 A 250 V 5 MTS</t>
  </si>
  <si>
    <t>CABLE HDMI 5 METROS DOBLE FILTRO MALLADO PUNTA DORADA</t>
  </si>
  <si>
    <t>CABLE IMPRESORA USB A/B  1,8 METROS</t>
  </si>
  <si>
    <t>CABLE IMPRESORA USB A/B  3 METROS BLINDADO CON FILTRO</t>
  </si>
  <si>
    <t xml:space="preserve">CABLE IMPRESORA USB A/B  5 METROS BLINDADO CON FILTRO </t>
  </si>
  <si>
    <t>CABLE VGA 1.5 MTS PARA MONITOR VIDEO BEAM PC CON FILTRO</t>
  </si>
  <si>
    <t>CABLE VGA 15 MTS PARA MONITOR VIDEO BEAM PC CON FILTRO</t>
  </si>
  <si>
    <t>CABLE VGA 3 MTS PARA MONITOR VIDEO BEAM PC CON FILTRO</t>
  </si>
  <si>
    <t>CABLE VGA 5 MTS PARA MONITOR VIDEO BEAM PC CON FILTRO</t>
  </si>
  <si>
    <t>CAJA EXTERNA 2.5 USB 2.0</t>
  </si>
  <si>
    <t>CAJA EXTERNA 3.5 CORRIENTE USB 2.0</t>
  </si>
  <si>
    <t>CAJA EXTERNA PARA DISCO DURO 2,5</t>
  </si>
  <si>
    <t>CONJUNTO DE UNIDAD DE LÁSER/ESCÁNER HP LASERJET M426FDW</t>
  </si>
  <si>
    <t>CONJUNTO DE UNIDAD DE LÁSER/ESCÁNER HP M452NW M452DN M452DW M477FNW M477FDN M477FDW</t>
  </si>
  <si>
    <t>CONVERTIDOR TIPO  VGA USB 3.1</t>
  </si>
  <si>
    <t>CONVERTIDOR DISPLAY PORT A VGA</t>
  </si>
  <si>
    <t>FUENTE DE ALIMENTACIÓN BAJA TENSIÓN 110V HP LJ M4555 </t>
  </si>
  <si>
    <t xml:space="preserve">FUENTE DE PODER  IMPRESORA HP COLOR LASERJET PRO M452DW </t>
  </si>
  <si>
    <t>FUENTE DE PODER  IMPRESORA HP LASERJET M426FDW</t>
  </si>
  <si>
    <t>FUENTE DE PODER HP LASER  JET LJ M630H</t>
  </si>
  <si>
    <t>FUENTE DE PODER L110 L120 L210 L220 L300 L310 L350 L355 L365 L375 L380 L395 L455 L465 L475 L495 L555 L565 L575</t>
  </si>
  <si>
    <t>FUENTE DE PODER PARA IMPRESORA HP LJ P-3005</t>
  </si>
  <si>
    <t>FUSOR IMPRESORA HP LASER JET LJ M630H</t>
  </si>
  <si>
    <t>GENUINE HP RODILLO DE RECOLECCIÓN KIT PARA LASERJET M426FDW</t>
  </si>
  <si>
    <t>GENUINE HP RODILLO DE RECOLECCIÓN KIT PARA M452NW M452DN M452DW M477FNW M477FDN M477FDW</t>
  </si>
  <si>
    <t>ADAPTADOR FUENTE DE ALIMENTACIÓN IMPRESORA TÉRMICA ZEBRA GT800</t>
  </si>
  <si>
    <t>KIT BUJE RODILLO DE PRESION FUSOR HP LJ M4555 </t>
  </si>
  <si>
    <t>KIT DE LIMPIEZA PARA PC: compuesto por 1 limpiador espumoso de 450 ml, 1 limpiador electónico de 150 ml, 1 limpiar de pantallas 120cc, 1 Cepilo, 1 bayetilla de limpieza</t>
  </si>
  <si>
    <t>KIT DE MANTENIMIENTO  IMPRESORA LEXMARK  T654</t>
  </si>
  <si>
    <t>KIT DE MANTENIMIENTO IMPRESORA (INCLUYE FUSOR,PICK ROLLERS,) HP LASER JET  LJ M4345X</t>
  </si>
  <si>
    <t>KIT DE MANTENIMIENTO IMPRESORA (INCLUYE FUSOR,PICK ROLLERS,) HP LASER JET  LJ M4555</t>
  </si>
  <si>
    <t>KIT DE MANTENIMIENTO IMPRESORA (INCLUYE FUSOR,PICK ROLLERS,) HP LASER JET  LJ M630H</t>
  </si>
  <si>
    <t>KIT DE PIÑONES ENGRANAJE IMPRESORA HP LJ P3005</t>
  </si>
  <si>
    <t>KIT MANTENIMIENTO IMPRESORA HP LJ P3005 </t>
  </si>
  <si>
    <t>KIT RODILLOS ARRASTRE DE PAPEL BANDEJA 1 HP LASER  JET LJ M630H</t>
  </si>
  <si>
    <t>KIT RODILLOS ARRASTRE DE PAPEL BANDEJAS  HP LASER  JET LJ M4345X</t>
  </si>
  <si>
    <t>MECANISMO ARRASTRE DE PAPEL BANDEJA 1 HP LASER  JET LJ M4345X</t>
  </si>
  <si>
    <t>MECANISMO ARRASTRE DE PAPEL BANDEJA 1 HP LASER  JET LJ M630H</t>
  </si>
  <si>
    <t>MEMORIA PARA PC DDR III  8GB 1600 MHZ</t>
  </si>
  <si>
    <t>MEMORIA PARA PC DDR III 4GB 1600 MHZ</t>
  </si>
  <si>
    <t>MEMORIA PARA PC DDR IV 4GB 2400 MHZ</t>
  </si>
  <si>
    <t>MEMORIA PARA PC DDR IV 8GB 2400 MHZ</t>
  </si>
  <si>
    <t xml:space="preserve">MEMORIA PARA PORTATIL DDR III 4GB 1600 MHZ </t>
  </si>
  <si>
    <t xml:space="preserve">MEMORIA PARA PORTATIL DDR IV 4GB 2666 Y 2400 MHZ </t>
  </si>
  <si>
    <t>MOTOR DC 24V DRUM DRIVE HP LJ M4555</t>
  </si>
  <si>
    <t>MOTOR DE IMPRESORA DE ETIQUETAS PARA ZEBRA GT800 GT810 GT820</t>
  </si>
  <si>
    <t>NEW-HP-INTERMEDIATE-TRANSFER-BELT-ITB-FOR-M452DN-M452DW-M477FNW</t>
  </si>
  <si>
    <t>NEW-HP-TONER-CARTRIDGE-TRAY-ASEMBLY-M452NW-M452DN-M452DW-M477FNW</t>
  </si>
  <si>
    <t>PALANCA SENSOR IMPRESORA EPSON L355L110 L120 L210 L220 L300 L310 L350 L355 L365 L375 L380 L395 L455 L465 L475 L495 L555 L565 L575</t>
  </si>
  <si>
    <t>PATCH CORD DE FIBRA OPTICA SC-LC OM3 MULTIM 2M 50/125 DUPLEX</t>
  </si>
  <si>
    <t>PATCHCORD FIBRA OPTICA MULTIMODO O SM LC-SC-ST, 1 METRO</t>
  </si>
  <si>
    <t>PATCHCORD FIBRA OPTICA SC-SC MONOMODO</t>
  </si>
  <si>
    <t>PICKUP ROLLER IMPRESORA HP LJ P3005 </t>
  </si>
  <si>
    <t xml:space="preserve">PLATINA RODILLO PARA ZEBRA GT800 GT810 GT820 GT830 IMPRESORA TÉRMICA </t>
  </si>
  <si>
    <t>RODILLO ARRASTRE PAPEL IMPRESORA LEXMARK T654</t>
  </si>
  <si>
    <t xml:space="preserve">RODILLO ARRASTRE PAPEL KIT ADF HP LASER JET LJ M4345X </t>
  </si>
  <si>
    <t>RODILLO DE PRESION HP LASER  JET LJ M4345X</t>
  </si>
  <si>
    <t>RODILLO DE PRESION HP LASER  JET LJ M4555</t>
  </si>
  <si>
    <t>RODILLO DE PRESION HP LASER  JET LJ M630H</t>
  </si>
  <si>
    <t xml:space="preserve">RODILLO DE TRANSFERENCIA IMPRESORA LEXMARK T654 </t>
  </si>
  <si>
    <t>RODILLO FUSOR IMPRESORA LEXMARK T654</t>
  </si>
  <si>
    <t>RODILLO FUSOR IMPRESORA LEXMARK T654</t>
  </si>
  <si>
    <t>RODILLO PRESION IMPRESORA HP LJ P3005</t>
  </si>
  <si>
    <t>SENSOR DE ENTREGA DE FUSOR HP LJ P3005</t>
  </si>
  <si>
    <t>SOLENIODE HP LJ P3015 PARA BANDEJA 1</t>
  </si>
  <si>
    <t>TARJETA PRINCIPAL  FORMATEADOR IMPRESORA HP LJ ENT M4555MFP </t>
  </si>
  <si>
    <t>TARJETA PRINCIPAL EPSON L120</t>
  </si>
  <si>
    <t>TARJETA PRINCIPAL FORMATEADOR HP LJ M4345</t>
  </si>
  <si>
    <t>TARJETA PRINCIPAL IMPRESORA EPSON L210</t>
  </si>
  <si>
    <t>TARJETA PRINCIPAL IMPRESORA EPSON L220</t>
  </si>
  <si>
    <t>TARJETA PRINCIPAL IMPRESORA EPSON L355</t>
  </si>
  <si>
    <t>TARJETA PRINCIPAL IMPRESORA EPSON L355 </t>
  </si>
  <si>
    <t>TARJETA PRINCIPAL IMPRESORA EPSON L380</t>
  </si>
  <si>
    <t>TARJETA PRINCIPAL IMPRESORA EPSON L555</t>
  </si>
  <si>
    <t>TARJETA PRINCIPAL IMPRESORA EPSON L575</t>
  </si>
  <si>
    <t>TARJETA PRINCIPAL IMPRESORA EPSON L575 </t>
  </si>
  <si>
    <t>TARJETA PRINCIPAL IMPRESORA HP COLOR LASERJET PRO M452DW</t>
  </si>
  <si>
    <t>TARJETA PRINCIPAL IMPRESORA HP LASERJET M426FDW</t>
  </si>
  <si>
    <t>UNIDAD FUSORA HP LJ M4555</t>
  </si>
  <si>
    <t xml:space="preserve">UNIDAD FUSORA IMPRESORA HP COLOR LASERJET PRO M452DW </t>
  </si>
  <si>
    <t>UNIDAD FUSORA IMPRESORA HP LASERJET M426FDW</t>
  </si>
  <si>
    <t>UNIDAD FUSORA IMPRESORA HP LJ P3005</t>
  </si>
  <si>
    <t>VENTILADOR  12 V  PARA PC</t>
  </si>
  <si>
    <t>CLASIFICADOR POR OBJETO DEL GASTO  02-02-02-008-07-01</t>
  </si>
  <si>
    <t>SERVICIOS DE MANTENIMIENTO Y NOMBRE CUENTA REPARACIÓN DE PRODUCTOS METÁLICOS ELABORADOS, MAQUINARIA Y EQUIPO</t>
  </si>
  <si>
    <t>MANTENIMIENTO CORRECTIVO  DE TARJETAS PCI Y PCI EXPRESS (VIDEO,RED,SONIDO) CONSISTENTE EN CAMBIO E INSTALACIÓN DE TARJETAS PCI Y PCI EXPRESS (VIDEO,RED,SONIDO)</t>
  </si>
  <si>
    <t>SERVICIO</t>
  </si>
  <si>
    <t>MANTENIMIENTO CORRECTIVO DE BOARD, CONSISTENTE EN DESARME, INSPECCIÓN, REVISION, LIMPIEZA DE TERMINALES Y PLACA CIRCUITAL DE LA BOARD, DE PRESENTARSE FALLES POR CORTOS CIRCUITOS Y/O FALLAS INTERNAS PROPORCIONANDO UN MAL FUNCIONAMIENTO, SE DEBE REALIZAR CAMBIO E  INSTALACIÓN DE LA  BOARD, DEJANDO PROGRAMACIÓN NUEVA DE REVISION</t>
  </si>
  <si>
    <t>MANTENIMIENTO CORRECTIVO DE DISCOS DURO, CONSISTENTE EN  CAMBIOS E INSTALACIÓN  DE DISCOS DUROS.</t>
  </si>
  <si>
    <t>MANTENIMIENTO CORRECTIVO DE UNIDADES DE CD/DVD, CONSISTENTE EN LA REPARACION DE LAS UNIDADES DE CD/DVD DE COMPUTADORES</t>
  </si>
  <si>
    <t>MANTENIMIENTO CORRECTIVO DE MONITORES, CONSISTENTE EN LA REPARACION ELECTRONICA Y CAMBIO DE TARJETAS DE VIDEO DE LOS MONITORES DE COMPUTADORES</t>
  </si>
  <si>
    <t>MANTENIMIENTO CORRECTIVO DE DISCOS DURO, CONSISTENTE EN LA RECUPERACION DE INFORMACION EN DISCOS DURO</t>
  </si>
  <si>
    <t>MANTENIMIENTO CORRECTIVO DE MEMORIA RAM; CONSISTENTE EN EL CAMBIO E INSTALACIÓN DE MEMORIA RAM</t>
  </si>
  <si>
    <t>MANTENIMIENTO CORRECTIVO DE FUENTES DE PODER, CONSISTENTE EN CAMBIOS E INSTALACIÓN DE FUENTES DE PODER</t>
  </si>
  <si>
    <t xml:space="preserve">MANTENIMIENTO PREVENTIVO   COMPUTADOR, TORRE - AIO - LAPTOP, INCLUYE LIMPIEZA GENERAL DE POLVO Y AGENTES EXTERNOS A LA MAQUINA, DESMANCHADO, DESFRAGMENTACIÓN DEL DISCO DURO PARA EL ÓPTIMO FUNCIONAMIENTO DE LOS ARCHIVOS, DESINTALACION DE SOFTWARE, BORRADO DE TEMPORALES, MEMORIA CACHE E HISTORIAL DE NAVEGADORES, CORRER ANTIVIRUS (APOYO A JORNADAS PROGRAMADAS) </t>
  </si>
  <si>
    <t>MANTENIMIENTO CORRECTIVO DE COMPUTADOR POR DAÑO EN LOS PUERTOS USB E INSTALACION DE TARJETA PCI/PUERTO USB</t>
  </si>
  <si>
    <t>MANTENIMIENTO PREVENTIVO DE CPU, LIMPIEZA DE PUERTOS Y LIMPIEZA DE BOARD</t>
  </si>
  <si>
    <t>MANTENIMIENTO PREVENTIVO  ACTUALIZACIÓN DE SISTEMA DE OPERATIVO, ANTIVIRUS, REALIZACIÓN DE BACKUPS, RECUPERACIÓN DE ARCHIVOS,  INSTALACIÓN DE PROGRAMAS OFIMÁTICOS</t>
  </si>
  <si>
    <t xml:space="preserve">MANTENIMIENTO DE IMPRESORAS  LASER JET </t>
  </si>
  <si>
    <t>MANTENIMIENTO PREVENTIVO  DE IMPRESORA LÁSER CONSITENTE  LIMPIEZA DE  RUTA DE PAPEL, LIMPIEZA DE SCANER , LIMPIEZA DE PICK ROLLER, LUBRICACIÓN DE COMPONENTES, ACTUALIZACIÓN DE FIRMWARE</t>
  </si>
  <si>
    <t xml:space="preserve">MANTENIMIENTO CORRECTIVO  CAMBIO DE KIT RODILLOS ARRASTRE DE PAPEL ADF </t>
  </si>
  <si>
    <t xml:space="preserve">MANTENIMIENTO CORRECTIVO CAMBIO DE  UNIDAD DE ADF </t>
  </si>
  <si>
    <t>MANTENIMIENTO CORRECTIVO CAMBIO TARJETA PRINCIPAL</t>
  </si>
  <si>
    <t xml:space="preserve">MANTENIMIENTO CORRECTIVO CAMBIO UNIDAD FUSORA </t>
  </si>
  <si>
    <t xml:space="preserve">MANTENIMIENTO CORRECTIVO CAMBIO MOTOR DEL FUSOR </t>
  </si>
  <si>
    <t xml:space="preserve">MANTENIMIENTO CORRECTIVO CAMBIO MOTOR PLATINA DE PIÑONES </t>
  </si>
  <si>
    <t xml:space="preserve">MANTENIMIENTO CORRECTIVO CAMBIO MECANISMO ARRASTRE DE PAPEL BANDEJA </t>
  </si>
  <si>
    <t xml:space="preserve">MANTENIMIENTO CORRECTIVO CAMBIO KIT RODILLOS ARRASTRE DE PAPEL BANDEJA </t>
  </si>
  <si>
    <t xml:space="preserve">MANTENIMIENTO CORRECTIVO CAMBIO FUENTE DE PODER </t>
  </si>
  <si>
    <t xml:space="preserve">MANTENIMIENTO CORRECTIVO CAMBIO RODILLO DE PRESION </t>
  </si>
  <si>
    <t xml:space="preserve">MANTENIMIENTO CORRECTIVO CAMBIO RODILLO DE TRANSFERENCIA </t>
  </si>
  <si>
    <t xml:space="preserve">MANTENIMIENTO CORRECTIVO CAMBIO ACETATO FUSOR </t>
  </si>
  <si>
    <t xml:space="preserve">MANTENIMIENTO IMPRESORAS DE INYECCION </t>
  </si>
  <si>
    <t xml:space="preserve">MANTENIMIENTO PREVENTIVO  DE IMPRESORA DE INYECCION CONSITENTE  LIMPIEZA DE  CABEZALES, LIMPIEZA GENERAL, LUBRICACIÓN DE GUÍA DE CARRO, LIMPIEZA RUTA DE PAPEL, ACTUALIZACIÓN DE CONTADOR DE IMPRESION  </t>
  </si>
  <si>
    <t>MANTENIMIENTO CORRECTIVO  CAMBIO DE KIT RODILLOS ARRASTRE</t>
  </si>
  <si>
    <t>MANTENIMIENTO CORRECTIVO CAMBIO DE  ALMOHADILLA DE IMPRESORA</t>
  </si>
  <si>
    <t xml:space="preserve">MANTENIMIENTO CORRECTIVO CAMBIO BUS DE DATOS CABEZAL </t>
  </si>
  <si>
    <t xml:space="preserve">MANTENIMIENTO CORRECTIVO CAMBIO DE CABEZAL DE IMPRESORA </t>
  </si>
  <si>
    <t xml:space="preserve">MANTENIMIENTO CORRECTIVO CAMBIO TARJETA PRINCIPAL </t>
  </si>
  <si>
    <t xml:space="preserve">MANTENIMIENTO CORRECTIVO CAMBIO CORREA DE ARRASTRE CARRO DE CABEZAL  </t>
  </si>
  <si>
    <t xml:space="preserve">MANTENIMIENTO DE RED DE DATOS  </t>
  </si>
  <si>
    <t>MANTENIMIENTO PREVENTIVO DE REDES. VERIFICAR EL CORRECTO FUNCIONAMIENTO DE LOS DISTRIBUIDORES INTERMEDIOS DE REDES Y PRINCIPAL DEL CABLEADO ESTRUCTURADO, ES DECIR, SUS CANALIZACIONES, CAJAS, CONECTORES, PANELES, ETIQUETACIÓN, ETC.,  QUE SE ENCUENTREN EN PEN PERFECTAS CONDICIONES DE FUNCIONALIDAD Y FIJACIÒN.</t>
  </si>
  <si>
    <t>MANTENIMIENTO CORRECTIVO DE REDES. LIMPIEZA DE HUB - MODEM - ROUTER - SWITH - TRANCEIVER, CAMBIO  DE HUB - MODEM - ROUTER - SWITH - TRANCEIVER DE REDES, CAMBIO DE RJ45, JACK -RJ45 KEY STONE PARED, CAMBIO DE CANELTAS Y CABLEADO ESTRUCTURADO</t>
  </si>
  <si>
    <t>PRECIO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</si>
</sst>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2" formatCode="_(&quot;$&quot;\ * #,##0_);_(&quot;$&quot;\ * \(#,##0\);_(&quot;$&quot;\ * &quot;-&quot;_);_(@_)"/>
    <numFmt numFmtId="41" formatCode="_(* #,##0_);_(* \(#,##0\);_(* &quot;-&quot;_);_(@_)"/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&quot;$&quot;\ * #,##0.00_-;\-&quot;$&quot;\ * #,##0.00_-;_-&quot;$&quot;\ * &quot;-&quot;??_-;_-@_-"/>
    <numFmt numFmtId="165" formatCode="_-* #,##0.00\ [$€]_-;\-* #,##0.00\ [$€]_-;_-* &quot;-&quot;??\ [$€]_-;_-@_-"/>
    <numFmt numFmtId="166" formatCode="#,##0.00\ \€"/>
    <numFmt numFmtId="167" formatCode="_ * #,##0.00_ ;_ * \-#,##0.00_ ;_ * &quot;-&quot;??_ ;_ @_ "/>
    <numFmt numFmtId="168" formatCode="_-* #,##0.00\ &quot;€&quot;_-;\-* #,##0.00\ &quot;€&quot;_-;_-* &quot;-&quot;??\ &quot;€&quot;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2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1"/>
      <color theme="1"/>
      <name val="Arial"/>
      <family val="2"/>
    </font>
    <font>
      <b/>
      <sz val="8"/>
      <color rgb="FF000000"/>
      <name val="Calibri"/>
      <family val="2"/>
    </font>
    <font>
      <b/>
      <sz val="8"/>
      <color theme="0"/>
      <name val="Calibri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rgb="FF000000"/>
      <name val="Arial"/>
      <family val="2"/>
    </font>
    <font>
      <sz val="10"/>
      <color rgb="FF333333"/>
      <name val="Arial"/>
      <family val="2"/>
    </font>
    <font>
      <sz val="10"/>
      <color rgb="FF000000"/>
      <name val="Arial"/>
      <family val="2"/>
    </font>
    <font>
      <sz val="9"/>
      <name val="Arial"/>
      <family val="2"/>
    </font>
    <font>
      <sz val="1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8"/>
      <color theme="1"/>
      <name val="Tahoma"/>
      <family val="2"/>
    </font>
    <font>
      <sz val="11"/>
      <color theme="1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</fills>
  <borders count="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0" fontId="11" fillId="0" borderId="0"/>
    <xf numFmtId="49" fontId="20" fillId="0" borderId="0" applyFill="0" applyBorder="0" applyProtection="0">
      <alignment horizontal="left" vertical="center"/>
    </xf>
    <xf numFmtId="0" fontId="21" fillId="0" borderId="0" applyNumberFormat="0" applyFill="0" applyBorder="0" applyProtection="0">
      <alignment horizontal="left" vertical="center"/>
    </xf>
    <xf numFmtId="0" fontId="21" fillId="0" borderId="0" applyNumberFormat="0" applyFill="0" applyBorder="0" applyProtection="0">
      <alignment horizontal="right" vertical="center"/>
    </xf>
    <xf numFmtId="0" fontId="20" fillId="0" borderId="7" applyNumberFormat="0" applyFill="0" applyProtection="0">
      <alignment horizontal="left" vertical="center"/>
    </xf>
    <xf numFmtId="0" fontId="10" fillId="0" borderId="7" applyNumberFormat="0" applyFont="0" applyFill="0" applyAlignment="0" applyProtection="0"/>
    <xf numFmtId="0" fontId="3" fillId="2" borderId="1" applyNumberFormat="0" applyAlignment="0" applyProtection="0"/>
    <xf numFmtId="43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14" fontId="20" fillId="0" borderId="0" applyFill="0" applyBorder="0" applyProtection="0">
      <alignment horizontal="right" vertical="center"/>
    </xf>
    <xf numFmtId="22" fontId="20" fillId="0" borderId="0" applyFill="0" applyBorder="0" applyProtection="0">
      <alignment horizontal="right" vertical="center"/>
    </xf>
    <xf numFmtId="4" fontId="20" fillId="0" borderId="0" applyFill="0" applyBorder="0" applyProtection="0">
      <alignment horizontal="right" vertical="center"/>
    </xf>
    <xf numFmtId="4" fontId="20" fillId="0" borderId="7" applyFill="0" applyProtection="0">
      <alignment horizontal="right" vertical="center"/>
    </xf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6" fontId="20" fillId="0" borderId="0" applyFill="0" applyBorder="0" applyProtection="0">
      <alignment horizontal="right" vertical="center"/>
    </xf>
    <xf numFmtId="166" fontId="20" fillId="0" borderId="7" applyFill="0" applyProtection="0">
      <alignment horizontal="right" vertical="center"/>
    </xf>
    <xf numFmtId="0" fontId="21" fillId="15" borderId="0" applyNumberFormat="0" applyBorder="0" applyProtection="0">
      <alignment horizontal="center" vertical="center"/>
    </xf>
    <xf numFmtId="0" fontId="21" fillId="16" borderId="0" applyNumberFormat="0" applyBorder="0" applyProtection="0">
      <alignment horizontal="center" vertical="center" wrapText="1"/>
    </xf>
    <xf numFmtId="0" fontId="20" fillId="16" borderId="0" applyNumberFormat="0" applyBorder="0" applyProtection="0">
      <alignment horizontal="right" vertical="center" wrapText="1"/>
    </xf>
    <xf numFmtId="0" fontId="21" fillId="17" borderId="0" applyNumberFormat="0" applyBorder="0" applyProtection="0">
      <alignment horizontal="center" vertical="center"/>
    </xf>
    <xf numFmtId="0" fontId="21" fillId="18" borderId="0" applyNumberFormat="0" applyBorder="0" applyProtection="0">
      <alignment horizontal="center" vertical="center" wrapText="1"/>
    </xf>
    <xf numFmtId="0" fontId="21" fillId="18" borderId="0" applyNumberFormat="0" applyBorder="0" applyProtection="0">
      <alignment horizontal="right" vertical="center" wrapText="1"/>
    </xf>
    <xf numFmtId="0" fontId="22" fillId="18" borderId="7" applyNumberFormat="0" applyProtection="0">
      <alignment horizontal="left" vertical="center"/>
    </xf>
    <xf numFmtId="43" fontId="1" fillId="0" borderId="0" applyFont="0" applyFill="0" applyBorder="0" applyAlignment="0" applyProtection="0"/>
    <xf numFmtId="167" fontId="11" fillId="0" borderId="0" applyFont="0" applyFill="0" applyBorder="0" applyAlignment="0" applyProtection="0"/>
    <xf numFmtId="168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0" fillId="0" borderId="0"/>
    <xf numFmtId="0" fontId="11" fillId="0" borderId="0"/>
    <xf numFmtId="0" fontId="1" fillId="0" borderId="0"/>
    <xf numFmtId="0" fontId="11" fillId="0" borderId="0"/>
    <xf numFmtId="0" fontId="23" fillId="0" borderId="0"/>
    <xf numFmtId="0" fontId="24" fillId="0" borderId="0"/>
    <xf numFmtId="0" fontId="1" fillId="3" borderId="3" applyNumberFormat="0" applyFont="0" applyAlignment="0" applyProtection="0"/>
    <xf numFmtId="3" fontId="20" fillId="0" borderId="0" applyFill="0" applyBorder="0" applyProtection="0">
      <alignment horizontal="right" vertical="center"/>
    </xf>
    <xf numFmtId="3" fontId="20" fillId="0" borderId="7" applyFill="0" applyProtection="0">
      <alignment horizontal="right" vertical="center"/>
    </xf>
    <xf numFmtId="9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" fillId="2" borderId="2" applyNumberFormat="0" applyAlignment="0" applyProtection="0"/>
  </cellStyleXfs>
  <cellXfs count="68">
    <xf numFmtId="0" fontId="0" fillId="0" borderId="0" xfId="0"/>
    <xf numFmtId="44" fontId="5" fillId="7" borderId="7" xfId="1" applyFont="1" applyFill="1" applyBorder="1" applyAlignment="1">
      <alignment horizontal="center" wrapText="1"/>
    </xf>
    <xf numFmtId="44" fontId="5" fillId="8" borderId="7" xfId="1" applyFont="1" applyFill="1" applyBorder="1" applyAlignment="1">
      <alignment horizontal="center" wrapText="1"/>
    </xf>
    <xf numFmtId="44" fontId="5" fillId="9" borderId="7" xfId="1" applyFont="1" applyFill="1" applyBorder="1" applyAlignment="1">
      <alignment wrapText="1"/>
    </xf>
    <xf numFmtId="44" fontId="6" fillId="12" borderId="7" xfId="1" applyFont="1" applyFill="1" applyBorder="1" applyAlignment="1">
      <alignment horizontal="center" wrapText="1"/>
    </xf>
    <xf numFmtId="0" fontId="7" fillId="4" borderId="7" xfId="0" applyFont="1" applyFill="1" applyBorder="1" applyAlignment="1" applyProtection="1">
      <alignment horizontal="center" vertical="center" textRotation="90" wrapText="1"/>
      <protection locked="0"/>
    </xf>
    <xf numFmtId="0" fontId="7" fillId="4" borderId="7" xfId="0" applyFont="1" applyFill="1" applyBorder="1" applyAlignment="1" applyProtection="1">
      <alignment horizontal="center" vertical="center" wrapText="1"/>
      <protection locked="0"/>
    </xf>
    <xf numFmtId="0" fontId="7" fillId="4" borderId="4" xfId="0" applyFont="1" applyFill="1" applyBorder="1" applyAlignment="1" applyProtection="1">
      <alignment vertical="center"/>
      <protection locked="0"/>
    </xf>
    <xf numFmtId="0" fontId="7" fillId="4" borderId="7" xfId="0" applyFont="1" applyFill="1" applyBorder="1" applyAlignment="1">
      <alignment horizontal="center" vertical="center" wrapText="1"/>
    </xf>
    <xf numFmtId="44" fontId="8" fillId="5" borderId="7" xfId="1" applyFont="1" applyFill="1" applyBorder="1" applyAlignment="1">
      <alignment horizontal="center" vertical="center" wrapText="1"/>
    </xf>
    <xf numFmtId="44" fontId="8" fillId="6" borderId="7" xfId="1" applyFont="1" applyFill="1" applyBorder="1" applyAlignment="1">
      <alignment horizontal="center" vertical="center" wrapText="1"/>
    </xf>
    <xf numFmtId="44" fontId="8" fillId="7" borderId="7" xfId="1" applyFont="1" applyFill="1" applyBorder="1" applyAlignment="1">
      <alignment horizontal="center" vertical="center" wrapText="1"/>
    </xf>
    <xf numFmtId="44" fontId="8" fillId="8" borderId="7" xfId="1" applyFont="1" applyFill="1" applyBorder="1" applyAlignment="1">
      <alignment horizontal="center" vertical="center" wrapText="1"/>
    </xf>
    <xf numFmtId="44" fontId="8" fillId="9" borderId="7" xfId="1" applyFont="1" applyFill="1" applyBorder="1" applyAlignment="1">
      <alignment horizontal="center" vertical="center" wrapText="1"/>
    </xf>
    <xf numFmtId="44" fontId="9" fillId="12" borderId="7" xfId="1" applyFont="1" applyFill="1" applyBorder="1" applyAlignment="1">
      <alignment horizontal="center" vertical="center" wrapText="1"/>
    </xf>
    <xf numFmtId="0" fontId="10" fillId="14" borderId="7" xfId="0" applyFont="1" applyFill="1" applyBorder="1" applyAlignment="1">
      <alignment horizontal="center" vertical="center" wrapText="1"/>
    </xf>
    <xf numFmtId="0" fontId="10" fillId="14" borderId="7" xfId="0" applyFont="1" applyFill="1" applyBorder="1" applyAlignment="1">
      <alignment horizontal="center" vertical="center"/>
    </xf>
    <xf numFmtId="0" fontId="11" fillId="14" borderId="7" xfId="0" applyFont="1" applyFill="1" applyBorder="1" applyAlignment="1" applyProtection="1">
      <alignment horizontal="center" vertical="center" wrapText="1"/>
      <protection locked="0"/>
    </xf>
    <xf numFmtId="0" fontId="10" fillId="14" borderId="4" xfId="0" applyFont="1" applyFill="1" applyBorder="1" applyAlignment="1">
      <alignment vertical="justify" wrapText="1"/>
    </xf>
    <xf numFmtId="164" fontId="12" fillId="0" borderId="7" xfId="3" applyNumberFormat="1" applyFont="1" applyFill="1" applyBorder="1" applyAlignment="1">
      <alignment horizontal="center" vertical="center" wrapText="1"/>
    </xf>
    <xf numFmtId="164" fontId="12" fillId="0" borderId="7" xfId="4" applyFont="1" applyFill="1" applyBorder="1" applyAlignment="1">
      <alignment horizontal="center" vertical="center" wrapText="1"/>
    </xf>
    <xf numFmtId="164" fontId="0" fillId="0" borderId="7" xfId="0" applyNumberFormat="1" applyBorder="1"/>
    <xf numFmtId="44" fontId="0" fillId="0" borderId="7" xfId="1" applyFont="1" applyBorder="1"/>
    <xf numFmtId="9" fontId="0" fillId="0" borderId="7" xfId="2" applyFont="1" applyBorder="1"/>
    <xf numFmtId="0" fontId="0" fillId="0" borderId="7" xfId="0" applyBorder="1" applyAlignment="1">
      <alignment wrapText="1"/>
    </xf>
    <xf numFmtId="0" fontId="13" fillId="14" borderId="7" xfId="0" applyFont="1" applyFill="1" applyBorder="1" applyAlignment="1">
      <alignment horizontal="center" vertical="center"/>
    </xf>
    <xf numFmtId="0" fontId="14" fillId="14" borderId="7" xfId="0" applyFont="1" applyFill="1" applyBorder="1" applyAlignment="1">
      <alignment horizontal="center" vertical="center"/>
    </xf>
    <xf numFmtId="164" fontId="12" fillId="0" borderId="7" xfId="4" applyFont="1" applyBorder="1" applyAlignment="1">
      <alignment horizontal="center" vertical="center"/>
    </xf>
    <xf numFmtId="164" fontId="12" fillId="14" borderId="7" xfId="4" applyFont="1" applyFill="1" applyBorder="1" applyAlignment="1">
      <alignment horizontal="center" vertical="center"/>
    </xf>
    <xf numFmtId="0" fontId="11" fillId="14" borderId="7" xfId="5" applyFont="1" applyFill="1" applyBorder="1" applyAlignment="1">
      <alignment horizontal="center" vertical="center"/>
    </xf>
    <xf numFmtId="0" fontId="14" fillId="14" borderId="7" xfId="0" applyFont="1" applyFill="1" applyBorder="1" applyAlignment="1">
      <alignment horizontal="center" vertical="center" wrapText="1"/>
    </xf>
    <xf numFmtId="164" fontId="15" fillId="0" borderId="7" xfId="4" applyFont="1" applyFill="1" applyBorder="1" applyAlignment="1" applyProtection="1">
      <alignment horizontal="center" vertical="center"/>
      <protection locked="0"/>
    </xf>
    <xf numFmtId="164" fontId="12" fillId="0" borderId="7" xfId="4" applyFont="1" applyFill="1" applyBorder="1" applyAlignment="1">
      <alignment horizontal="center" vertical="center"/>
    </xf>
    <xf numFmtId="0" fontId="10" fillId="14" borderId="7" xfId="0" applyNumberFormat="1" applyFont="1" applyFill="1" applyBorder="1" applyAlignment="1">
      <alignment horizontal="center" vertical="center"/>
    </xf>
    <xf numFmtId="0" fontId="11" fillId="14" borderId="7" xfId="0" applyFont="1" applyFill="1" applyBorder="1" applyAlignment="1">
      <alignment horizontal="center" vertical="center"/>
    </xf>
    <xf numFmtId="0" fontId="7" fillId="4" borderId="4" xfId="0" applyFont="1" applyFill="1" applyBorder="1" applyAlignment="1" applyProtection="1">
      <alignment vertical="center" wrapText="1"/>
      <protection locked="0"/>
    </xf>
    <xf numFmtId="0" fontId="16" fillId="0" borderId="4" xfId="0" applyFont="1" applyBorder="1" applyAlignment="1" applyProtection="1">
      <alignment horizontal="center" vertical="center" wrapText="1"/>
      <protection locked="0"/>
    </xf>
    <xf numFmtId="0" fontId="13" fillId="0" borderId="7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6" fillId="0" borderId="7" xfId="0" applyFont="1" applyBorder="1" applyAlignment="1" applyProtection="1">
      <alignment horizontal="center" vertical="center" wrapText="1"/>
      <protection locked="0"/>
    </xf>
    <xf numFmtId="0" fontId="17" fillId="0" borderId="4" xfId="0" applyFont="1" applyBorder="1" applyAlignment="1">
      <alignment vertical="justify" wrapText="1"/>
    </xf>
    <xf numFmtId="3" fontId="15" fillId="0" borderId="7" xfId="0" applyNumberFormat="1" applyFont="1" applyFill="1" applyBorder="1" applyAlignment="1">
      <alignment horizontal="center" vertical="center"/>
    </xf>
    <xf numFmtId="164" fontId="12" fillId="14" borderId="7" xfId="4" applyFont="1" applyFill="1" applyBorder="1" applyAlignment="1">
      <alignment horizontal="center" vertical="center" wrapText="1"/>
    </xf>
    <xf numFmtId="164" fontId="19" fillId="14" borderId="7" xfId="4" applyFont="1" applyFill="1" applyBorder="1" applyAlignment="1" applyProtection="1">
      <alignment horizontal="center" vertical="center" wrapText="1"/>
      <protection locked="0"/>
    </xf>
    <xf numFmtId="164" fontId="19" fillId="14" borderId="7" xfId="4" applyFont="1" applyFill="1" applyBorder="1" applyAlignment="1" applyProtection="1">
      <alignment horizontal="center" vertical="center"/>
      <protection locked="0"/>
    </xf>
    <xf numFmtId="0" fontId="17" fillId="14" borderId="4" xfId="0" applyFont="1" applyFill="1" applyBorder="1" applyAlignment="1">
      <alignment vertical="justify" wrapText="1"/>
    </xf>
    <xf numFmtId="164" fontId="15" fillId="0" borderId="7" xfId="4" applyFont="1" applyBorder="1" applyAlignment="1" applyProtection="1">
      <alignment horizontal="center" vertical="center" wrapText="1"/>
      <protection locked="0"/>
    </xf>
    <xf numFmtId="10" fontId="0" fillId="0" borderId="0" xfId="2" applyNumberFormat="1" applyFont="1"/>
    <xf numFmtId="10" fontId="0" fillId="0" borderId="0" xfId="0" applyNumberFormat="1"/>
    <xf numFmtId="0" fontId="0" fillId="0" borderId="7" xfId="0" applyBorder="1"/>
    <xf numFmtId="0" fontId="18" fillId="0" borderId="4" xfId="0" applyFont="1" applyBorder="1" applyAlignment="1">
      <alignment horizontal="center" vertical="justify" wrapText="1"/>
    </xf>
    <xf numFmtId="0" fontId="18" fillId="0" borderId="5" xfId="0" applyFont="1" applyBorder="1" applyAlignment="1">
      <alignment horizontal="center" vertical="justify" wrapText="1"/>
    </xf>
    <xf numFmtId="0" fontId="18" fillId="0" borderId="6" xfId="0" applyFont="1" applyBorder="1" applyAlignment="1">
      <alignment horizontal="center" vertical="justify" wrapText="1"/>
    </xf>
    <xf numFmtId="44" fontId="5" fillId="5" borderId="4" xfId="1" applyFont="1" applyFill="1" applyBorder="1" applyAlignment="1">
      <alignment horizontal="center" wrapText="1"/>
    </xf>
    <xf numFmtId="44" fontId="5" fillId="5" borderId="5" xfId="1" applyFont="1" applyFill="1" applyBorder="1" applyAlignment="1">
      <alignment horizontal="center" wrapText="1"/>
    </xf>
    <xf numFmtId="44" fontId="5" fillId="5" borderId="6" xfId="1" applyFont="1" applyFill="1" applyBorder="1" applyAlignment="1">
      <alignment horizontal="center" wrapText="1"/>
    </xf>
    <xf numFmtId="44" fontId="5" fillId="13" borderId="7" xfId="1" applyFont="1" applyFill="1" applyBorder="1" applyAlignment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7" fillId="4" borderId="5" xfId="0" applyFont="1" applyFill="1" applyBorder="1" applyAlignment="1" applyProtection="1">
      <alignment horizontal="center" vertical="center" wrapText="1"/>
      <protection locked="0"/>
    </xf>
    <xf numFmtId="0" fontId="7" fillId="4" borderId="6" xfId="0" applyFont="1" applyFill="1" applyBorder="1" applyAlignment="1" applyProtection="1">
      <alignment horizontal="center" vertical="center" wrapText="1"/>
      <protection locked="0"/>
    </xf>
    <xf numFmtId="44" fontId="5" fillId="6" borderId="4" xfId="1" applyFont="1" applyFill="1" applyBorder="1" applyAlignment="1">
      <alignment horizontal="center" wrapText="1"/>
    </xf>
    <xf numFmtId="44" fontId="5" fillId="6" borderId="5" xfId="1" applyFont="1" applyFill="1" applyBorder="1" applyAlignment="1">
      <alignment horizontal="center" wrapText="1"/>
    </xf>
    <xf numFmtId="44" fontId="5" fillId="6" borderId="6" xfId="1" applyFont="1" applyFill="1" applyBorder="1" applyAlignment="1">
      <alignment horizontal="center" wrapText="1"/>
    </xf>
    <xf numFmtId="44" fontId="5" fillId="10" borderId="7" xfId="1" applyFont="1" applyFill="1" applyBorder="1" applyAlignment="1">
      <alignment horizontal="center" vertical="center" wrapText="1"/>
    </xf>
    <xf numFmtId="9" fontId="5" fillId="11" borderId="7" xfId="2" applyFont="1" applyFill="1" applyBorder="1" applyAlignment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5" xfId="0" applyFont="1" applyFill="1" applyBorder="1" applyAlignment="1" applyProtection="1">
      <alignment horizontal="center" vertical="center" wrapText="1"/>
      <protection locked="0"/>
    </xf>
    <xf numFmtId="0" fontId="4" fillId="4" borderId="6" xfId="0" applyFont="1" applyFill="1" applyBorder="1" applyAlignment="1" applyProtection="1">
      <alignment horizontal="center" vertical="center" wrapText="1"/>
      <protection locked="0"/>
    </xf>
  </cellXfs>
  <cellStyles count="50">
    <cellStyle name="BodyStyle" xfId="6"/>
    <cellStyle name="BodyStyleBold" xfId="7"/>
    <cellStyle name="BodyStyleBoldRight" xfId="8"/>
    <cellStyle name="BodyStyleWithBorder" xfId="9"/>
    <cellStyle name="BorderThinBlack" xfId="10"/>
    <cellStyle name="Cálculo 2" xfId="11"/>
    <cellStyle name="Comma" xfId="12"/>
    <cellStyle name="Comma [0]" xfId="13"/>
    <cellStyle name="Currency" xfId="14"/>
    <cellStyle name="Currency [0]" xfId="15"/>
    <cellStyle name="DateStyle" xfId="16"/>
    <cellStyle name="DateTimeStyle" xfId="17"/>
    <cellStyle name="Decimal" xfId="18"/>
    <cellStyle name="DecimalWithBorder" xfId="19"/>
    <cellStyle name="Euro" xfId="20"/>
    <cellStyle name="Euro 2" xfId="21"/>
    <cellStyle name="EuroCurrency" xfId="22"/>
    <cellStyle name="EuroCurrencyWithBorder" xfId="23"/>
    <cellStyle name="HeaderStyle" xfId="24"/>
    <cellStyle name="HeaderSubTop" xfId="25"/>
    <cellStyle name="HeaderSubTopNoBold" xfId="26"/>
    <cellStyle name="HeaderTopBuyer" xfId="27"/>
    <cellStyle name="HeaderTopStyle" xfId="28"/>
    <cellStyle name="HeaderTopStyleAlignRight" xfId="29"/>
    <cellStyle name="MainTitle" xfId="30"/>
    <cellStyle name="Millares 2" xfId="31"/>
    <cellStyle name="Millares 2 2" xfId="32"/>
    <cellStyle name="Moneda" xfId="1" builtinId="4"/>
    <cellStyle name="Moneda 2" xfId="4"/>
    <cellStyle name="Moneda 3" xfId="33"/>
    <cellStyle name="Moneda 8" xfId="34"/>
    <cellStyle name="Normal" xfId="0" builtinId="0"/>
    <cellStyle name="Normal 10" xfId="35"/>
    <cellStyle name="Normal 2" xfId="3"/>
    <cellStyle name="Normal 2 2" xfId="36"/>
    <cellStyle name="Normal 2 2 2" xfId="37"/>
    <cellStyle name="Normal 2 3" xfId="38"/>
    <cellStyle name="Normal 3" xfId="39"/>
    <cellStyle name="Normal 3 2" xfId="40"/>
    <cellStyle name="Normal 3 3" xfId="41"/>
    <cellStyle name="Normal 6" xfId="5"/>
    <cellStyle name="Notas 2" xfId="42"/>
    <cellStyle name="Numeric" xfId="43"/>
    <cellStyle name="NumericWithBorder" xfId="44"/>
    <cellStyle name="Percent" xfId="45"/>
    <cellStyle name="Porcentaje" xfId="2" builtinId="5"/>
    <cellStyle name="Porcentaje 2" xfId="46"/>
    <cellStyle name="Porcentaje 3" xfId="47"/>
    <cellStyle name="Porcentaje 4" xfId="48"/>
    <cellStyle name="Salida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2"/>
  <sheetViews>
    <sheetView tabSelected="1" topLeftCell="A146" workbookViewId="0">
      <selection activeCell="G162" sqref="G162:H162"/>
    </sheetView>
  </sheetViews>
  <sheetFormatPr baseColWidth="10" defaultRowHeight="15" x14ac:dyDescent="0.25"/>
  <cols>
    <col min="4" max="5" width="0" hidden="1" customWidth="1"/>
    <col min="6" max="6" width="19.5703125" customWidth="1"/>
    <col min="11" max="11" width="17.140625" hidden="1" customWidth="1"/>
    <col min="12" max="12" width="16.140625" hidden="1" customWidth="1"/>
    <col min="13" max="13" width="16" hidden="1" customWidth="1"/>
    <col min="14" max="14" width="13.28515625" hidden="1" customWidth="1"/>
    <col min="15" max="15" width="14.42578125" hidden="1" customWidth="1"/>
    <col min="16" max="16" width="14.5703125" hidden="1" customWidth="1"/>
    <col min="17" max="17" width="19" hidden="1" customWidth="1"/>
    <col min="18" max="18" width="14.7109375" hidden="1" customWidth="1"/>
    <col min="19" max="19" width="17.7109375" hidden="1" customWidth="1"/>
    <col min="20" max="20" width="15.140625" hidden="1" customWidth="1"/>
    <col min="21" max="21" width="12.28515625" hidden="1" customWidth="1"/>
    <col min="22" max="22" width="16" customWidth="1"/>
    <col min="23" max="23" width="11.42578125" hidden="1" customWidth="1"/>
  </cols>
  <sheetData>
    <row r="1" spans="1:26" ht="57" customHeight="1" x14ac:dyDescent="0.25">
      <c r="A1" s="65" t="s">
        <v>0</v>
      </c>
      <c r="B1" s="66"/>
      <c r="C1" s="66"/>
      <c r="D1" s="66"/>
      <c r="E1" s="66"/>
      <c r="F1" s="67"/>
      <c r="G1" s="65" t="s">
        <v>1</v>
      </c>
      <c r="H1" s="66"/>
      <c r="I1" s="66"/>
      <c r="J1" s="67"/>
      <c r="K1" s="53" t="s">
        <v>2</v>
      </c>
      <c r="L1" s="54"/>
      <c r="M1" s="55"/>
      <c r="N1" s="60" t="s">
        <v>3</v>
      </c>
      <c r="O1" s="61"/>
      <c r="P1" s="62"/>
      <c r="Q1" s="1" t="s">
        <v>4</v>
      </c>
      <c r="R1" s="2" t="s">
        <v>5</v>
      </c>
      <c r="S1" s="3" t="s">
        <v>6</v>
      </c>
      <c r="T1" s="63" t="s">
        <v>7</v>
      </c>
      <c r="U1" s="64" t="s">
        <v>8</v>
      </c>
      <c r="V1" s="4" t="s">
        <v>9</v>
      </c>
      <c r="W1" s="56" t="s">
        <v>10</v>
      </c>
      <c r="X1" s="53" t="s">
        <v>184</v>
      </c>
      <c r="Y1" s="54"/>
      <c r="Z1" s="55"/>
    </row>
    <row r="2" spans="1:26" ht="75" x14ac:dyDescent="0.25">
      <c r="A2" s="5" t="s">
        <v>11</v>
      </c>
      <c r="B2" s="6" t="s">
        <v>12</v>
      </c>
      <c r="C2" s="6" t="s">
        <v>13</v>
      </c>
      <c r="D2" s="6" t="s">
        <v>14</v>
      </c>
      <c r="E2" s="6" t="s">
        <v>15</v>
      </c>
      <c r="F2" s="7" t="s">
        <v>16</v>
      </c>
      <c r="G2" s="6" t="s">
        <v>17</v>
      </c>
      <c r="H2" s="8" t="s">
        <v>18</v>
      </c>
      <c r="I2" s="6" t="s">
        <v>19</v>
      </c>
      <c r="J2" s="8" t="s">
        <v>20</v>
      </c>
      <c r="K2" s="9" t="s">
        <v>21</v>
      </c>
      <c r="L2" s="9" t="s">
        <v>22</v>
      </c>
      <c r="M2" s="9" t="s">
        <v>23</v>
      </c>
      <c r="N2" s="10" t="s">
        <v>21</v>
      </c>
      <c r="O2" s="10" t="s">
        <v>22</v>
      </c>
      <c r="P2" s="10" t="s">
        <v>23</v>
      </c>
      <c r="Q2" s="11" t="s">
        <v>23</v>
      </c>
      <c r="R2" s="12" t="s">
        <v>23</v>
      </c>
      <c r="S2" s="13" t="s">
        <v>23</v>
      </c>
      <c r="T2" s="63"/>
      <c r="U2" s="64"/>
      <c r="V2" s="14" t="s">
        <v>23</v>
      </c>
      <c r="W2" s="56"/>
      <c r="X2" s="9" t="s">
        <v>21</v>
      </c>
      <c r="Y2" s="9" t="s">
        <v>22</v>
      </c>
      <c r="Z2" s="9" t="s">
        <v>23</v>
      </c>
    </row>
    <row r="3" spans="1:26" ht="15" customHeight="1" x14ac:dyDescent="0.25">
      <c r="A3" s="15">
        <v>1</v>
      </c>
      <c r="B3" s="16">
        <v>4526101</v>
      </c>
      <c r="C3" s="16">
        <v>43211708</v>
      </c>
      <c r="D3" s="15" t="s">
        <v>24</v>
      </c>
      <c r="E3" s="17" t="s">
        <v>24</v>
      </c>
      <c r="F3" s="18" t="s">
        <v>25</v>
      </c>
      <c r="G3" s="16" t="s">
        <v>26</v>
      </c>
      <c r="H3" s="16">
        <v>0</v>
      </c>
      <c r="I3" s="16">
        <v>1</v>
      </c>
      <c r="J3" s="16">
        <v>1</v>
      </c>
      <c r="K3" s="19">
        <v>32773.10924369748</v>
      </c>
      <c r="L3" s="19">
        <v>6226.8907563025214</v>
      </c>
      <c r="M3" s="20">
        <v>39000</v>
      </c>
      <c r="N3" s="19">
        <v>35294.117647058825</v>
      </c>
      <c r="O3" s="19">
        <v>6705.8823529411766</v>
      </c>
      <c r="P3" s="20">
        <v>42000</v>
      </c>
      <c r="Q3" s="20">
        <f>+MIN(M3,P3)</f>
        <v>39000</v>
      </c>
      <c r="R3" s="20">
        <v>0</v>
      </c>
      <c r="S3" s="21">
        <f>+Q3</f>
        <v>39000</v>
      </c>
      <c r="T3" s="22">
        <f>+STDEV(Q3,S3)</f>
        <v>0</v>
      </c>
      <c r="U3" s="23">
        <f>+T3/S3</f>
        <v>0</v>
      </c>
      <c r="V3" s="22">
        <f>+Q3</f>
        <v>39000</v>
      </c>
      <c r="W3" s="24" t="s">
        <v>4</v>
      </c>
      <c r="X3" s="49"/>
      <c r="Y3" s="49"/>
      <c r="Z3" s="49"/>
    </row>
    <row r="4" spans="1:26" ht="15" customHeight="1" x14ac:dyDescent="0.25">
      <c r="A4" s="15">
        <v>2</v>
      </c>
      <c r="B4" s="16">
        <v>4526101</v>
      </c>
      <c r="C4" s="16">
        <v>43211708</v>
      </c>
      <c r="D4" s="15" t="s">
        <v>24</v>
      </c>
      <c r="E4" s="15" t="s">
        <v>24</v>
      </c>
      <c r="F4" s="18" t="s">
        <v>27</v>
      </c>
      <c r="G4" s="16" t="s">
        <v>26</v>
      </c>
      <c r="H4" s="15">
        <v>0</v>
      </c>
      <c r="I4" s="15">
        <v>1</v>
      </c>
      <c r="J4" s="15">
        <v>1</v>
      </c>
      <c r="K4" s="19">
        <v>18487.394957983193</v>
      </c>
      <c r="L4" s="19">
        <v>3512.6050420168067</v>
      </c>
      <c r="M4" s="20">
        <v>22000</v>
      </c>
      <c r="N4" s="19">
        <v>18067.226890756305</v>
      </c>
      <c r="O4" s="19">
        <v>3432.7731092436979</v>
      </c>
      <c r="P4" s="20">
        <v>21500</v>
      </c>
      <c r="Q4" s="20">
        <f t="shared" ref="Q4:Q67" si="0">+MIN(M4,P4)</f>
        <v>21500</v>
      </c>
      <c r="R4" s="20">
        <v>18027.869972666926</v>
      </c>
      <c r="S4" s="21">
        <f>+AVERAGE(Q4,R4)</f>
        <v>19763.934986333465</v>
      </c>
      <c r="T4" s="22">
        <f>+STDEV(Q4,S4)</f>
        <v>1227.5833437443234</v>
      </c>
      <c r="U4" s="23">
        <f t="shared" ref="U4:U67" si="1">+T4/S4</f>
        <v>6.2112294165771305E-2</v>
      </c>
      <c r="V4" s="22">
        <f>+MIN(Q4,R4)</f>
        <v>18027.869972666926</v>
      </c>
      <c r="W4" s="24" t="s">
        <v>28</v>
      </c>
      <c r="X4" s="49"/>
      <c r="Y4" s="49"/>
      <c r="Z4" s="49"/>
    </row>
    <row r="5" spans="1:26" ht="15" customHeight="1" x14ac:dyDescent="0.25">
      <c r="A5" s="15">
        <v>3</v>
      </c>
      <c r="B5" s="16">
        <v>4526102</v>
      </c>
      <c r="C5" s="15">
        <v>43211706</v>
      </c>
      <c r="D5" s="15" t="s">
        <v>24</v>
      </c>
      <c r="E5" s="15" t="s">
        <v>24</v>
      </c>
      <c r="F5" s="18" t="s">
        <v>29</v>
      </c>
      <c r="G5" s="16" t="s">
        <v>26</v>
      </c>
      <c r="H5" s="15">
        <v>0</v>
      </c>
      <c r="I5" s="15">
        <v>1</v>
      </c>
      <c r="J5" s="15">
        <v>1</v>
      </c>
      <c r="K5" s="19">
        <v>31092.436974789918</v>
      </c>
      <c r="L5" s="19">
        <v>5907.5630252100846</v>
      </c>
      <c r="M5" s="20">
        <v>37000</v>
      </c>
      <c r="N5" s="19">
        <v>28571.428571428572</v>
      </c>
      <c r="O5" s="19">
        <v>5428.5714285714284</v>
      </c>
      <c r="P5" s="20">
        <v>34000</v>
      </c>
      <c r="Q5" s="20">
        <f t="shared" si="0"/>
        <v>34000</v>
      </c>
      <c r="R5" s="20">
        <v>27299.34595860992</v>
      </c>
      <c r="S5" s="21">
        <f t="shared" ref="S5:S68" si="2">+AVERAGE(Q5,R5)</f>
        <v>30649.67297930496</v>
      </c>
      <c r="T5" s="22">
        <f t="shared" ref="T5:T68" si="3">+STDEV(Q5,S5)</f>
        <v>2369.0389555259853</v>
      </c>
      <c r="U5" s="23">
        <f t="shared" si="1"/>
        <v>7.7294102195660935E-2</v>
      </c>
      <c r="V5" s="22">
        <f t="shared" ref="V5:V68" si="4">+MIN(Q5,R5)</f>
        <v>27299.34595860992</v>
      </c>
      <c r="W5" s="24" t="s">
        <v>28</v>
      </c>
      <c r="X5" s="49"/>
      <c r="Y5" s="49"/>
      <c r="Z5" s="49"/>
    </row>
    <row r="6" spans="1:26" ht="15" customHeight="1" x14ac:dyDescent="0.25">
      <c r="A6" s="15">
        <v>4</v>
      </c>
      <c r="B6" s="25">
        <v>4527201</v>
      </c>
      <c r="C6" s="16">
        <v>43201803</v>
      </c>
      <c r="D6" s="17" t="s">
        <v>24</v>
      </c>
      <c r="E6" s="17" t="s">
        <v>24</v>
      </c>
      <c r="F6" s="18" t="s">
        <v>30</v>
      </c>
      <c r="G6" s="26" t="s">
        <v>26</v>
      </c>
      <c r="H6" s="17">
        <v>0</v>
      </c>
      <c r="I6" s="17">
        <v>1</v>
      </c>
      <c r="J6" s="17">
        <v>1</v>
      </c>
      <c r="K6" s="19">
        <v>197478.99159663866</v>
      </c>
      <c r="L6" s="19">
        <v>37521.008403361346</v>
      </c>
      <c r="M6" s="20">
        <v>235000</v>
      </c>
      <c r="N6" s="19">
        <v>202521.00840336137</v>
      </c>
      <c r="O6" s="19">
        <v>38478.991596638662</v>
      </c>
      <c r="P6" s="20">
        <v>241000</v>
      </c>
      <c r="Q6" s="20">
        <f t="shared" si="0"/>
        <v>235000</v>
      </c>
      <c r="R6" s="20">
        <v>210153.45568137447</v>
      </c>
      <c r="S6" s="21">
        <f t="shared" si="2"/>
        <v>222576.72784068724</v>
      </c>
      <c r="T6" s="22">
        <f t="shared" si="3"/>
        <v>8784.5799883760992</v>
      </c>
      <c r="U6" s="23">
        <f t="shared" si="1"/>
        <v>3.946764818406262E-2</v>
      </c>
      <c r="V6" s="22">
        <f t="shared" si="4"/>
        <v>210153.45568137447</v>
      </c>
      <c r="W6" s="24" t="s">
        <v>28</v>
      </c>
      <c r="X6" s="49"/>
      <c r="Y6" s="49"/>
      <c r="Z6" s="49"/>
    </row>
    <row r="7" spans="1:26" ht="15" customHeight="1" x14ac:dyDescent="0.25">
      <c r="A7" s="15">
        <v>5</v>
      </c>
      <c r="B7" s="25">
        <v>4527201</v>
      </c>
      <c r="C7" s="16">
        <v>43201803</v>
      </c>
      <c r="D7" s="17" t="s">
        <v>24</v>
      </c>
      <c r="E7" s="17" t="s">
        <v>24</v>
      </c>
      <c r="F7" s="18" t="s">
        <v>31</v>
      </c>
      <c r="G7" s="26" t="s">
        <v>26</v>
      </c>
      <c r="H7" s="17">
        <v>0</v>
      </c>
      <c r="I7" s="17">
        <v>1</v>
      </c>
      <c r="J7" s="17">
        <v>1</v>
      </c>
      <c r="K7" s="19">
        <v>273109.24369747902</v>
      </c>
      <c r="L7" s="19">
        <v>51890.756302521011</v>
      </c>
      <c r="M7" s="27">
        <v>325000</v>
      </c>
      <c r="N7" s="19">
        <v>272268.90756302525</v>
      </c>
      <c r="O7" s="19">
        <v>51731.092436974795</v>
      </c>
      <c r="P7" s="27">
        <v>324000</v>
      </c>
      <c r="Q7" s="20">
        <f t="shared" si="0"/>
        <v>324000</v>
      </c>
      <c r="R7" s="20">
        <v>278144.27957828972</v>
      </c>
      <c r="S7" s="21">
        <f t="shared" si="2"/>
        <v>301072.13978914486</v>
      </c>
      <c r="T7" s="22">
        <f t="shared" si="3"/>
        <v>16212.445433192896</v>
      </c>
      <c r="U7" s="23">
        <f t="shared" si="1"/>
        <v>5.3849039119153445E-2</v>
      </c>
      <c r="V7" s="22">
        <f t="shared" si="4"/>
        <v>278144.27957828972</v>
      </c>
      <c r="W7" s="24" t="s">
        <v>28</v>
      </c>
      <c r="X7" s="49"/>
      <c r="Y7" s="49"/>
      <c r="Z7" s="49"/>
    </row>
    <row r="8" spans="1:26" ht="15" customHeight="1" x14ac:dyDescent="0.25">
      <c r="A8" s="15">
        <v>6</v>
      </c>
      <c r="B8" s="25">
        <v>4527201</v>
      </c>
      <c r="C8" s="16">
        <v>43201803</v>
      </c>
      <c r="D8" s="17" t="s">
        <v>24</v>
      </c>
      <c r="E8" s="17" t="s">
        <v>24</v>
      </c>
      <c r="F8" s="18" t="s">
        <v>32</v>
      </c>
      <c r="G8" s="26" t="s">
        <v>26</v>
      </c>
      <c r="H8" s="17">
        <v>0</v>
      </c>
      <c r="I8" s="17">
        <v>1</v>
      </c>
      <c r="J8" s="17">
        <v>1</v>
      </c>
      <c r="K8" s="19">
        <v>197478.99159663866</v>
      </c>
      <c r="L8" s="19">
        <v>37521.008403361346</v>
      </c>
      <c r="M8" s="27">
        <v>235000</v>
      </c>
      <c r="N8" s="19">
        <v>272268.90756302525</v>
      </c>
      <c r="O8" s="19">
        <v>51731.092436974795</v>
      </c>
      <c r="P8" s="27">
        <v>324000</v>
      </c>
      <c r="Q8" s="20">
        <f t="shared" si="0"/>
        <v>235000</v>
      </c>
      <c r="R8" s="20">
        <v>278144.27957828972</v>
      </c>
      <c r="S8" s="21">
        <f t="shared" si="2"/>
        <v>256572.13978914486</v>
      </c>
      <c r="T8" s="22">
        <f t="shared" si="3"/>
        <v>15253.806329608469</v>
      </c>
      <c r="U8" s="23">
        <f t="shared" si="1"/>
        <v>5.9452309756407279E-2</v>
      </c>
      <c r="V8" s="22">
        <f t="shared" si="4"/>
        <v>235000</v>
      </c>
      <c r="W8" s="24" t="s">
        <v>28</v>
      </c>
      <c r="X8" s="49"/>
      <c r="Y8" s="49"/>
      <c r="Z8" s="49"/>
    </row>
    <row r="9" spans="1:26" ht="15" customHeight="1" x14ac:dyDescent="0.25">
      <c r="A9" s="15">
        <v>7</v>
      </c>
      <c r="B9" s="25">
        <v>4527201</v>
      </c>
      <c r="C9" s="16">
        <v>43201803</v>
      </c>
      <c r="D9" s="17" t="s">
        <v>24</v>
      </c>
      <c r="E9" s="17" t="s">
        <v>24</v>
      </c>
      <c r="F9" s="18" t="s">
        <v>33</v>
      </c>
      <c r="G9" s="26" t="s">
        <v>26</v>
      </c>
      <c r="H9" s="17">
        <v>0</v>
      </c>
      <c r="I9" s="17">
        <v>1</v>
      </c>
      <c r="J9" s="17">
        <v>1</v>
      </c>
      <c r="K9" s="19">
        <v>273109.24369747902</v>
      </c>
      <c r="L9" s="19">
        <v>51890.756302521011</v>
      </c>
      <c r="M9" s="28">
        <v>325000</v>
      </c>
      <c r="N9" s="19">
        <v>202521.00840336137</v>
      </c>
      <c r="O9" s="19">
        <v>38478.991596638662</v>
      </c>
      <c r="P9" s="28">
        <v>241000</v>
      </c>
      <c r="Q9" s="20">
        <f t="shared" si="0"/>
        <v>241000</v>
      </c>
      <c r="R9" s="20">
        <v>210153.45568137447</v>
      </c>
      <c r="S9" s="21">
        <f t="shared" si="2"/>
        <v>225576.72784068724</v>
      </c>
      <c r="T9" s="22">
        <f t="shared" si="3"/>
        <v>10905.900331935742</v>
      </c>
      <c r="U9" s="23">
        <f t="shared" si="1"/>
        <v>4.8346744082740638E-2</v>
      </c>
      <c r="V9" s="22">
        <f t="shared" si="4"/>
        <v>210153.45568137447</v>
      </c>
      <c r="W9" s="24" t="s">
        <v>28</v>
      </c>
      <c r="X9" s="49"/>
      <c r="Y9" s="49"/>
      <c r="Z9" s="49"/>
    </row>
    <row r="10" spans="1:26" ht="15" customHeight="1" x14ac:dyDescent="0.25">
      <c r="A10" s="15">
        <v>8</v>
      </c>
      <c r="B10" s="25">
        <v>4527201</v>
      </c>
      <c r="C10" s="26">
        <v>43201818</v>
      </c>
      <c r="D10" s="17" t="s">
        <v>24</v>
      </c>
      <c r="E10" s="15" t="s">
        <v>24</v>
      </c>
      <c r="F10" s="18" t="s">
        <v>34</v>
      </c>
      <c r="G10" s="26" t="s">
        <v>26</v>
      </c>
      <c r="H10" s="17">
        <v>0</v>
      </c>
      <c r="I10" s="17">
        <v>1</v>
      </c>
      <c r="J10" s="17">
        <v>1</v>
      </c>
      <c r="K10" s="19">
        <v>121848.73949579832</v>
      </c>
      <c r="L10" s="19">
        <v>23151.26050420168</v>
      </c>
      <c r="M10" s="28">
        <v>145000</v>
      </c>
      <c r="N10" s="19">
        <v>116806.72268907563</v>
      </c>
      <c r="O10" s="19">
        <v>22193.277310924368</v>
      </c>
      <c r="P10" s="28">
        <v>139000</v>
      </c>
      <c r="Q10" s="20">
        <f t="shared" si="0"/>
        <v>139000</v>
      </c>
      <c r="R10" s="20">
        <v>100956.07184693479</v>
      </c>
      <c r="S10" s="21">
        <f t="shared" si="2"/>
        <v>119978.0359234674</v>
      </c>
      <c r="T10" s="22">
        <f t="shared" si="3"/>
        <v>13450.559790003108</v>
      </c>
      <c r="U10" s="23">
        <f t="shared" si="1"/>
        <v>0.112108517917255</v>
      </c>
      <c r="V10" s="22">
        <f t="shared" si="4"/>
        <v>100956.07184693479</v>
      </c>
      <c r="W10" s="24" t="s">
        <v>28</v>
      </c>
      <c r="X10" s="49"/>
      <c r="Y10" s="49"/>
      <c r="Z10" s="49"/>
    </row>
    <row r="11" spans="1:26" ht="15" customHeight="1" x14ac:dyDescent="0.25">
      <c r="A11" s="15">
        <v>9</v>
      </c>
      <c r="B11" s="25">
        <v>4527201</v>
      </c>
      <c r="C11" s="26">
        <v>43201818</v>
      </c>
      <c r="D11" s="17" t="s">
        <v>24</v>
      </c>
      <c r="E11" s="17" t="s">
        <v>24</v>
      </c>
      <c r="F11" s="18" t="s">
        <v>35</v>
      </c>
      <c r="G11" s="26" t="s">
        <v>26</v>
      </c>
      <c r="H11" s="17">
        <v>0</v>
      </c>
      <c r="I11" s="17">
        <v>1</v>
      </c>
      <c r="J11" s="17">
        <v>1</v>
      </c>
      <c r="K11" s="19">
        <v>75630.252100840342</v>
      </c>
      <c r="L11" s="19">
        <v>14369.747899159665</v>
      </c>
      <c r="M11" s="28">
        <v>90000</v>
      </c>
      <c r="N11" s="19">
        <v>88235.294117647063</v>
      </c>
      <c r="O11" s="19">
        <v>16764.705882352941</v>
      </c>
      <c r="P11" s="28">
        <v>105000</v>
      </c>
      <c r="Q11" s="20">
        <f t="shared" si="0"/>
        <v>90000</v>
      </c>
      <c r="R11" s="20">
        <v>82413.119875048811</v>
      </c>
      <c r="S11" s="21">
        <f t="shared" si="2"/>
        <v>86206.559937524406</v>
      </c>
      <c r="T11" s="22">
        <f t="shared" si="3"/>
        <v>2682.3671922012136</v>
      </c>
      <c r="U11" s="23">
        <f t="shared" si="1"/>
        <v>3.1115580927312005E-2</v>
      </c>
      <c r="V11" s="22">
        <f t="shared" si="4"/>
        <v>82413.119875048811</v>
      </c>
      <c r="W11" s="24" t="s">
        <v>28</v>
      </c>
      <c r="X11" s="49"/>
      <c r="Y11" s="49"/>
      <c r="Z11" s="49"/>
    </row>
    <row r="12" spans="1:26" ht="15" customHeight="1" x14ac:dyDescent="0.25">
      <c r="A12" s="15">
        <v>10</v>
      </c>
      <c r="B12" s="25">
        <v>4528101</v>
      </c>
      <c r="C12" s="29">
        <v>43201404</v>
      </c>
      <c r="D12" s="17" t="s">
        <v>24</v>
      </c>
      <c r="E12" s="17" t="s">
        <v>24</v>
      </c>
      <c r="F12" s="18" t="s">
        <v>36</v>
      </c>
      <c r="G12" s="26" t="s">
        <v>26</v>
      </c>
      <c r="H12" s="17">
        <v>0</v>
      </c>
      <c r="I12" s="17">
        <v>1</v>
      </c>
      <c r="J12" s="17">
        <v>1</v>
      </c>
      <c r="K12" s="19">
        <v>21008.403361344539</v>
      </c>
      <c r="L12" s="19">
        <v>3991.5966386554624</v>
      </c>
      <c r="M12" s="28">
        <v>25000</v>
      </c>
      <c r="N12" s="19">
        <v>19747.899159663866</v>
      </c>
      <c r="O12" s="19">
        <v>3752.1008403361348</v>
      </c>
      <c r="P12" s="28">
        <v>23500</v>
      </c>
      <c r="Q12" s="20">
        <f t="shared" si="0"/>
        <v>23500</v>
      </c>
      <c r="R12" s="20">
        <v>18542.951971885981</v>
      </c>
      <c r="S12" s="21">
        <f t="shared" si="2"/>
        <v>21021.475985942991</v>
      </c>
      <c r="T12" s="22">
        <f t="shared" si="3"/>
        <v>1752.5811376734132</v>
      </c>
      <c r="U12" s="23">
        <f t="shared" si="1"/>
        <v>8.3370983980637706E-2</v>
      </c>
      <c r="V12" s="22">
        <f t="shared" si="4"/>
        <v>18542.951971885981</v>
      </c>
      <c r="W12" s="24" t="s">
        <v>28</v>
      </c>
      <c r="X12" s="49"/>
      <c r="Y12" s="49"/>
      <c r="Z12" s="49"/>
    </row>
    <row r="13" spans="1:26" ht="15" customHeight="1" x14ac:dyDescent="0.25">
      <c r="A13" s="15">
        <v>11</v>
      </c>
      <c r="B13" s="25">
        <v>4528101</v>
      </c>
      <c r="C13" s="29">
        <v>43201404</v>
      </c>
      <c r="D13" s="17" t="s">
        <v>24</v>
      </c>
      <c r="E13" s="17" t="s">
        <v>24</v>
      </c>
      <c r="F13" s="18" t="s">
        <v>37</v>
      </c>
      <c r="G13" s="26" t="s">
        <v>26</v>
      </c>
      <c r="H13" s="17">
        <v>0</v>
      </c>
      <c r="I13" s="17">
        <v>1</v>
      </c>
      <c r="J13" s="17">
        <v>1</v>
      </c>
      <c r="K13" s="19">
        <v>46218.487394957985</v>
      </c>
      <c r="L13" s="19">
        <v>8781.5126050420167</v>
      </c>
      <c r="M13" s="28">
        <v>55000</v>
      </c>
      <c r="N13" s="19">
        <v>52100.840336134454</v>
      </c>
      <c r="O13" s="19">
        <v>9899.1596638655465</v>
      </c>
      <c r="P13" s="28">
        <v>62000</v>
      </c>
      <c r="Q13" s="20">
        <f t="shared" si="0"/>
        <v>55000</v>
      </c>
      <c r="R13" s="20">
        <v>46357.379929714953</v>
      </c>
      <c r="S13" s="21">
        <f t="shared" si="2"/>
        <v>50678.689964857476</v>
      </c>
      <c r="T13" s="22">
        <f t="shared" si="3"/>
        <v>3055.6276294587565</v>
      </c>
      <c r="U13" s="23">
        <f t="shared" si="1"/>
        <v>6.0294132140701437E-2</v>
      </c>
      <c r="V13" s="22">
        <f t="shared" si="4"/>
        <v>46357.379929714953</v>
      </c>
      <c r="W13" s="24" t="s">
        <v>28</v>
      </c>
      <c r="X13" s="49"/>
      <c r="Y13" s="49"/>
      <c r="Z13" s="49"/>
    </row>
    <row r="14" spans="1:26" ht="15" customHeight="1" x14ac:dyDescent="0.25">
      <c r="A14" s="15">
        <v>12</v>
      </c>
      <c r="B14" s="25">
        <v>4528101</v>
      </c>
      <c r="C14" s="16">
        <v>43201502</v>
      </c>
      <c r="D14" s="15" t="s">
        <v>24</v>
      </c>
      <c r="E14" s="17" t="s">
        <v>24</v>
      </c>
      <c r="F14" s="18" t="s">
        <v>38</v>
      </c>
      <c r="G14" s="16" t="s">
        <v>26</v>
      </c>
      <c r="H14" s="16">
        <v>0</v>
      </c>
      <c r="I14" s="16">
        <v>1</v>
      </c>
      <c r="J14" s="16">
        <v>1</v>
      </c>
      <c r="K14" s="19">
        <v>65546.218487394959</v>
      </c>
      <c r="L14" s="19">
        <v>12453.781512605043</v>
      </c>
      <c r="M14" s="28">
        <v>78000</v>
      </c>
      <c r="N14" s="19">
        <v>64705.882352941182</v>
      </c>
      <c r="O14" s="19">
        <v>12294.117647058825</v>
      </c>
      <c r="P14" s="28">
        <v>77000</v>
      </c>
      <c r="Q14" s="20">
        <f t="shared" si="0"/>
        <v>77000</v>
      </c>
      <c r="R14" s="20"/>
      <c r="S14" s="21">
        <f t="shared" si="2"/>
        <v>77000</v>
      </c>
      <c r="T14" s="22">
        <f t="shared" si="3"/>
        <v>0</v>
      </c>
      <c r="U14" s="23">
        <f t="shared" si="1"/>
        <v>0</v>
      </c>
      <c r="V14" s="22">
        <f t="shared" si="4"/>
        <v>77000</v>
      </c>
      <c r="W14" s="24" t="s">
        <v>4</v>
      </c>
      <c r="X14" s="49"/>
      <c r="Y14" s="49"/>
      <c r="Z14" s="49"/>
    </row>
    <row r="15" spans="1:26" ht="15" customHeight="1" x14ac:dyDescent="0.25">
      <c r="A15" s="15">
        <v>13</v>
      </c>
      <c r="B15" s="25">
        <v>4528101</v>
      </c>
      <c r="C15" s="16">
        <v>43201531</v>
      </c>
      <c r="D15" s="15" t="s">
        <v>24</v>
      </c>
      <c r="E15" s="17" t="s">
        <v>24</v>
      </c>
      <c r="F15" s="18" t="s">
        <v>39</v>
      </c>
      <c r="G15" s="16" t="s">
        <v>26</v>
      </c>
      <c r="H15" s="16">
        <v>0</v>
      </c>
      <c r="I15" s="16">
        <v>1</v>
      </c>
      <c r="J15" s="16">
        <v>1</v>
      </c>
      <c r="K15" s="19">
        <v>166386.55462184874</v>
      </c>
      <c r="L15" s="19">
        <v>31613.44537815126</v>
      </c>
      <c r="M15" s="28">
        <v>198000</v>
      </c>
      <c r="N15" s="19">
        <v>172268.90756302522</v>
      </c>
      <c r="O15" s="19">
        <v>32731.092436974792</v>
      </c>
      <c r="P15" s="28">
        <v>205000</v>
      </c>
      <c r="Q15" s="20">
        <f t="shared" si="0"/>
        <v>198000</v>
      </c>
      <c r="R15" s="20"/>
      <c r="S15" s="21">
        <f t="shared" si="2"/>
        <v>198000</v>
      </c>
      <c r="T15" s="22">
        <f t="shared" si="3"/>
        <v>0</v>
      </c>
      <c r="U15" s="23">
        <f t="shared" si="1"/>
        <v>0</v>
      </c>
      <c r="V15" s="22">
        <f t="shared" si="4"/>
        <v>198000</v>
      </c>
      <c r="W15" s="24" t="s">
        <v>4</v>
      </c>
      <c r="X15" s="49"/>
      <c r="Y15" s="49"/>
      <c r="Z15" s="49"/>
    </row>
    <row r="16" spans="1:26" ht="15" customHeight="1" x14ac:dyDescent="0.25">
      <c r="A16" s="15">
        <v>14</v>
      </c>
      <c r="B16" s="25">
        <v>4529001</v>
      </c>
      <c r="C16" s="30">
        <v>23153134</v>
      </c>
      <c r="D16" s="17" t="s">
        <v>24</v>
      </c>
      <c r="E16" s="17" t="s">
        <v>24</v>
      </c>
      <c r="F16" s="18" t="s">
        <v>40</v>
      </c>
      <c r="G16" s="26" t="s">
        <v>26</v>
      </c>
      <c r="H16" s="17">
        <v>0</v>
      </c>
      <c r="I16" s="17">
        <v>1</v>
      </c>
      <c r="J16" s="17">
        <v>1</v>
      </c>
      <c r="K16" s="19">
        <v>71428.571428571435</v>
      </c>
      <c r="L16" s="19">
        <v>13571.428571428572</v>
      </c>
      <c r="M16" s="28">
        <v>85000</v>
      </c>
      <c r="N16" s="19">
        <v>68067.226890756312</v>
      </c>
      <c r="O16" s="19">
        <v>12932.773109243699</v>
      </c>
      <c r="P16" s="28">
        <v>81000</v>
      </c>
      <c r="Q16" s="20">
        <f t="shared" si="0"/>
        <v>81000</v>
      </c>
      <c r="R16" s="20">
        <v>49447.871925029285</v>
      </c>
      <c r="S16" s="21">
        <f t="shared" si="2"/>
        <v>65223.935962514646</v>
      </c>
      <c r="T16" s="22">
        <f t="shared" si="3"/>
        <v>11155.361861339043</v>
      </c>
      <c r="U16" s="23">
        <f t="shared" si="1"/>
        <v>0.1710317185971455</v>
      </c>
      <c r="V16" s="22">
        <f t="shared" si="4"/>
        <v>49447.871925029285</v>
      </c>
      <c r="W16" s="24" t="s">
        <v>28</v>
      </c>
      <c r="X16" s="49"/>
      <c r="Y16" s="49"/>
      <c r="Z16" s="49"/>
    </row>
    <row r="17" spans="1:26" ht="15" customHeight="1" x14ac:dyDescent="0.25">
      <c r="A17" s="15">
        <v>15</v>
      </c>
      <c r="B17" s="25">
        <v>4529001</v>
      </c>
      <c r="C17" s="30">
        <v>44103004</v>
      </c>
      <c r="D17" s="17" t="s">
        <v>24</v>
      </c>
      <c r="E17" s="17" t="s">
        <v>24</v>
      </c>
      <c r="F17" s="18" t="s">
        <v>41</v>
      </c>
      <c r="G17" s="26" t="s">
        <v>26</v>
      </c>
      <c r="H17" s="17">
        <v>0</v>
      </c>
      <c r="I17" s="17">
        <v>1</v>
      </c>
      <c r="J17" s="17">
        <v>1</v>
      </c>
      <c r="K17" s="19">
        <v>113445.37815126051</v>
      </c>
      <c r="L17" s="19">
        <v>21554.621848739498</v>
      </c>
      <c r="M17" s="27">
        <v>135000</v>
      </c>
      <c r="N17" s="19">
        <v>121848.73949579832</v>
      </c>
      <c r="O17" s="19">
        <v>23151.26050420168</v>
      </c>
      <c r="P17" s="27">
        <v>145000</v>
      </c>
      <c r="Q17" s="20">
        <f t="shared" si="0"/>
        <v>135000</v>
      </c>
      <c r="R17" s="20">
        <v>92714.759859429905</v>
      </c>
      <c r="S17" s="21">
        <f t="shared" si="2"/>
        <v>113857.37992971495</v>
      </c>
      <c r="T17" s="22">
        <f t="shared" si="3"/>
        <v>14950.090023749357</v>
      </c>
      <c r="U17" s="23">
        <f t="shared" si="1"/>
        <v>0.13130541061965562</v>
      </c>
      <c r="V17" s="22">
        <f t="shared" si="4"/>
        <v>92714.759859429905</v>
      </c>
      <c r="W17" s="24" t="s">
        <v>28</v>
      </c>
      <c r="X17" s="49"/>
      <c r="Y17" s="49"/>
      <c r="Z17" s="49"/>
    </row>
    <row r="18" spans="1:26" ht="15" customHeight="1" x14ac:dyDescent="0.25">
      <c r="A18" s="15">
        <v>16</v>
      </c>
      <c r="B18" s="25">
        <v>4529001</v>
      </c>
      <c r="C18" s="30">
        <v>44103004</v>
      </c>
      <c r="D18" s="17" t="s">
        <v>24</v>
      </c>
      <c r="E18" s="17" t="s">
        <v>24</v>
      </c>
      <c r="F18" s="18" t="s">
        <v>42</v>
      </c>
      <c r="G18" s="26" t="s">
        <v>26</v>
      </c>
      <c r="H18" s="17">
        <v>0</v>
      </c>
      <c r="I18" s="17">
        <v>1</v>
      </c>
      <c r="J18" s="17">
        <v>1</v>
      </c>
      <c r="K18" s="19">
        <v>105042.01680672269</v>
      </c>
      <c r="L18" s="19">
        <v>19957.983193277312</v>
      </c>
      <c r="M18" s="27">
        <v>125000</v>
      </c>
      <c r="N18" s="19">
        <v>111764.70588235295</v>
      </c>
      <c r="O18" s="19">
        <v>21235.294117647059</v>
      </c>
      <c r="P18" s="27">
        <v>133000</v>
      </c>
      <c r="Q18" s="20">
        <f t="shared" si="0"/>
        <v>125000</v>
      </c>
      <c r="R18" s="20">
        <v>72111.479890667702</v>
      </c>
      <c r="S18" s="21">
        <f t="shared" si="2"/>
        <v>98555.739945333858</v>
      </c>
      <c r="T18" s="22">
        <f t="shared" si="3"/>
        <v>18698.915608115003</v>
      </c>
      <c r="U18" s="23">
        <f t="shared" si="1"/>
        <v>0.18972934116761514</v>
      </c>
      <c r="V18" s="22">
        <f t="shared" si="4"/>
        <v>72111.479890667702</v>
      </c>
      <c r="W18" s="24" t="s">
        <v>28</v>
      </c>
      <c r="X18" s="49"/>
      <c r="Y18" s="49"/>
      <c r="Z18" s="49"/>
    </row>
    <row r="19" spans="1:26" ht="15" customHeight="1" x14ac:dyDescent="0.25">
      <c r="A19" s="15">
        <v>17</v>
      </c>
      <c r="B19" s="25">
        <v>4529001</v>
      </c>
      <c r="C19" s="30">
        <v>44103004</v>
      </c>
      <c r="D19" s="17" t="s">
        <v>24</v>
      </c>
      <c r="E19" s="17" t="s">
        <v>24</v>
      </c>
      <c r="F19" s="18" t="s">
        <v>43</v>
      </c>
      <c r="G19" s="26" t="s">
        <v>26</v>
      </c>
      <c r="H19" s="17">
        <v>0</v>
      </c>
      <c r="I19" s="17">
        <v>1</v>
      </c>
      <c r="J19" s="17">
        <v>1</v>
      </c>
      <c r="K19" s="19">
        <v>113445.37815126051</v>
      </c>
      <c r="L19" s="19">
        <v>21554.621848739498</v>
      </c>
      <c r="M19" s="27">
        <v>135000</v>
      </c>
      <c r="N19" s="19">
        <v>111764.70588235295</v>
      </c>
      <c r="O19" s="19">
        <v>21235.294117647059</v>
      </c>
      <c r="P19" s="27">
        <v>133000</v>
      </c>
      <c r="Q19" s="20">
        <f t="shared" si="0"/>
        <v>133000</v>
      </c>
      <c r="R19" s="20">
        <v>72111.479890667702</v>
      </c>
      <c r="S19" s="21">
        <f t="shared" si="2"/>
        <v>102555.73994533386</v>
      </c>
      <c r="T19" s="22">
        <f t="shared" si="3"/>
        <v>21527.342732861136</v>
      </c>
      <c r="U19" s="23">
        <f t="shared" si="1"/>
        <v>0.20990870666367417</v>
      </c>
      <c r="V19" s="22">
        <f t="shared" si="4"/>
        <v>72111.479890667702</v>
      </c>
      <c r="W19" s="24" t="s">
        <v>28</v>
      </c>
      <c r="X19" s="49"/>
      <c r="Y19" s="49"/>
      <c r="Z19" s="49"/>
    </row>
    <row r="20" spans="1:26" ht="15" customHeight="1" x14ac:dyDescent="0.25">
      <c r="A20" s="15">
        <v>18</v>
      </c>
      <c r="B20" s="25">
        <v>4529001</v>
      </c>
      <c r="C20" s="30">
        <v>44103004</v>
      </c>
      <c r="D20" s="17" t="s">
        <v>24</v>
      </c>
      <c r="E20" s="17" t="s">
        <v>24</v>
      </c>
      <c r="F20" s="18" t="s">
        <v>44</v>
      </c>
      <c r="G20" s="26" t="s">
        <v>26</v>
      </c>
      <c r="H20" s="17">
        <v>0</v>
      </c>
      <c r="I20" s="17">
        <v>1</v>
      </c>
      <c r="J20" s="17">
        <v>1</v>
      </c>
      <c r="K20" s="19">
        <v>113445.37815126051</v>
      </c>
      <c r="L20" s="19">
        <v>21554.621848739498</v>
      </c>
      <c r="M20" s="27">
        <v>135000</v>
      </c>
      <c r="N20" s="19">
        <v>111764.70588235295</v>
      </c>
      <c r="O20" s="19">
        <v>21235.294117647059</v>
      </c>
      <c r="P20" s="27">
        <v>133000</v>
      </c>
      <c r="Q20" s="20">
        <f t="shared" si="0"/>
        <v>133000</v>
      </c>
      <c r="R20" s="20">
        <v>135981.64779383055</v>
      </c>
      <c r="S20" s="21">
        <f t="shared" si="2"/>
        <v>134490.82389691527</v>
      </c>
      <c r="T20" s="22">
        <f t="shared" si="3"/>
        <v>1054.1716870637442</v>
      </c>
      <c r="U20" s="23">
        <f t="shared" si="1"/>
        <v>7.8382424653130785E-3</v>
      </c>
      <c r="V20" s="22">
        <f t="shared" si="4"/>
        <v>133000</v>
      </c>
      <c r="W20" s="24" t="s">
        <v>28</v>
      </c>
      <c r="X20" s="49"/>
      <c r="Y20" s="49"/>
      <c r="Z20" s="49"/>
    </row>
    <row r="21" spans="1:26" ht="15" customHeight="1" x14ac:dyDescent="0.25">
      <c r="A21" s="15">
        <v>19</v>
      </c>
      <c r="B21" s="25">
        <v>4529001</v>
      </c>
      <c r="C21" s="30">
        <v>43202216</v>
      </c>
      <c r="D21" s="17" t="s">
        <v>24</v>
      </c>
      <c r="E21" s="17" t="s">
        <v>24</v>
      </c>
      <c r="F21" s="18" t="s">
        <v>45</v>
      </c>
      <c r="G21" s="26" t="s">
        <v>26</v>
      </c>
      <c r="H21" s="17">
        <v>0</v>
      </c>
      <c r="I21" s="17">
        <v>1</v>
      </c>
      <c r="J21" s="17">
        <v>1</v>
      </c>
      <c r="K21" s="19">
        <v>50420.168067226892</v>
      </c>
      <c r="L21" s="19">
        <v>9579.8319327731097</v>
      </c>
      <c r="M21" s="27">
        <v>60000</v>
      </c>
      <c r="N21" s="19">
        <v>75630.252100840342</v>
      </c>
      <c r="O21" s="19">
        <v>14369.747899159665</v>
      </c>
      <c r="P21" s="27">
        <v>90000</v>
      </c>
      <c r="Q21" s="20">
        <f t="shared" si="0"/>
        <v>60000</v>
      </c>
      <c r="R21" s="20">
        <v>82413.119875048811</v>
      </c>
      <c r="S21" s="21">
        <f t="shared" si="2"/>
        <v>71206.559937524406</v>
      </c>
      <c r="T21" s="22">
        <f t="shared" si="3"/>
        <v>7924.2345255969994</v>
      </c>
      <c r="U21" s="23">
        <f t="shared" si="1"/>
        <v>0.11128517558704713</v>
      </c>
      <c r="V21" s="22">
        <f t="shared" si="4"/>
        <v>60000</v>
      </c>
      <c r="W21" s="24" t="s">
        <v>28</v>
      </c>
      <c r="X21" s="49"/>
      <c r="Y21" s="49"/>
      <c r="Z21" s="49"/>
    </row>
    <row r="22" spans="1:26" ht="15" customHeight="1" x14ac:dyDescent="0.25">
      <c r="A22" s="15">
        <v>20</v>
      </c>
      <c r="B22" s="25">
        <v>4529001</v>
      </c>
      <c r="C22" s="30">
        <v>44103001</v>
      </c>
      <c r="D22" s="17" t="s">
        <v>24</v>
      </c>
      <c r="E22" s="17" t="s">
        <v>24</v>
      </c>
      <c r="F22" s="18" t="s">
        <v>46</v>
      </c>
      <c r="G22" s="26" t="s">
        <v>26</v>
      </c>
      <c r="H22" s="17">
        <v>0</v>
      </c>
      <c r="I22" s="17">
        <v>1</v>
      </c>
      <c r="J22" s="17">
        <v>1</v>
      </c>
      <c r="K22" s="19">
        <v>54621.848739495799</v>
      </c>
      <c r="L22" s="19">
        <v>10378.151260504203</v>
      </c>
      <c r="M22" s="27">
        <v>65000</v>
      </c>
      <c r="N22" s="19">
        <v>63025.210084033613</v>
      </c>
      <c r="O22" s="19">
        <v>11974.789915966387</v>
      </c>
      <c r="P22" s="27">
        <v>75000</v>
      </c>
      <c r="Q22" s="20">
        <f t="shared" si="0"/>
        <v>65000</v>
      </c>
      <c r="R22" s="20">
        <v>61809.839906286608</v>
      </c>
      <c r="S22" s="21">
        <f t="shared" si="2"/>
        <v>63404.919953143304</v>
      </c>
      <c r="T22" s="22">
        <f t="shared" si="3"/>
        <v>1127.8919176677257</v>
      </c>
      <c r="U22" s="23">
        <f t="shared" si="1"/>
        <v>1.7788712902740766E-2</v>
      </c>
      <c r="V22" s="22">
        <f t="shared" si="4"/>
        <v>61809.839906286608</v>
      </c>
      <c r="W22" s="24" t="s">
        <v>28</v>
      </c>
      <c r="X22" s="49"/>
      <c r="Y22" s="49"/>
      <c r="Z22" s="49"/>
    </row>
    <row r="23" spans="1:26" ht="15" customHeight="1" x14ac:dyDescent="0.25">
      <c r="A23" s="15">
        <v>21</v>
      </c>
      <c r="B23" s="25">
        <v>4529001</v>
      </c>
      <c r="C23" s="30">
        <v>44103001</v>
      </c>
      <c r="D23" s="17" t="s">
        <v>24</v>
      </c>
      <c r="E23" s="17" t="s">
        <v>24</v>
      </c>
      <c r="F23" s="18" t="s">
        <v>47</v>
      </c>
      <c r="G23" s="26" t="s">
        <v>26</v>
      </c>
      <c r="H23" s="17">
        <v>0</v>
      </c>
      <c r="I23" s="17">
        <v>1</v>
      </c>
      <c r="J23" s="17">
        <v>1</v>
      </c>
      <c r="K23" s="19">
        <v>71428.571428571435</v>
      </c>
      <c r="L23" s="19">
        <v>13571.428571428572</v>
      </c>
      <c r="M23" s="27">
        <v>85000</v>
      </c>
      <c r="N23" s="19">
        <v>79831.932773109249</v>
      </c>
      <c r="O23" s="19">
        <v>15168.067226890758</v>
      </c>
      <c r="P23" s="27">
        <v>95000</v>
      </c>
      <c r="Q23" s="20">
        <f t="shared" si="0"/>
        <v>85000</v>
      </c>
      <c r="R23" s="20">
        <v>61809.839906286608</v>
      </c>
      <c r="S23" s="21">
        <f t="shared" si="2"/>
        <v>73404.919953143311</v>
      </c>
      <c r="T23" s="22">
        <f t="shared" si="3"/>
        <v>8198.9597295331951</v>
      </c>
      <c r="U23" s="23">
        <f t="shared" si="1"/>
        <v>0.11169496179230018</v>
      </c>
      <c r="V23" s="22">
        <f t="shared" si="4"/>
        <v>61809.839906286608</v>
      </c>
      <c r="W23" s="24" t="s">
        <v>28</v>
      </c>
      <c r="X23" s="49"/>
      <c r="Y23" s="49"/>
      <c r="Z23" s="49"/>
    </row>
    <row r="24" spans="1:26" ht="15" customHeight="1" x14ac:dyDescent="0.25">
      <c r="A24" s="15">
        <v>22</v>
      </c>
      <c r="B24" s="25">
        <v>4529001</v>
      </c>
      <c r="C24" s="30">
        <v>44101705</v>
      </c>
      <c r="D24" s="17" t="s">
        <v>24</v>
      </c>
      <c r="E24" s="17" t="s">
        <v>24</v>
      </c>
      <c r="F24" s="18" t="s">
        <v>48</v>
      </c>
      <c r="G24" s="26" t="s">
        <v>26</v>
      </c>
      <c r="H24" s="17">
        <v>0</v>
      </c>
      <c r="I24" s="17">
        <v>1</v>
      </c>
      <c r="J24" s="17">
        <v>1</v>
      </c>
      <c r="K24" s="19">
        <v>403361.34453781514</v>
      </c>
      <c r="L24" s="19">
        <v>76638.655462184877</v>
      </c>
      <c r="M24" s="27">
        <v>480000</v>
      </c>
      <c r="N24" s="19">
        <v>399159.66386554623</v>
      </c>
      <c r="O24" s="19">
        <v>75840.336134453784</v>
      </c>
      <c r="P24" s="27">
        <v>475000</v>
      </c>
      <c r="Q24" s="20">
        <f t="shared" si="0"/>
        <v>475000</v>
      </c>
      <c r="R24" s="20">
        <v>267842.63959390862</v>
      </c>
      <c r="S24" s="21">
        <f t="shared" si="2"/>
        <v>371421.31979695428</v>
      </c>
      <c r="T24" s="22">
        <f t="shared" si="3"/>
        <v>73241.187157926572</v>
      </c>
      <c r="U24" s="23">
        <f t="shared" si="1"/>
        <v>0.19719166147480574</v>
      </c>
      <c r="V24" s="22">
        <f t="shared" si="4"/>
        <v>267842.63959390862</v>
      </c>
      <c r="W24" s="24" t="s">
        <v>28</v>
      </c>
      <c r="X24" s="49"/>
      <c r="Y24" s="49"/>
      <c r="Z24" s="49"/>
    </row>
    <row r="25" spans="1:26" ht="15" customHeight="1" x14ac:dyDescent="0.25">
      <c r="A25" s="15">
        <v>23</v>
      </c>
      <c r="B25" s="25">
        <v>4529001</v>
      </c>
      <c r="C25" s="30">
        <v>26111711</v>
      </c>
      <c r="D25" s="17" t="s">
        <v>24</v>
      </c>
      <c r="E25" s="17" t="s">
        <v>24</v>
      </c>
      <c r="F25" s="18" t="s">
        <v>49</v>
      </c>
      <c r="G25" s="26" t="s">
        <v>26</v>
      </c>
      <c r="H25" s="17">
        <v>0</v>
      </c>
      <c r="I25" s="17">
        <v>1</v>
      </c>
      <c r="J25" s="17">
        <v>1</v>
      </c>
      <c r="K25" s="19">
        <v>3781.5126050420172</v>
      </c>
      <c r="L25" s="19">
        <v>718.48739495798327</v>
      </c>
      <c r="M25" s="31">
        <v>4500</v>
      </c>
      <c r="N25" s="19">
        <v>4201.680672268908</v>
      </c>
      <c r="O25" s="19">
        <v>798.31932773109247</v>
      </c>
      <c r="P25" s="31">
        <v>5000</v>
      </c>
      <c r="Q25" s="20">
        <f t="shared" si="0"/>
        <v>4500</v>
      </c>
      <c r="R25" s="20">
        <v>2575.4099960952753</v>
      </c>
      <c r="S25" s="21">
        <f t="shared" si="2"/>
        <v>3537.7049980476377</v>
      </c>
      <c r="T25" s="22">
        <f t="shared" si="3"/>
        <v>680.44532138243812</v>
      </c>
      <c r="U25" s="23">
        <f t="shared" si="1"/>
        <v>0.19234088816279402</v>
      </c>
      <c r="V25" s="22">
        <f t="shared" si="4"/>
        <v>2575.4099960952753</v>
      </c>
      <c r="W25" s="24" t="s">
        <v>28</v>
      </c>
      <c r="X25" s="49"/>
      <c r="Y25" s="49"/>
      <c r="Z25" s="49"/>
    </row>
    <row r="26" spans="1:26" ht="15" customHeight="1" x14ac:dyDescent="0.25">
      <c r="A26" s="15">
        <v>24</v>
      </c>
      <c r="B26" s="25">
        <v>4529001</v>
      </c>
      <c r="C26" s="16">
        <v>43201402</v>
      </c>
      <c r="D26" s="17" t="s">
        <v>24</v>
      </c>
      <c r="E26" s="17" t="s">
        <v>24</v>
      </c>
      <c r="F26" s="18" t="s">
        <v>50</v>
      </c>
      <c r="G26" s="26" t="s">
        <v>26</v>
      </c>
      <c r="H26" s="17">
        <v>0</v>
      </c>
      <c r="I26" s="17">
        <v>1</v>
      </c>
      <c r="J26" s="17">
        <v>1</v>
      </c>
      <c r="K26" s="19">
        <v>0</v>
      </c>
      <c r="L26" s="19">
        <v>0</v>
      </c>
      <c r="M26" s="32">
        <v>0</v>
      </c>
      <c r="N26" s="19"/>
      <c r="O26" s="19"/>
      <c r="P26" s="32"/>
      <c r="Q26" s="20">
        <f t="shared" si="0"/>
        <v>0</v>
      </c>
      <c r="R26" s="20">
        <v>236937.71964076499</v>
      </c>
      <c r="S26" s="21">
        <f t="shared" si="2"/>
        <v>118468.85982038249</v>
      </c>
      <c r="T26" s="22">
        <f t="shared" si="3"/>
        <v>83770.134138430978</v>
      </c>
      <c r="U26" s="23">
        <f t="shared" si="1"/>
        <v>0.70710678118654757</v>
      </c>
      <c r="V26" s="22">
        <f>+R26</f>
        <v>236937.71964076499</v>
      </c>
      <c r="W26" s="24" t="s">
        <v>51</v>
      </c>
      <c r="X26" s="49"/>
      <c r="Y26" s="49"/>
      <c r="Z26" s="49"/>
    </row>
    <row r="27" spans="1:26" ht="15" customHeight="1" x14ac:dyDescent="0.25">
      <c r="A27" s="15">
        <v>25</v>
      </c>
      <c r="B27" s="25">
        <v>4529001</v>
      </c>
      <c r="C27" s="16">
        <v>43201402</v>
      </c>
      <c r="D27" s="17" t="s">
        <v>24</v>
      </c>
      <c r="E27" s="17" t="s">
        <v>24</v>
      </c>
      <c r="F27" s="18" t="s">
        <v>52</v>
      </c>
      <c r="G27" s="26" t="s">
        <v>26</v>
      </c>
      <c r="H27" s="17">
        <v>0</v>
      </c>
      <c r="I27" s="17">
        <v>1</v>
      </c>
      <c r="J27" s="17">
        <v>1</v>
      </c>
      <c r="K27" s="19">
        <v>250420.16806722691</v>
      </c>
      <c r="L27" s="19">
        <v>47579.831932773115</v>
      </c>
      <c r="M27" s="32">
        <v>298000</v>
      </c>
      <c r="N27" s="19">
        <v>266386.55462184874</v>
      </c>
      <c r="O27" s="19">
        <v>50613.445378151264</v>
      </c>
      <c r="P27" s="28">
        <v>317000</v>
      </c>
      <c r="Q27" s="20">
        <f t="shared" si="0"/>
        <v>298000</v>
      </c>
      <c r="R27" s="20">
        <v>267842.63959390862</v>
      </c>
      <c r="S27" s="21">
        <f t="shared" si="2"/>
        <v>282921.31979695428</v>
      </c>
      <c r="T27" s="22">
        <f t="shared" si="3"/>
        <v>10662.237022916976</v>
      </c>
      <c r="U27" s="23">
        <f t="shared" si="1"/>
        <v>3.7686226794675648E-2</v>
      </c>
      <c r="V27" s="22">
        <f t="shared" si="4"/>
        <v>267842.63959390862</v>
      </c>
      <c r="W27" s="24" t="s">
        <v>28</v>
      </c>
      <c r="X27" s="49"/>
      <c r="Y27" s="49"/>
      <c r="Z27" s="49"/>
    </row>
    <row r="28" spans="1:26" ht="15" customHeight="1" x14ac:dyDescent="0.25">
      <c r="A28" s="15">
        <v>26</v>
      </c>
      <c r="B28" s="25">
        <v>4529001</v>
      </c>
      <c r="C28" s="16">
        <v>43201402</v>
      </c>
      <c r="D28" s="17" t="s">
        <v>24</v>
      </c>
      <c r="E28" s="17" t="s">
        <v>24</v>
      </c>
      <c r="F28" s="18" t="s">
        <v>53</v>
      </c>
      <c r="G28" s="26" t="s">
        <v>26</v>
      </c>
      <c r="H28" s="17">
        <v>0</v>
      </c>
      <c r="I28" s="17">
        <v>1</v>
      </c>
      <c r="J28" s="17">
        <v>1</v>
      </c>
      <c r="K28" s="19">
        <v>418487.39495798323</v>
      </c>
      <c r="L28" s="19">
        <v>79512.605042016818</v>
      </c>
      <c r="M28" s="28">
        <v>498000</v>
      </c>
      <c r="N28" s="19">
        <v>410924.36974789918</v>
      </c>
      <c r="O28" s="19">
        <v>78075.630252100847</v>
      </c>
      <c r="P28" s="28">
        <v>489000</v>
      </c>
      <c r="Q28" s="20">
        <f t="shared" si="0"/>
        <v>489000</v>
      </c>
      <c r="R28" s="20">
        <v>309049.19953143306</v>
      </c>
      <c r="S28" s="21">
        <f t="shared" si="2"/>
        <v>399024.59976571653</v>
      </c>
      <c r="T28" s="22">
        <f t="shared" si="3"/>
        <v>63622.215645635362</v>
      </c>
      <c r="U28" s="23">
        <f t="shared" si="1"/>
        <v>0.15944434424090781</v>
      </c>
      <c r="V28" s="22">
        <f t="shared" si="4"/>
        <v>309049.19953143306</v>
      </c>
      <c r="W28" s="24" t="s">
        <v>28</v>
      </c>
      <c r="X28" s="49"/>
      <c r="Y28" s="49"/>
      <c r="Z28" s="49"/>
    </row>
    <row r="29" spans="1:26" ht="15" customHeight="1" x14ac:dyDescent="0.25">
      <c r="A29" s="15">
        <v>27</v>
      </c>
      <c r="B29" s="25">
        <v>4529001</v>
      </c>
      <c r="C29" s="30">
        <v>44101700</v>
      </c>
      <c r="D29" s="17" t="s">
        <v>24</v>
      </c>
      <c r="E29" s="17" t="s">
        <v>24</v>
      </c>
      <c r="F29" s="18" t="s">
        <v>54</v>
      </c>
      <c r="G29" s="26" t="s">
        <v>26</v>
      </c>
      <c r="H29" s="17">
        <v>0</v>
      </c>
      <c r="I29" s="17">
        <v>1</v>
      </c>
      <c r="J29" s="17">
        <v>1</v>
      </c>
      <c r="K29" s="19">
        <v>37815.126050420171</v>
      </c>
      <c r="L29" s="19">
        <v>7184.8739495798327</v>
      </c>
      <c r="M29" s="28">
        <v>45000</v>
      </c>
      <c r="N29" s="19">
        <v>47058.823529411769</v>
      </c>
      <c r="O29" s="19">
        <v>8941.176470588236</v>
      </c>
      <c r="P29" s="28">
        <v>56000</v>
      </c>
      <c r="Q29" s="20">
        <f t="shared" si="0"/>
        <v>45000</v>
      </c>
      <c r="R29" s="20">
        <v>27814.427957828975</v>
      </c>
      <c r="S29" s="21">
        <f t="shared" si="2"/>
        <v>36407.213978914486</v>
      </c>
      <c r="T29" s="22">
        <f t="shared" si="3"/>
        <v>6076.0172647945619</v>
      </c>
      <c r="U29" s="23">
        <f t="shared" si="1"/>
        <v>0.16689047583573777</v>
      </c>
      <c r="V29" s="22">
        <f t="shared" si="4"/>
        <v>27814.427957828975</v>
      </c>
      <c r="W29" s="24" t="s">
        <v>28</v>
      </c>
      <c r="X29" s="49"/>
      <c r="Y29" s="49"/>
      <c r="Z29" s="49"/>
    </row>
    <row r="30" spans="1:26" ht="15" customHeight="1" x14ac:dyDescent="0.25">
      <c r="A30" s="15">
        <v>28</v>
      </c>
      <c r="B30" s="25">
        <v>4529001</v>
      </c>
      <c r="C30" s="30">
        <v>44101700</v>
      </c>
      <c r="D30" s="17" t="s">
        <v>24</v>
      </c>
      <c r="E30" s="17" t="s">
        <v>24</v>
      </c>
      <c r="F30" s="18" t="s">
        <v>55</v>
      </c>
      <c r="G30" s="26" t="s">
        <v>26</v>
      </c>
      <c r="H30" s="17">
        <v>0</v>
      </c>
      <c r="I30" s="17">
        <v>1</v>
      </c>
      <c r="J30" s="17">
        <v>1</v>
      </c>
      <c r="K30" s="19">
        <v>37815.126050420171</v>
      </c>
      <c r="L30" s="19">
        <v>7184.8739495798327</v>
      </c>
      <c r="M30" s="28">
        <v>45000</v>
      </c>
      <c r="N30" s="19">
        <v>47058.823529411769</v>
      </c>
      <c r="O30" s="19">
        <v>8941.176470588236</v>
      </c>
      <c r="P30" s="28">
        <v>56000</v>
      </c>
      <c r="Q30" s="20">
        <f t="shared" si="0"/>
        <v>45000</v>
      </c>
      <c r="R30" s="20">
        <v>25754.099960952753</v>
      </c>
      <c r="S30" s="21">
        <f t="shared" si="2"/>
        <v>35377.049980476375</v>
      </c>
      <c r="T30" s="22">
        <f t="shared" si="3"/>
        <v>6804.4532138243121</v>
      </c>
      <c r="U30" s="23">
        <f t="shared" si="1"/>
        <v>0.19234088816279207</v>
      </c>
      <c r="V30" s="22">
        <f t="shared" si="4"/>
        <v>25754.099960952753</v>
      </c>
      <c r="W30" s="24" t="s">
        <v>28</v>
      </c>
      <c r="X30" s="49"/>
      <c r="Y30" s="49"/>
      <c r="Z30" s="49"/>
    </row>
    <row r="31" spans="1:26" ht="15" customHeight="1" x14ac:dyDescent="0.25">
      <c r="A31" s="15">
        <v>29</v>
      </c>
      <c r="B31" s="25">
        <v>4529001</v>
      </c>
      <c r="C31" s="30">
        <v>44103110</v>
      </c>
      <c r="D31" s="17" t="s">
        <v>24</v>
      </c>
      <c r="E31" s="17" t="s">
        <v>24</v>
      </c>
      <c r="F31" s="18" t="s">
        <v>56</v>
      </c>
      <c r="G31" s="26" t="s">
        <v>26</v>
      </c>
      <c r="H31" s="17">
        <v>0</v>
      </c>
      <c r="I31" s="17">
        <v>1</v>
      </c>
      <c r="J31" s="17">
        <v>1</v>
      </c>
      <c r="K31" s="19">
        <v>324369.74789915967</v>
      </c>
      <c r="L31" s="19">
        <v>61630.252100840342</v>
      </c>
      <c r="M31" s="28">
        <v>386000</v>
      </c>
      <c r="N31" s="19">
        <v>357142.85714285716</v>
      </c>
      <c r="O31" s="19">
        <v>67857.142857142855</v>
      </c>
      <c r="P31" s="28">
        <v>425000</v>
      </c>
      <c r="Q31" s="20">
        <f t="shared" si="0"/>
        <v>386000</v>
      </c>
      <c r="R31" s="20">
        <v>298747.55954705196</v>
      </c>
      <c r="S31" s="21">
        <f t="shared" si="2"/>
        <v>342373.77977352601</v>
      </c>
      <c r="T31" s="22">
        <f t="shared" si="3"/>
        <v>30848.396159677479</v>
      </c>
      <c r="U31" s="23">
        <f t="shared" si="1"/>
        <v>9.0101514724880885E-2</v>
      </c>
      <c r="V31" s="22">
        <f t="shared" si="4"/>
        <v>298747.55954705196</v>
      </c>
      <c r="W31" s="24" t="s">
        <v>28</v>
      </c>
      <c r="X31" s="49"/>
      <c r="Y31" s="49"/>
      <c r="Z31" s="49"/>
    </row>
    <row r="32" spans="1:26" ht="15" customHeight="1" x14ac:dyDescent="0.25">
      <c r="A32" s="15">
        <v>30</v>
      </c>
      <c r="B32" s="25">
        <v>4529001</v>
      </c>
      <c r="C32" s="30">
        <v>44103110</v>
      </c>
      <c r="D32" s="17" t="s">
        <v>24</v>
      </c>
      <c r="E32" s="17" t="s">
        <v>24</v>
      </c>
      <c r="F32" s="18" t="s">
        <v>57</v>
      </c>
      <c r="G32" s="26" t="s">
        <v>26</v>
      </c>
      <c r="H32" s="17">
        <v>0</v>
      </c>
      <c r="I32" s="17">
        <v>1</v>
      </c>
      <c r="J32" s="17">
        <v>1</v>
      </c>
      <c r="K32" s="19">
        <v>281512.60504201683</v>
      </c>
      <c r="L32" s="19">
        <v>53487.394957983197</v>
      </c>
      <c r="M32" s="28">
        <v>335000</v>
      </c>
      <c r="N32" s="19">
        <v>267226.89075630251</v>
      </c>
      <c r="O32" s="19">
        <v>50773.10924369748</v>
      </c>
      <c r="P32" s="28">
        <v>318000</v>
      </c>
      <c r="Q32" s="20">
        <f t="shared" si="0"/>
        <v>318000</v>
      </c>
      <c r="R32" s="20">
        <v>288445.91956267081</v>
      </c>
      <c r="S32" s="21">
        <f t="shared" si="2"/>
        <v>303222.95978133543</v>
      </c>
      <c r="T32" s="22">
        <f t="shared" si="3"/>
        <v>10448.945344484056</v>
      </c>
      <c r="U32" s="23">
        <f t="shared" si="1"/>
        <v>3.445961134347858E-2</v>
      </c>
      <c r="V32" s="22">
        <f t="shared" si="4"/>
        <v>288445.91956267081</v>
      </c>
      <c r="W32" s="24" t="s">
        <v>28</v>
      </c>
      <c r="X32" s="49"/>
      <c r="Y32" s="49"/>
      <c r="Z32" s="49"/>
    </row>
    <row r="33" spans="1:26" ht="15" customHeight="1" x14ac:dyDescent="0.25">
      <c r="A33" s="15">
        <v>31</v>
      </c>
      <c r="B33" s="25">
        <v>4529001</v>
      </c>
      <c r="C33" s="16">
        <v>43202222</v>
      </c>
      <c r="D33" s="17" t="s">
        <v>24</v>
      </c>
      <c r="E33" s="17" t="s">
        <v>24</v>
      </c>
      <c r="F33" s="18" t="s">
        <v>58</v>
      </c>
      <c r="G33" s="26" t="s">
        <v>26</v>
      </c>
      <c r="H33" s="17">
        <v>0</v>
      </c>
      <c r="I33" s="17">
        <v>1</v>
      </c>
      <c r="J33" s="17">
        <v>1</v>
      </c>
      <c r="K33" s="19">
        <v>25042.016806722691</v>
      </c>
      <c r="L33" s="19">
        <v>4757.9831932773113</v>
      </c>
      <c r="M33" s="28">
        <v>29800</v>
      </c>
      <c r="N33" s="19">
        <v>28151.26050420168</v>
      </c>
      <c r="O33" s="19">
        <v>5348.7394957983197</v>
      </c>
      <c r="P33" s="28">
        <v>33500</v>
      </c>
      <c r="Q33" s="20">
        <f t="shared" si="0"/>
        <v>29800</v>
      </c>
      <c r="R33" s="20">
        <v>20603.279968762203</v>
      </c>
      <c r="S33" s="21">
        <f t="shared" si="2"/>
        <v>25201.639984381101</v>
      </c>
      <c r="T33" s="22">
        <f t="shared" si="3"/>
        <v>3251.5315493812018</v>
      </c>
      <c r="U33" s="23">
        <f t="shared" si="1"/>
        <v>0.12902063323642279</v>
      </c>
      <c r="V33" s="22">
        <f t="shared" si="4"/>
        <v>20603.279968762203</v>
      </c>
      <c r="W33" s="24" t="s">
        <v>28</v>
      </c>
      <c r="X33" s="49"/>
      <c r="Y33" s="49"/>
      <c r="Z33" s="49"/>
    </row>
    <row r="34" spans="1:26" ht="15" customHeight="1" x14ac:dyDescent="0.25">
      <c r="A34" s="15">
        <v>32</v>
      </c>
      <c r="B34" s="25">
        <v>4529001</v>
      </c>
      <c r="C34" s="16">
        <v>43202222</v>
      </c>
      <c r="D34" s="17" t="s">
        <v>24</v>
      </c>
      <c r="E34" s="17" t="s">
        <v>24</v>
      </c>
      <c r="F34" s="18" t="s">
        <v>59</v>
      </c>
      <c r="G34" s="26" t="s">
        <v>26</v>
      </c>
      <c r="H34" s="17">
        <v>0</v>
      </c>
      <c r="I34" s="17">
        <v>1</v>
      </c>
      <c r="J34" s="17">
        <v>1</v>
      </c>
      <c r="K34" s="19">
        <v>2521.0084033613448</v>
      </c>
      <c r="L34" s="19">
        <v>478.99159663865549</v>
      </c>
      <c r="M34" s="28">
        <v>3000</v>
      </c>
      <c r="N34" s="19">
        <v>4201.680672268908</v>
      </c>
      <c r="O34" s="19">
        <v>798.31932773109247</v>
      </c>
      <c r="P34" s="28">
        <v>5000</v>
      </c>
      <c r="Q34" s="20">
        <f t="shared" si="0"/>
        <v>3000</v>
      </c>
      <c r="R34" s="20">
        <v>2575.4099960952753</v>
      </c>
      <c r="S34" s="21">
        <f t="shared" si="2"/>
        <v>2787.7049980476377</v>
      </c>
      <c r="T34" s="22">
        <f t="shared" si="3"/>
        <v>150.11523549252675</v>
      </c>
      <c r="U34" s="23">
        <f t="shared" si="1"/>
        <v>5.3849039119153418E-2</v>
      </c>
      <c r="V34" s="22">
        <f t="shared" si="4"/>
        <v>2575.4099960952753</v>
      </c>
      <c r="W34" s="24" t="s">
        <v>28</v>
      </c>
      <c r="X34" s="49"/>
      <c r="Y34" s="49"/>
      <c r="Z34" s="49"/>
    </row>
    <row r="35" spans="1:26" ht="15" customHeight="1" x14ac:dyDescent="0.25">
      <c r="A35" s="15">
        <v>33</v>
      </c>
      <c r="B35" s="25">
        <v>4529001</v>
      </c>
      <c r="C35" s="16">
        <v>43202222</v>
      </c>
      <c r="D35" s="17" t="s">
        <v>24</v>
      </c>
      <c r="E35" s="17" t="s">
        <v>24</v>
      </c>
      <c r="F35" s="18" t="s">
        <v>60</v>
      </c>
      <c r="G35" s="26" t="s">
        <v>26</v>
      </c>
      <c r="H35" s="17">
        <v>0</v>
      </c>
      <c r="I35" s="17">
        <v>1</v>
      </c>
      <c r="J35" s="17">
        <v>1</v>
      </c>
      <c r="K35" s="19">
        <v>7478.9915966386561</v>
      </c>
      <c r="L35" s="19">
        <v>1421.0084033613448</v>
      </c>
      <c r="M35" s="28">
        <v>8900</v>
      </c>
      <c r="N35" s="19">
        <v>8403.361344537816</v>
      </c>
      <c r="O35" s="19">
        <v>1596.6386554621849</v>
      </c>
      <c r="P35" s="28">
        <v>10000</v>
      </c>
      <c r="Q35" s="20">
        <f t="shared" si="0"/>
        <v>8900</v>
      </c>
      <c r="R35" s="20">
        <v>6180.9839906286606</v>
      </c>
      <c r="S35" s="21">
        <f t="shared" si="2"/>
        <v>7540.4919953143308</v>
      </c>
      <c r="T35" s="22">
        <f t="shared" si="3"/>
        <v>961.31732919062938</v>
      </c>
      <c r="U35" s="23">
        <f t="shared" si="1"/>
        <v>0.12748734827753852</v>
      </c>
      <c r="V35" s="22">
        <f t="shared" si="4"/>
        <v>6180.9839906286606</v>
      </c>
      <c r="W35" s="24" t="s">
        <v>28</v>
      </c>
      <c r="X35" s="49"/>
      <c r="Y35" s="49"/>
      <c r="Z35" s="49"/>
    </row>
    <row r="36" spans="1:26" ht="15" customHeight="1" x14ac:dyDescent="0.25">
      <c r="A36" s="15">
        <v>34</v>
      </c>
      <c r="B36" s="25">
        <v>4529001</v>
      </c>
      <c r="C36" s="16">
        <v>43202222</v>
      </c>
      <c r="D36" s="17" t="s">
        <v>24</v>
      </c>
      <c r="E36" s="17" t="s">
        <v>24</v>
      </c>
      <c r="F36" s="18" t="s">
        <v>61</v>
      </c>
      <c r="G36" s="26" t="s">
        <v>26</v>
      </c>
      <c r="H36" s="17">
        <v>0</v>
      </c>
      <c r="I36" s="17">
        <v>1</v>
      </c>
      <c r="J36" s="17">
        <v>1</v>
      </c>
      <c r="K36" s="19">
        <v>10504.20168067227</v>
      </c>
      <c r="L36" s="19">
        <v>1995.7983193277312</v>
      </c>
      <c r="M36" s="28">
        <v>12500</v>
      </c>
      <c r="N36" s="19">
        <v>12605.042016806723</v>
      </c>
      <c r="O36" s="19">
        <v>2394.9579831932774</v>
      </c>
      <c r="P36" s="28">
        <v>15000</v>
      </c>
      <c r="Q36" s="20">
        <f t="shared" si="0"/>
        <v>12500</v>
      </c>
      <c r="R36" s="20">
        <v>10301.639984381101</v>
      </c>
      <c r="S36" s="21">
        <f t="shared" si="2"/>
        <v>11400.819992190551</v>
      </c>
      <c r="T36" s="22">
        <f t="shared" si="3"/>
        <v>777.23763726674383</v>
      </c>
      <c r="U36" s="23">
        <f t="shared" si="1"/>
        <v>6.8173836425725859E-2</v>
      </c>
      <c r="V36" s="22">
        <f t="shared" si="4"/>
        <v>10301.639984381101</v>
      </c>
      <c r="W36" s="24" t="s">
        <v>28</v>
      </c>
      <c r="X36" s="49"/>
      <c r="Y36" s="49"/>
      <c r="Z36" s="49"/>
    </row>
    <row r="37" spans="1:26" ht="15" customHeight="1" x14ac:dyDescent="0.25">
      <c r="A37" s="15">
        <v>35</v>
      </c>
      <c r="B37" s="25">
        <v>4529001</v>
      </c>
      <c r="C37" s="16">
        <v>43223303</v>
      </c>
      <c r="D37" s="17" t="s">
        <v>24</v>
      </c>
      <c r="E37" s="17" t="s">
        <v>24</v>
      </c>
      <c r="F37" s="18" t="s">
        <v>62</v>
      </c>
      <c r="G37" s="26" t="s">
        <v>26</v>
      </c>
      <c r="H37" s="17">
        <v>0</v>
      </c>
      <c r="I37" s="17">
        <v>1</v>
      </c>
      <c r="J37" s="17">
        <v>1</v>
      </c>
      <c r="K37" s="19">
        <v>11764.705882352942</v>
      </c>
      <c r="L37" s="19">
        <v>2235.294117647059</v>
      </c>
      <c r="M37" s="28">
        <v>14000</v>
      </c>
      <c r="N37" s="19">
        <v>12605.042016806723</v>
      </c>
      <c r="O37" s="19">
        <v>2394.9579831932774</v>
      </c>
      <c r="P37" s="28">
        <v>15000</v>
      </c>
      <c r="Q37" s="20">
        <f t="shared" si="0"/>
        <v>14000</v>
      </c>
      <c r="R37" s="20">
        <v>14422.295978133541</v>
      </c>
      <c r="S37" s="21">
        <f t="shared" si="2"/>
        <v>14211.147989066771</v>
      </c>
      <c r="T37" s="22">
        <f t="shared" si="3"/>
        <v>149.3041749030165</v>
      </c>
      <c r="U37" s="23">
        <f t="shared" si="1"/>
        <v>1.0506130470098716E-2</v>
      </c>
      <c r="V37" s="22">
        <f t="shared" si="4"/>
        <v>14000</v>
      </c>
      <c r="W37" s="24" t="s">
        <v>28</v>
      </c>
      <c r="X37" s="49"/>
      <c r="Y37" s="49"/>
      <c r="Z37" s="49"/>
    </row>
    <row r="38" spans="1:26" ht="15" customHeight="1" x14ac:dyDescent="0.25">
      <c r="A38" s="15">
        <v>36</v>
      </c>
      <c r="B38" s="25">
        <v>4529001</v>
      </c>
      <c r="C38" s="16">
        <v>43202216</v>
      </c>
      <c r="D38" s="15" t="s">
        <v>24</v>
      </c>
      <c r="E38" s="15" t="s">
        <v>24</v>
      </c>
      <c r="F38" s="18" t="s">
        <v>63</v>
      </c>
      <c r="G38" s="16" t="s">
        <v>26</v>
      </c>
      <c r="H38" s="15">
        <v>0</v>
      </c>
      <c r="I38" s="15">
        <v>1</v>
      </c>
      <c r="J38" s="15">
        <v>1</v>
      </c>
      <c r="K38" s="19">
        <v>7142.8571428571431</v>
      </c>
      <c r="L38" s="19">
        <v>1357.1428571428571</v>
      </c>
      <c r="M38" s="28">
        <v>8500</v>
      </c>
      <c r="N38" s="19">
        <v>7563.0252100840344</v>
      </c>
      <c r="O38" s="19">
        <v>1436.9747899159665</v>
      </c>
      <c r="P38" s="28">
        <v>9000</v>
      </c>
      <c r="Q38" s="20">
        <f t="shared" si="0"/>
        <v>8500</v>
      </c>
      <c r="R38" s="20">
        <v>7108.1315892229595</v>
      </c>
      <c r="S38" s="21">
        <f t="shared" si="2"/>
        <v>7804.0657946114798</v>
      </c>
      <c r="T38" s="22">
        <f t="shared" si="3"/>
        <v>492.09979588989421</v>
      </c>
      <c r="U38" s="23">
        <f t="shared" si="1"/>
        <v>6.3056848678758867E-2</v>
      </c>
      <c r="V38" s="22">
        <f t="shared" si="4"/>
        <v>7108.1315892229595</v>
      </c>
      <c r="W38" s="24" t="s">
        <v>28</v>
      </c>
      <c r="X38" s="49"/>
      <c r="Y38" s="49"/>
      <c r="Z38" s="49"/>
    </row>
    <row r="39" spans="1:26" ht="15" customHeight="1" x14ac:dyDescent="0.25">
      <c r="A39" s="15">
        <v>37</v>
      </c>
      <c r="B39" s="25">
        <v>4529001</v>
      </c>
      <c r="C39" s="16">
        <v>43202216</v>
      </c>
      <c r="D39" s="15" t="s">
        <v>24</v>
      </c>
      <c r="E39" s="15" t="s">
        <v>24</v>
      </c>
      <c r="F39" s="18" t="s">
        <v>64</v>
      </c>
      <c r="G39" s="16" t="s">
        <v>26</v>
      </c>
      <c r="H39" s="15">
        <v>0</v>
      </c>
      <c r="I39" s="15">
        <v>1</v>
      </c>
      <c r="J39" s="15">
        <v>1</v>
      </c>
      <c r="K39" s="19">
        <v>10504.20168067227</v>
      </c>
      <c r="L39" s="19">
        <v>1995.7983193277312</v>
      </c>
      <c r="M39" s="28">
        <v>12500</v>
      </c>
      <c r="N39" s="19">
        <v>12605.042016806723</v>
      </c>
      <c r="O39" s="19">
        <v>2394.9579831932774</v>
      </c>
      <c r="P39" s="28">
        <v>15000</v>
      </c>
      <c r="Q39" s="20">
        <f t="shared" si="0"/>
        <v>12500</v>
      </c>
      <c r="R39" s="20">
        <v>10301.639984381101</v>
      </c>
      <c r="S39" s="21">
        <f t="shared" si="2"/>
        <v>11400.819992190551</v>
      </c>
      <c r="T39" s="22">
        <f t="shared" si="3"/>
        <v>777.23763726674383</v>
      </c>
      <c r="U39" s="23">
        <f t="shared" si="1"/>
        <v>6.8173836425725859E-2</v>
      </c>
      <c r="V39" s="22">
        <f t="shared" si="4"/>
        <v>10301.639984381101</v>
      </c>
      <c r="W39" s="24" t="s">
        <v>28</v>
      </c>
      <c r="X39" s="49"/>
      <c r="Y39" s="49"/>
      <c r="Z39" s="49"/>
    </row>
    <row r="40" spans="1:26" ht="15" customHeight="1" x14ac:dyDescent="0.25">
      <c r="A40" s="15">
        <v>38</v>
      </c>
      <c r="B40" s="25">
        <v>4529001</v>
      </c>
      <c r="C40" s="16">
        <v>43202216</v>
      </c>
      <c r="D40" s="17" t="s">
        <v>24</v>
      </c>
      <c r="E40" s="17" t="s">
        <v>24</v>
      </c>
      <c r="F40" s="18" t="s">
        <v>65</v>
      </c>
      <c r="G40" s="26" t="s">
        <v>26</v>
      </c>
      <c r="H40" s="17">
        <v>0</v>
      </c>
      <c r="I40" s="17">
        <v>1</v>
      </c>
      <c r="J40" s="17">
        <v>1</v>
      </c>
      <c r="K40" s="19">
        <v>15126.050420168069</v>
      </c>
      <c r="L40" s="19">
        <v>2873.9495798319331</v>
      </c>
      <c r="M40" s="28">
        <v>18000</v>
      </c>
      <c r="N40" s="19">
        <v>16806.722689075632</v>
      </c>
      <c r="O40" s="19">
        <v>3193.2773109243699</v>
      </c>
      <c r="P40" s="28">
        <v>20000</v>
      </c>
      <c r="Q40" s="20">
        <f t="shared" si="0"/>
        <v>18000</v>
      </c>
      <c r="R40" s="20">
        <v>15452.459976571652</v>
      </c>
      <c r="S40" s="21">
        <f t="shared" si="2"/>
        <v>16726.229988285828</v>
      </c>
      <c r="T40" s="22">
        <f t="shared" si="3"/>
        <v>900.69141295515919</v>
      </c>
      <c r="U40" s="23">
        <f t="shared" si="1"/>
        <v>5.3849039119153334E-2</v>
      </c>
      <c r="V40" s="22">
        <f t="shared" si="4"/>
        <v>15452.459976571652</v>
      </c>
      <c r="W40" s="24" t="s">
        <v>28</v>
      </c>
      <c r="X40" s="49"/>
      <c r="Y40" s="49"/>
      <c r="Z40" s="49"/>
    </row>
    <row r="41" spans="1:26" ht="15" customHeight="1" x14ac:dyDescent="0.25">
      <c r="A41" s="15">
        <v>39</v>
      </c>
      <c r="B41" s="25">
        <v>4529001</v>
      </c>
      <c r="C41" s="16">
        <v>43202222</v>
      </c>
      <c r="D41" s="15" t="s">
        <v>24</v>
      </c>
      <c r="E41" s="15" t="s">
        <v>24</v>
      </c>
      <c r="F41" s="18" t="s">
        <v>66</v>
      </c>
      <c r="G41" s="16" t="s">
        <v>26</v>
      </c>
      <c r="H41" s="15">
        <v>0</v>
      </c>
      <c r="I41" s="15">
        <v>1</v>
      </c>
      <c r="J41" s="15">
        <v>1</v>
      </c>
      <c r="K41" s="19">
        <v>7731.09243697479</v>
      </c>
      <c r="L41" s="19">
        <v>1468.90756302521</v>
      </c>
      <c r="M41" s="28">
        <v>9200</v>
      </c>
      <c r="N41" s="19">
        <v>8403.361344537816</v>
      </c>
      <c r="O41" s="19">
        <v>1596.6386554621849</v>
      </c>
      <c r="P41" s="28">
        <v>10000</v>
      </c>
      <c r="Q41" s="20">
        <f t="shared" si="0"/>
        <v>9200</v>
      </c>
      <c r="R41" s="20">
        <v>8241.3119875048815</v>
      </c>
      <c r="S41" s="21">
        <f t="shared" si="2"/>
        <v>8720.6559937524398</v>
      </c>
      <c r="T41" s="22">
        <f t="shared" si="3"/>
        <v>338.94739733877663</v>
      </c>
      <c r="U41" s="23">
        <f t="shared" si="1"/>
        <v>3.8867190447783029E-2</v>
      </c>
      <c r="V41" s="22">
        <f t="shared" si="4"/>
        <v>8241.3119875048815</v>
      </c>
      <c r="W41" s="24" t="s">
        <v>28</v>
      </c>
      <c r="X41" s="49"/>
      <c r="Y41" s="49"/>
      <c r="Z41" s="49"/>
    </row>
    <row r="42" spans="1:26" ht="15" customHeight="1" x14ac:dyDescent="0.25">
      <c r="A42" s="15">
        <v>40</v>
      </c>
      <c r="B42" s="25">
        <v>4529001</v>
      </c>
      <c r="C42" s="16">
        <v>43202222</v>
      </c>
      <c r="D42" s="15" t="s">
        <v>24</v>
      </c>
      <c r="E42" s="15" t="s">
        <v>24</v>
      </c>
      <c r="F42" s="18" t="s">
        <v>67</v>
      </c>
      <c r="G42" s="16" t="s">
        <v>26</v>
      </c>
      <c r="H42" s="15">
        <v>0</v>
      </c>
      <c r="I42" s="15">
        <v>1</v>
      </c>
      <c r="J42" s="15">
        <v>1</v>
      </c>
      <c r="K42" s="19">
        <v>29411.764705882353</v>
      </c>
      <c r="L42" s="19">
        <v>5588.2352941176468</v>
      </c>
      <c r="M42" s="28">
        <v>35000</v>
      </c>
      <c r="N42" s="19">
        <v>31764.705882352944</v>
      </c>
      <c r="O42" s="19">
        <v>6035.2941176470595</v>
      </c>
      <c r="P42" s="28">
        <v>37800</v>
      </c>
      <c r="Q42" s="20">
        <f t="shared" si="0"/>
        <v>35000</v>
      </c>
      <c r="R42" s="20">
        <v>32965.247950019526</v>
      </c>
      <c r="S42" s="21">
        <f t="shared" si="2"/>
        <v>33982.623975009759</v>
      </c>
      <c r="T42" s="22">
        <f t="shared" si="3"/>
        <v>719.39348628721359</v>
      </c>
      <c r="U42" s="23">
        <f t="shared" si="1"/>
        <v>2.1169450799804135E-2</v>
      </c>
      <c r="V42" s="22">
        <f t="shared" si="4"/>
        <v>32965.247950019526</v>
      </c>
      <c r="W42" s="24" t="s">
        <v>28</v>
      </c>
      <c r="X42" s="49"/>
      <c r="Y42" s="49"/>
      <c r="Z42" s="49"/>
    </row>
    <row r="43" spans="1:26" ht="15" customHeight="1" x14ac:dyDescent="0.25">
      <c r="A43" s="15">
        <v>41</v>
      </c>
      <c r="B43" s="25">
        <v>4529001</v>
      </c>
      <c r="C43" s="16">
        <v>43202222</v>
      </c>
      <c r="D43" s="15" t="s">
        <v>24</v>
      </c>
      <c r="E43" s="15" t="s">
        <v>24</v>
      </c>
      <c r="F43" s="18" t="s">
        <v>68</v>
      </c>
      <c r="G43" s="16" t="s">
        <v>26</v>
      </c>
      <c r="H43" s="15">
        <v>0</v>
      </c>
      <c r="I43" s="15">
        <v>1</v>
      </c>
      <c r="J43" s="15">
        <v>1</v>
      </c>
      <c r="K43" s="19">
        <v>10084.033613445379</v>
      </c>
      <c r="L43" s="19">
        <v>1915.966386554622</v>
      </c>
      <c r="M43" s="28">
        <v>12000</v>
      </c>
      <c r="N43" s="19">
        <v>11344.53781512605</v>
      </c>
      <c r="O43" s="19">
        <v>2155.4621848739494</v>
      </c>
      <c r="P43" s="28">
        <v>13500</v>
      </c>
      <c r="Q43" s="20">
        <f t="shared" si="0"/>
        <v>12000</v>
      </c>
      <c r="R43" s="20">
        <v>11331.803982819212</v>
      </c>
      <c r="S43" s="21">
        <f t="shared" si="2"/>
        <v>11665.901991409606</v>
      </c>
      <c r="T43" s="22">
        <f t="shared" si="3"/>
        <v>236.24296745518893</v>
      </c>
      <c r="U43" s="23">
        <f t="shared" si="1"/>
        <v>2.0250724515699741E-2</v>
      </c>
      <c r="V43" s="22">
        <f t="shared" si="4"/>
        <v>11331.803982819212</v>
      </c>
      <c r="W43" s="24" t="s">
        <v>28</v>
      </c>
      <c r="X43" s="49"/>
      <c r="Y43" s="49"/>
      <c r="Z43" s="49"/>
    </row>
    <row r="44" spans="1:26" ht="15" customHeight="1" x14ac:dyDescent="0.25">
      <c r="A44" s="15">
        <v>42</v>
      </c>
      <c r="B44" s="25">
        <v>4529001</v>
      </c>
      <c r="C44" s="16">
        <v>43202222</v>
      </c>
      <c r="D44" s="15" t="s">
        <v>24</v>
      </c>
      <c r="E44" s="15" t="s">
        <v>24</v>
      </c>
      <c r="F44" s="18" t="s">
        <v>69</v>
      </c>
      <c r="G44" s="16" t="s">
        <v>26</v>
      </c>
      <c r="H44" s="15">
        <v>0</v>
      </c>
      <c r="I44" s="15">
        <v>1</v>
      </c>
      <c r="J44" s="15">
        <v>1</v>
      </c>
      <c r="K44" s="19">
        <v>15126.050420168069</v>
      </c>
      <c r="L44" s="19">
        <v>2873.9495798319331</v>
      </c>
      <c r="M44" s="28">
        <v>18000</v>
      </c>
      <c r="N44" s="19">
        <v>15126.050420168069</v>
      </c>
      <c r="O44" s="19">
        <v>2873.9495798319331</v>
      </c>
      <c r="P44" s="28">
        <v>18000</v>
      </c>
      <c r="Q44" s="20">
        <f t="shared" si="0"/>
        <v>18000</v>
      </c>
      <c r="R44" s="20">
        <v>15452.459976571652</v>
      </c>
      <c r="S44" s="21">
        <f t="shared" si="2"/>
        <v>16726.229988285828</v>
      </c>
      <c r="T44" s="22">
        <f t="shared" si="3"/>
        <v>900.69141295515919</v>
      </c>
      <c r="U44" s="23">
        <f t="shared" si="1"/>
        <v>5.3849039119153334E-2</v>
      </c>
      <c r="V44" s="22">
        <f t="shared" si="4"/>
        <v>15452.459976571652</v>
      </c>
      <c r="W44" s="24" t="s">
        <v>28</v>
      </c>
      <c r="X44" s="49"/>
      <c r="Y44" s="49"/>
      <c r="Z44" s="49"/>
    </row>
    <row r="45" spans="1:26" ht="15" customHeight="1" x14ac:dyDescent="0.25">
      <c r="A45" s="15">
        <v>43</v>
      </c>
      <c r="B45" s="25">
        <v>4529001</v>
      </c>
      <c r="C45" s="16">
        <v>39121315</v>
      </c>
      <c r="D45" s="17" t="s">
        <v>24</v>
      </c>
      <c r="E45" s="17" t="s">
        <v>24</v>
      </c>
      <c r="F45" s="18" t="s">
        <v>70</v>
      </c>
      <c r="G45" s="26" t="s">
        <v>26</v>
      </c>
      <c r="H45" s="17">
        <v>0</v>
      </c>
      <c r="I45" s="17">
        <v>1</v>
      </c>
      <c r="J45" s="17">
        <v>1</v>
      </c>
      <c r="K45" s="19">
        <v>25210.084033613446</v>
      </c>
      <c r="L45" s="19">
        <v>4789.9159663865548</v>
      </c>
      <c r="M45" s="28">
        <v>30000</v>
      </c>
      <c r="N45" s="19">
        <v>29411.764705882353</v>
      </c>
      <c r="O45" s="19">
        <v>5588.2352941176468</v>
      </c>
      <c r="P45" s="28">
        <v>35000</v>
      </c>
      <c r="Q45" s="20">
        <f t="shared" si="0"/>
        <v>30000</v>
      </c>
      <c r="R45" s="20">
        <v>20603.279968762203</v>
      </c>
      <c r="S45" s="21">
        <f t="shared" si="2"/>
        <v>25301.639984381101</v>
      </c>
      <c r="T45" s="22">
        <f t="shared" si="3"/>
        <v>3322.2422274998567</v>
      </c>
      <c r="U45" s="23">
        <f t="shared" si="1"/>
        <v>0.13130541061965559</v>
      </c>
      <c r="V45" s="22">
        <f t="shared" si="4"/>
        <v>20603.279968762203</v>
      </c>
      <c r="W45" s="24" t="s">
        <v>28</v>
      </c>
      <c r="X45" s="49"/>
      <c r="Y45" s="49"/>
      <c r="Z45" s="49"/>
    </row>
    <row r="46" spans="1:26" ht="15" customHeight="1" x14ac:dyDescent="0.25">
      <c r="A46" s="15">
        <v>44</v>
      </c>
      <c r="B46" s="25">
        <v>4529001</v>
      </c>
      <c r="C46" s="16">
        <v>39121315</v>
      </c>
      <c r="D46" s="17" t="s">
        <v>24</v>
      </c>
      <c r="E46" s="17" t="s">
        <v>24</v>
      </c>
      <c r="F46" s="18" t="s">
        <v>71</v>
      </c>
      <c r="G46" s="26" t="s">
        <v>26</v>
      </c>
      <c r="H46" s="17">
        <v>0</v>
      </c>
      <c r="I46" s="17">
        <v>1</v>
      </c>
      <c r="J46" s="17">
        <v>1</v>
      </c>
      <c r="K46" s="19">
        <v>54621.848739495799</v>
      </c>
      <c r="L46" s="19">
        <v>10378.151260504203</v>
      </c>
      <c r="M46" s="28">
        <v>65000</v>
      </c>
      <c r="N46" s="19">
        <v>65966.386554621859</v>
      </c>
      <c r="O46" s="19">
        <v>12533.613445378152</v>
      </c>
      <c r="P46" s="28">
        <v>78500</v>
      </c>
      <c r="Q46" s="20">
        <f t="shared" si="0"/>
        <v>65000</v>
      </c>
      <c r="R46" s="20">
        <v>61809.839906286608</v>
      </c>
      <c r="S46" s="21">
        <f t="shared" si="2"/>
        <v>63404.919953143304</v>
      </c>
      <c r="T46" s="22">
        <f t="shared" si="3"/>
        <v>1127.8919176677257</v>
      </c>
      <c r="U46" s="23">
        <f t="shared" si="1"/>
        <v>1.7788712902740766E-2</v>
      </c>
      <c r="V46" s="22">
        <f t="shared" si="4"/>
        <v>61809.839906286608</v>
      </c>
      <c r="W46" s="24" t="s">
        <v>28</v>
      </c>
      <c r="X46" s="49"/>
      <c r="Y46" s="49"/>
      <c r="Z46" s="49"/>
    </row>
    <row r="47" spans="1:26" ht="15" customHeight="1" x14ac:dyDescent="0.25">
      <c r="A47" s="15">
        <v>45</v>
      </c>
      <c r="B47" s="25">
        <v>4529001</v>
      </c>
      <c r="C47" s="16">
        <v>39121315</v>
      </c>
      <c r="D47" s="15" t="s">
        <v>24</v>
      </c>
      <c r="E47" s="15" t="s">
        <v>24</v>
      </c>
      <c r="F47" s="18" t="s">
        <v>72</v>
      </c>
      <c r="G47" s="16" t="s">
        <v>26</v>
      </c>
      <c r="H47" s="16">
        <v>0</v>
      </c>
      <c r="I47" s="16">
        <v>1</v>
      </c>
      <c r="J47" s="16">
        <v>1</v>
      </c>
      <c r="K47" s="19">
        <v>25210.084033613446</v>
      </c>
      <c r="L47" s="19">
        <v>4789.9159663865548</v>
      </c>
      <c r="M47" s="28">
        <v>30000</v>
      </c>
      <c r="N47" s="19">
        <v>29411.764705882353</v>
      </c>
      <c r="O47" s="19">
        <v>5588.2352941176468</v>
      </c>
      <c r="P47" s="28">
        <v>35000</v>
      </c>
      <c r="Q47" s="20">
        <f t="shared" si="0"/>
        <v>30000</v>
      </c>
      <c r="R47" s="20"/>
      <c r="S47" s="21">
        <f t="shared" si="2"/>
        <v>30000</v>
      </c>
      <c r="T47" s="22">
        <f t="shared" si="3"/>
        <v>0</v>
      </c>
      <c r="U47" s="23">
        <f t="shared" si="1"/>
        <v>0</v>
      </c>
      <c r="V47" s="22">
        <f t="shared" si="4"/>
        <v>30000</v>
      </c>
      <c r="W47" s="24" t="s">
        <v>4</v>
      </c>
      <c r="X47" s="49"/>
      <c r="Y47" s="49"/>
      <c r="Z47" s="49"/>
    </row>
    <row r="48" spans="1:26" ht="15" customHeight="1" x14ac:dyDescent="0.25">
      <c r="A48" s="15">
        <v>46</v>
      </c>
      <c r="B48" s="25">
        <v>4529001</v>
      </c>
      <c r="C48" s="30">
        <v>43201542</v>
      </c>
      <c r="D48" s="17" t="s">
        <v>24</v>
      </c>
      <c r="E48" s="17" t="s">
        <v>24</v>
      </c>
      <c r="F48" s="18" t="s">
        <v>73</v>
      </c>
      <c r="G48" s="26" t="s">
        <v>26</v>
      </c>
      <c r="H48" s="17">
        <v>0</v>
      </c>
      <c r="I48" s="17">
        <v>1</v>
      </c>
      <c r="J48" s="17">
        <v>1</v>
      </c>
      <c r="K48" s="19">
        <v>410924.36974789918</v>
      </c>
      <c r="L48" s="19">
        <v>78075.630252100847</v>
      </c>
      <c r="M48" s="28">
        <v>489000</v>
      </c>
      <c r="N48" s="19">
        <v>473949.57983193279</v>
      </c>
      <c r="O48" s="19">
        <v>90050.420168067227</v>
      </c>
      <c r="P48" s="28">
        <v>564000</v>
      </c>
      <c r="Q48" s="20">
        <f t="shared" si="0"/>
        <v>489000</v>
      </c>
      <c r="R48" s="20">
        <v>329652.47950019524</v>
      </c>
      <c r="S48" s="21">
        <f t="shared" si="2"/>
        <v>409326.23975009762</v>
      </c>
      <c r="T48" s="22">
        <f t="shared" si="3"/>
        <v>56337.856155337169</v>
      </c>
      <c r="U48" s="23">
        <f t="shared" si="1"/>
        <v>0.13763558424627903</v>
      </c>
      <c r="V48" s="22">
        <f t="shared" si="4"/>
        <v>329652.47950019524</v>
      </c>
      <c r="W48" s="24" t="s">
        <v>28</v>
      </c>
      <c r="X48" s="49"/>
      <c r="Y48" s="49"/>
      <c r="Z48" s="49"/>
    </row>
    <row r="49" spans="1:26" ht="15" customHeight="1" x14ac:dyDescent="0.25">
      <c r="A49" s="15">
        <v>47</v>
      </c>
      <c r="B49" s="25">
        <v>4529001</v>
      </c>
      <c r="C49" s="30">
        <v>43201542</v>
      </c>
      <c r="D49" s="17" t="s">
        <v>24</v>
      </c>
      <c r="E49" s="17" t="s">
        <v>24</v>
      </c>
      <c r="F49" s="18" t="s">
        <v>74</v>
      </c>
      <c r="G49" s="26" t="s">
        <v>26</v>
      </c>
      <c r="H49" s="17">
        <v>0</v>
      </c>
      <c r="I49" s="17">
        <v>1</v>
      </c>
      <c r="J49" s="17">
        <v>1</v>
      </c>
      <c r="K49" s="19">
        <v>386554.62184873951</v>
      </c>
      <c r="L49" s="19">
        <v>73445.378151260506</v>
      </c>
      <c r="M49" s="28">
        <v>460000</v>
      </c>
      <c r="N49" s="19">
        <v>418487.39495798323</v>
      </c>
      <c r="O49" s="19">
        <v>79512.605042016818</v>
      </c>
      <c r="P49" s="28">
        <v>498000</v>
      </c>
      <c r="Q49" s="20">
        <f t="shared" si="0"/>
        <v>460000</v>
      </c>
      <c r="R49" s="20">
        <v>277114.11557985161</v>
      </c>
      <c r="S49" s="21">
        <f t="shared" si="2"/>
        <v>368557.05778992584</v>
      </c>
      <c r="T49" s="22">
        <f t="shared" si="3"/>
        <v>64659.924528392825</v>
      </c>
      <c r="U49" s="23">
        <f t="shared" si="1"/>
        <v>0.1754407442802205</v>
      </c>
      <c r="V49" s="22">
        <f t="shared" si="4"/>
        <v>277114.11557985161</v>
      </c>
      <c r="W49" s="24" t="s">
        <v>28</v>
      </c>
      <c r="X49" s="49"/>
      <c r="Y49" s="49"/>
      <c r="Z49" s="49"/>
    </row>
    <row r="50" spans="1:26" ht="15" customHeight="1" x14ac:dyDescent="0.25">
      <c r="A50" s="15">
        <v>48</v>
      </c>
      <c r="B50" s="25">
        <v>4529001</v>
      </c>
      <c r="C50" s="16">
        <v>45111823</v>
      </c>
      <c r="D50" s="17" t="s">
        <v>24</v>
      </c>
      <c r="E50" s="17" t="s">
        <v>24</v>
      </c>
      <c r="F50" s="18" t="s">
        <v>75</v>
      </c>
      <c r="G50" s="26" t="s">
        <v>26</v>
      </c>
      <c r="H50" s="17">
        <v>0</v>
      </c>
      <c r="I50" s="17">
        <v>1</v>
      </c>
      <c r="J50" s="17">
        <v>1</v>
      </c>
      <c r="K50" s="19">
        <v>54621.848739495799</v>
      </c>
      <c r="L50" s="19">
        <v>10378.151260504203</v>
      </c>
      <c r="M50" s="28">
        <v>65000</v>
      </c>
      <c r="N50" s="19">
        <v>58739.495798319331</v>
      </c>
      <c r="O50" s="19">
        <v>11160.504201680673</v>
      </c>
      <c r="P50" s="28">
        <v>69900</v>
      </c>
      <c r="Q50" s="20">
        <f t="shared" si="0"/>
        <v>65000</v>
      </c>
      <c r="R50" s="20"/>
      <c r="S50" s="21">
        <f t="shared" si="2"/>
        <v>65000</v>
      </c>
      <c r="T50" s="22">
        <f t="shared" si="3"/>
        <v>0</v>
      </c>
      <c r="U50" s="23">
        <f t="shared" si="1"/>
        <v>0</v>
      </c>
      <c r="V50" s="22">
        <f t="shared" si="4"/>
        <v>65000</v>
      </c>
      <c r="W50" s="24" t="s">
        <v>4</v>
      </c>
      <c r="X50" s="49"/>
      <c r="Y50" s="49"/>
      <c r="Z50" s="49"/>
    </row>
    <row r="51" spans="1:26" ht="15" customHeight="1" x14ac:dyDescent="0.25">
      <c r="A51" s="15">
        <v>49</v>
      </c>
      <c r="B51" s="25">
        <v>4529001</v>
      </c>
      <c r="C51" s="16">
        <v>45111823</v>
      </c>
      <c r="D51" s="17" t="s">
        <v>24</v>
      </c>
      <c r="E51" s="17" t="s">
        <v>24</v>
      </c>
      <c r="F51" s="18" t="s">
        <v>76</v>
      </c>
      <c r="G51" s="26" t="s">
        <v>26</v>
      </c>
      <c r="H51" s="17">
        <v>0</v>
      </c>
      <c r="I51" s="17">
        <v>1</v>
      </c>
      <c r="J51" s="17">
        <v>1</v>
      </c>
      <c r="K51" s="19">
        <v>38655.462184873948</v>
      </c>
      <c r="L51" s="19">
        <v>7344.5378151260502</v>
      </c>
      <c r="M51" s="28">
        <v>46000</v>
      </c>
      <c r="N51" s="19">
        <v>37815.126050420171</v>
      </c>
      <c r="O51" s="19">
        <v>7184.8739495798327</v>
      </c>
      <c r="P51" s="28">
        <v>45000</v>
      </c>
      <c r="Q51" s="20">
        <f t="shared" si="0"/>
        <v>45000</v>
      </c>
      <c r="R51" s="20">
        <v>32965.247950019526</v>
      </c>
      <c r="S51" s="21">
        <f t="shared" si="2"/>
        <v>38982.623975009759</v>
      </c>
      <c r="T51" s="22">
        <f t="shared" si="3"/>
        <v>4254.9273922199509</v>
      </c>
      <c r="U51" s="23">
        <f t="shared" si="1"/>
        <v>0.10914933266030576</v>
      </c>
      <c r="V51" s="22">
        <f t="shared" si="4"/>
        <v>32965.247950019526</v>
      </c>
      <c r="W51" s="24" t="s">
        <v>28</v>
      </c>
      <c r="X51" s="49"/>
      <c r="Y51" s="49"/>
      <c r="Z51" s="49"/>
    </row>
    <row r="52" spans="1:26" ht="15" customHeight="1" x14ac:dyDescent="0.25">
      <c r="A52" s="15">
        <v>50</v>
      </c>
      <c r="B52" s="25">
        <v>4529001</v>
      </c>
      <c r="C52" s="30">
        <v>39121011</v>
      </c>
      <c r="D52" s="17" t="s">
        <v>24</v>
      </c>
      <c r="E52" s="17" t="s">
        <v>24</v>
      </c>
      <c r="F52" s="18" t="s">
        <v>77</v>
      </c>
      <c r="G52" s="26" t="s">
        <v>26</v>
      </c>
      <c r="H52" s="17">
        <v>0</v>
      </c>
      <c r="I52" s="17">
        <v>1</v>
      </c>
      <c r="J52" s="17">
        <v>1</v>
      </c>
      <c r="K52" s="19">
        <v>373949.57983193279</v>
      </c>
      <c r="L52" s="19">
        <v>71050.420168067227</v>
      </c>
      <c r="M52" s="28">
        <v>445000</v>
      </c>
      <c r="N52" s="19">
        <v>407563.02521008404</v>
      </c>
      <c r="O52" s="19">
        <v>77436.97478991597</v>
      </c>
      <c r="P52" s="28">
        <v>485000</v>
      </c>
      <c r="Q52" s="20">
        <f t="shared" si="0"/>
        <v>445000</v>
      </c>
      <c r="R52" s="20">
        <v>298747.55954705196</v>
      </c>
      <c r="S52" s="21">
        <f t="shared" si="2"/>
        <v>371873.77977352601</v>
      </c>
      <c r="T52" s="22">
        <f t="shared" si="3"/>
        <v>51708.046204680628</v>
      </c>
      <c r="U52" s="23">
        <f t="shared" si="1"/>
        <v>0.13904730319026856</v>
      </c>
      <c r="V52" s="22">
        <f t="shared" si="4"/>
        <v>298747.55954705196</v>
      </c>
      <c r="W52" s="24" t="s">
        <v>28</v>
      </c>
      <c r="X52" s="49"/>
      <c r="Y52" s="49"/>
      <c r="Z52" s="49"/>
    </row>
    <row r="53" spans="1:26" ht="15" customHeight="1" x14ac:dyDescent="0.25">
      <c r="A53" s="15">
        <v>51</v>
      </c>
      <c r="B53" s="25">
        <v>4529001</v>
      </c>
      <c r="C53" s="30">
        <v>39121011</v>
      </c>
      <c r="D53" s="17" t="s">
        <v>24</v>
      </c>
      <c r="E53" s="17" t="s">
        <v>24</v>
      </c>
      <c r="F53" s="18" t="s">
        <v>78</v>
      </c>
      <c r="G53" s="26" t="s">
        <v>26</v>
      </c>
      <c r="H53" s="17">
        <v>0</v>
      </c>
      <c r="I53" s="17">
        <v>1</v>
      </c>
      <c r="J53" s="17">
        <v>1</v>
      </c>
      <c r="K53" s="19">
        <v>205882.35294117648</v>
      </c>
      <c r="L53" s="19">
        <v>39117.647058823532</v>
      </c>
      <c r="M53" s="28">
        <v>245000</v>
      </c>
      <c r="N53" s="19">
        <v>200840.3361344538</v>
      </c>
      <c r="O53" s="19">
        <v>38159.663865546223</v>
      </c>
      <c r="P53" s="28">
        <v>239000</v>
      </c>
      <c r="Q53" s="20">
        <f t="shared" si="0"/>
        <v>239000</v>
      </c>
      <c r="R53" s="20">
        <v>355406.57946114801</v>
      </c>
      <c r="S53" s="21">
        <f t="shared" si="2"/>
        <v>297203.289730574</v>
      </c>
      <c r="T53" s="22">
        <f t="shared" si="3"/>
        <v>41155.940855854467</v>
      </c>
      <c r="U53" s="23">
        <f t="shared" si="1"/>
        <v>0.13847740680516651</v>
      </c>
      <c r="V53" s="22">
        <f t="shared" si="4"/>
        <v>239000</v>
      </c>
      <c r="W53" s="24" t="s">
        <v>28</v>
      </c>
      <c r="X53" s="49"/>
      <c r="Y53" s="49"/>
      <c r="Z53" s="49"/>
    </row>
    <row r="54" spans="1:26" ht="15" customHeight="1" x14ac:dyDescent="0.25">
      <c r="A54" s="15">
        <v>52</v>
      </c>
      <c r="B54" s="25">
        <v>4529001</v>
      </c>
      <c r="C54" s="30">
        <v>39121011</v>
      </c>
      <c r="D54" s="17" t="s">
        <v>24</v>
      </c>
      <c r="E54" s="17" t="s">
        <v>24</v>
      </c>
      <c r="F54" s="18" t="s">
        <v>79</v>
      </c>
      <c r="G54" s="26" t="s">
        <v>26</v>
      </c>
      <c r="H54" s="17">
        <v>0</v>
      </c>
      <c r="I54" s="17">
        <v>1</v>
      </c>
      <c r="J54" s="17">
        <v>1</v>
      </c>
      <c r="K54" s="19">
        <v>222689.0756302521</v>
      </c>
      <c r="L54" s="19">
        <v>42310.924369747903</v>
      </c>
      <c r="M54" s="28">
        <v>265000</v>
      </c>
      <c r="N54" s="19">
        <v>217647.05882352943</v>
      </c>
      <c r="O54" s="19">
        <v>41352.941176470595</v>
      </c>
      <c r="P54" s="28">
        <v>259000</v>
      </c>
      <c r="Q54" s="20">
        <f t="shared" si="0"/>
        <v>259000</v>
      </c>
      <c r="R54" s="20">
        <v>185429.51971885981</v>
      </c>
      <c r="S54" s="21">
        <f t="shared" si="2"/>
        <v>222214.75985942991</v>
      </c>
      <c r="T54" s="22">
        <f t="shared" si="3"/>
        <v>26011.092750972704</v>
      </c>
      <c r="U54" s="23">
        <f t="shared" si="1"/>
        <v>0.11705384812164131</v>
      </c>
      <c r="V54" s="22">
        <f t="shared" si="4"/>
        <v>185429.51971885981</v>
      </c>
      <c r="W54" s="24" t="s">
        <v>28</v>
      </c>
      <c r="X54" s="49"/>
      <c r="Y54" s="49"/>
      <c r="Z54" s="49"/>
    </row>
    <row r="55" spans="1:26" ht="15" customHeight="1" x14ac:dyDescent="0.25">
      <c r="A55" s="15">
        <v>53</v>
      </c>
      <c r="B55" s="25">
        <v>4529001</v>
      </c>
      <c r="C55" s="30">
        <v>39121011</v>
      </c>
      <c r="D55" s="17" t="s">
        <v>24</v>
      </c>
      <c r="E55" s="17" t="s">
        <v>24</v>
      </c>
      <c r="F55" s="18" t="s">
        <v>80</v>
      </c>
      <c r="G55" s="26" t="s">
        <v>26</v>
      </c>
      <c r="H55" s="17">
        <v>0</v>
      </c>
      <c r="I55" s="17">
        <v>1</v>
      </c>
      <c r="J55" s="17">
        <v>1</v>
      </c>
      <c r="K55" s="19">
        <v>441176.4705882353</v>
      </c>
      <c r="L55" s="19">
        <v>83823.529411764714</v>
      </c>
      <c r="M55" s="28">
        <v>525000</v>
      </c>
      <c r="N55" s="19">
        <v>442016.80672268907</v>
      </c>
      <c r="O55" s="19">
        <v>83983.193277310929</v>
      </c>
      <c r="P55" s="28">
        <v>526000</v>
      </c>
      <c r="Q55" s="20">
        <f t="shared" si="0"/>
        <v>525000</v>
      </c>
      <c r="R55" s="20">
        <v>504780.35923467396</v>
      </c>
      <c r="S55" s="21">
        <f t="shared" si="2"/>
        <v>514890.17961733695</v>
      </c>
      <c r="T55" s="22">
        <f t="shared" si="3"/>
        <v>7148.7225491590189</v>
      </c>
      <c r="U55" s="23">
        <f t="shared" si="1"/>
        <v>1.388397532551874E-2</v>
      </c>
      <c r="V55" s="22">
        <f t="shared" si="4"/>
        <v>504780.35923467396</v>
      </c>
      <c r="W55" s="24" t="s">
        <v>28</v>
      </c>
      <c r="X55" s="49"/>
      <c r="Y55" s="49"/>
      <c r="Z55" s="49"/>
    </row>
    <row r="56" spans="1:26" ht="15" customHeight="1" x14ac:dyDescent="0.25">
      <c r="A56" s="15">
        <v>54</v>
      </c>
      <c r="B56" s="25">
        <v>4529001</v>
      </c>
      <c r="C56" s="30">
        <v>39121011</v>
      </c>
      <c r="D56" s="17" t="s">
        <v>24</v>
      </c>
      <c r="E56" s="15" t="s">
        <v>24</v>
      </c>
      <c r="F56" s="18" t="s">
        <v>81</v>
      </c>
      <c r="G56" s="26" t="s">
        <v>26</v>
      </c>
      <c r="H56" s="17">
        <v>0</v>
      </c>
      <c r="I56" s="17">
        <v>1</v>
      </c>
      <c r="J56" s="17">
        <v>1</v>
      </c>
      <c r="K56" s="19">
        <v>71428.571428571435</v>
      </c>
      <c r="L56" s="19">
        <v>13571.428571428572</v>
      </c>
      <c r="M56" s="28">
        <v>85000</v>
      </c>
      <c r="N56" s="19">
        <v>75630.252100840342</v>
      </c>
      <c r="O56" s="19">
        <v>14369.747899159665</v>
      </c>
      <c r="P56" s="28">
        <v>90000</v>
      </c>
      <c r="Q56" s="20">
        <f t="shared" si="0"/>
        <v>85000</v>
      </c>
      <c r="R56" s="20">
        <v>61809.839906286608</v>
      </c>
      <c r="S56" s="21">
        <f t="shared" si="2"/>
        <v>73404.919953143311</v>
      </c>
      <c r="T56" s="22">
        <f t="shared" si="3"/>
        <v>8198.9597295331951</v>
      </c>
      <c r="U56" s="23">
        <f t="shared" si="1"/>
        <v>0.11169496179230018</v>
      </c>
      <c r="V56" s="22">
        <f t="shared" si="4"/>
        <v>61809.839906286608</v>
      </c>
      <c r="W56" s="24" t="s">
        <v>28</v>
      </c>
      <c r="X56" s="49"/>
      <c r="Y56" s="49"/>
      <c r="Z56" s="49"/>
    </row>
    <row r="57" spans="1:26" ht="15" customHeight="1" x14ac:dyDescent="0.25">
      <c r="A57" s="15">
        <v>55</v>
      </c>
      <c r="B57" s="25">
        <v>4529001</v>
      </c>
      <c r="C57" s="30">
        <v>39121011</v>
      </c>
      <c r="D57" s="17" t="s">
        <v>24</v>
      </c>
      <c r="E57" s="17" t="s">
        <v>24</v>
      </c>
      <c r="F57" s="18" t="s">
        <v>82</v>
      </c>
      <c r="G57" s="26" t="s">
        <v>26</v>
      </c>
      <c r="H57" s="17">
        <v>0</v>
      </c>
      <c r="I57" s="17">
        <v>1</v>
      </c>
      <c r="J57" s="17">
        <v>1</v>
      </c>
      <c r="K57" s="19">
        <v>323529.4117647059</v>
      </c>
      <c r="L57" s="19">
        <v>61470.588235294119</v>
      </c>
      <c r="M57" s="28">
        <v>385000</v>
      </c>
      <c r="N57" s="19">
        <v>332773.10924369749</v>
      </c>
      <c r="O57" s="19">
        <v>63226.89075630252</v>
      </c>
      <c r="P57" s="28">
        <v>396000</v>
      </c>
      <c r="Q57" s="20">
        <f t="shared" si="0"/>
        <v>385000</v>
      </c>
      <c r="R57" s="20">
        <v>319350.83951581415</v>
      </c>
      <c r="S57" s="21">
        <f t="shared" si="2"/>
        <v>352175.41975790705</v>
      </c>
      <c r="T57" s="22">
        <f t="shared" si="3"/>
        <v>23210.483278785894</v>
      </c>
      <c r="U57" s="23">
        <f t="shared" si="1"/>
        <v>6.5906028577296161E-2</v>
      </c>
      <c r="V57" s="22">
        <f t="shared" si="4"/>
        <v>319350.83951581415</v>
      </c>
      <c r="W57" s="24" t="s">
        <v>28</v>
      </c>
      <c r="X57" s="49"/>
      <c r="Y57" s="49"/>
      <c r="Z57" s="49"/>
    </row>
    <row r="58" spans="1:26" ht="15" customHeight="1" x14ac:dyDescent="0.25">
      <c r="A58" s="15">
        <v>56</v>
      </c>
      <c r="B58" s="25">
        <v>4529001</v>
      </c>
      <c r="C58" s="30">
        <v>44103004</v>
      </c>
      <c r="D58" s="17" t="s">
        <v>24</v>
      </c>
      <c r="E58" s="17" t="s">
        <v>24</v>
      </c>
      <c r="F58" s="18" t="s">
        <v>83</v>
      </c>
      <c r="G58" s="26" t="s">
        <v>26</v>
      </c>
      <c r="H58" s="17">
        <v>0</v>
      </c>
      <c r="I58" s="17">
        <v>1</v>
      </c>
      <c r="J58" s="17">
        <v>1</v>
      </c>
      <c r="K58" s="19">
        <v>966386.55462184874</v>
      </c>
      <c r="L58" s="19">
        <v>183613.44537815126</v>
      </c>
      <c r="M58" s="28">
        <v>1150000</v>
      </c>
      <c r="N58" s="19">
        <v>995798.31932773115</v>
      </c>
      <c r="O58" s="19">
        <v>189201.68067226891</v>
      </c>
      <c r="P58" s="28">
        <v>1185000</v>
      </c>
      <c r="Q58" s="20">
        <f t="shared" si="0"/>
        <v>1150000</v>
      </c>
      <c r="R58" s="20">
        <v>741718.07887543924</v>
      </c>
      <c r="S58" s="21">
        <f t="shared" si="2"/>
        <v>945859.03943771962</v>
      </c>
      <c r="T58" s="22">
        <f t="shared" si="3"/>
        <v>144349.45753152401</v>
      </c>
      <c r="U58" s="23">
        <f t="shared" si="1"/>
        <v>0.15261201882400441</v>
      </c>
      <c r="V58" s="22">
        <f t="shared" si="4"/>
        <v>741718.07887543924</v>
      </c>
      <c r="W58" s="24" t="s">
        <v>28</v>
      </c>
      <c r="X58" s="49"/>
      <c r="Y58" s="49"/>
      <c r="Z58" s="49"/>
    </row>
    <row r="59" spans="1:26" ht="15" customHeight="1" x14ac:dyDescent="0.25">
      <c r="A59" s="15">
        <v>57</v>
      </c>
      <c r="B59" s="25">
        <v>4529001</v>
      </c>
      <c r="C59" s="30">
        <v>44103122</v>
      </c>
      <c r="D59" s="17" t="s">
        <v>24</v>
      </c>
      <c r="E59" s="17" t="s">
        <v>24</v>
      </c>
      <c r="F59" s="18" t="s">
        <v>84</v>
      </c>
      <c r="G59" s="26" t="s">
        <v>26</v>
      </c>
      <c r="H59" s="17">
        <v>0</v>
      </c>
      <c r="I59" s="17">
        <v>1</v>
      </c>
      <c r="J59" s="17">
        <v>1</v>
      </c>
      <c r="K59" s="19">
        <v>117478.99159663866</v>
      </c>
      <c r="L59" s="19">
        <v>22321.008403361346</v>
      </c>
      <c r="M59" s="28">
        <v>139800</v>
      </c>
      <c r="N59" s="19">
        <v>117815.12605042018</v>
      </c>
      <c r="O59" s="19">
        <v>22384.873949579833</v>
      </c>
      <c r="P59" s="28">
        <v>140200</v>
      </c>
      <c r="Q59" s="20">
        <f t="shared" si="0"/>
        <v>139800</v>
      </c>
      <c r="R59" s="20">
        <v>118468.85982038267</v>
      </c>
      <c r="S59" s="21">
        <f t="shared" si="2"/>
        <v>129134.42991019133</v>
      </c>
      <c r="T59" s="22">
        <f t="shared" si="3"/>
        <v>7541.6969357241214</v>
      </c>
      <c r="U59" s="23">
        <f t="shared" si="1"/>
        <v>5.8401906764672433E-2</v>
      </c>
      <c r="V59" s="22">
        <f t="shared" si="4"/>
        <v>118468.85982038267</v>
      </c>
      <c r="W59" s="24" t="s">
        <v>28</v>
      </c>
      <c r="X59" s="49"/>
      <c r="Y59" s="49"/>
      <c r="Z59" s="49"/>
    </row>
    <row r="60" spans="1:26" ht="15" customHeight="1" x14ac:dyDescent="0.25">
      <c r="A60" s="15">
        <v>58</v>
      </c>
      <c r="B60" s="25">
        <v>4529001</v>
      </c>
      <c r="C60" s="30">
        <v>44103122</v>
      </c>
      <c r="D60" s="17" t="s">
        <v>24</v>
      </c>
      <c r="E60" s="17" t="s">
        <v>24</v>
      </c>
      <c r="F60" s="18" t="s">
        <v>85</v>
      </c>
      <c r="G60" s="26" t="s">
        <v>26</v>
      </c>
      <c r="H60" s="17">
        <v>0</v>
      </c>
      <c r="I60" s="17">
        <v>1</v>
      </c>
      <c r="J60" s="17">
        <v>1</v>
      </c>
      <c r="K60" s="19">
        <v>141596.63865546219</v>
      </c>
      <c r="L60" s="19">
        <v>26903.361344537814</v>
      </c>
      <c r="M60" s="28">
        <v>168500</v>
      </c>
      <c r="N60" s="19">
        <v>137815.12605042016</v>
      </c>
      <c r="O60" s="19">
        <v>26184.873949579833</v>
      </c>
      <c r="P60" s="28">
        <v>164000</v>
      </c>
      <c r="Q60" s="20">
        <f t="shared" si="0"/>
        <v>164000</v>
      </c>
      <c r="R60" s="20">
        <v>133921.31979695431</v>
      </c>
      <c r="S60" s="21">
        <f t="shared" si="2"/>
        <v>148960.65989847714</v>
      </c>
      <c r="T60" s="22">
        <f t="shared" si="3"/>
        <v>10634.419370357593</v>
      </c>
      <c r="U60" s="23">
        <f t="shared" si="1"/>
        <v>7.1390791216992391E-2</v>
      </c>
      <c r="V60" s="22">
        <f t="shared" si="4"/>
        <v>133921.31979695431</v>
      </c>
      <c r="W60" s="24" t="s">
        <v>28</v>
      </c>
      <c r="X60" s="49"/>
      <c r="Y60" s="49"/>
      <c r="Z60" s="49"/>
    </row>
    <row r="61" spans="1:26" ht="15" customHeight="1" x14ac:dyDescent="0.25">
      <c r="A61" s="15">
        <v>59</v>
      </c>
      <c r="B61" s="25">
        <v>4529001</v>
      </c>
      <c r="C61" s="30">
        <v>43202216</v>
      </c>
      <c r="D61" s="17" t="s">
        <v>24</v>
      </c>
      <c r="E61" s="17" t="s">
        <v>24</v>
      </c>
      <c r="F61" s="18" t="s">
        <v>86</v>
      </c>
      <c r="G61" s="26" t="s">
        <v>26</v>
      </c>
      <c r="H61" s="17">
        <v>0</v>
      </c>
      <c r="I61" s="17">
        <v>1</v>
      </c>
      <c r="J61" s="17">
        <v>1</v>
      </c>
      <c r="K61" s="19">
        <v>130252.10084033613</v>
      </c>
      <c r="L61" s="19">
        <v>24747.899159663866</v>
      </c>
      <c r="M61" s="28">
        <v>155000</v>
      </c>
      <c r="N61" s="19">
        <v>133613.44537815126</v>
      </c>
      <c r="O61" s="19">
        <v>25386.55462184874</v>
      </c>
      <c r="P61" s="28">
        <v>159000</v>
      </c>
      <c r="Q61" s="20">
        <f t="shared" si="0"/>
        <v>155000</v>
      </c>
      <c r="R61" s="20">
        <v>92714.759859429905</v>
      </c>
      <c r="S61" s="21">
        <f t="shared" si="2"/>
        <v>123857.37992971495</v>
      </c>
      <c r="T61" s="22">
        <f t="shared" si="3"/>
        <v>22021.157835614791</v>
      </c>
      <c r="U61" s="23">
        <f t="shared" si="1"/>
        <v>0.17779447496879947</v>
      </c>
      <c r="V61" s="22">
        <f t="shared" si="4"/>
        <v>92714.759859429905</v>
      </c>
      <c r="W61" s="24" t="s">
        <v>28</v>
      </c>
      <c r="X61" s="49"/>
      <c r="Y61" s="49"/>
      <c r="Z61" s="49"/>
    </row>
    <row r="62" spans="1:26" ht="15" customHeight="1" x14ac:dyDescent="0.25">
      <c r="A62" s="15">
        <v>60</v>
      </c>
      <c r="B62" s="25">
        <v>4529001</v>
      </c>
      <c r="C62" s="30">
        <v>44103116</v>
      </c>
      <c r="D62" s="17" t="s">
        <v>24</v>
      </c>
      <c r="E62" s="17" t="s">
        <v>24</v>
      </c>
      <c r="F62" s="18" t="s">
        <v>87</v>
      </c>
      <c r="G62" s="26" t="s">
        <v>26</v>
      </c>
      <c r="H62" s="17">
        <v>0</v>
      </c>
      <c r="I62" s="17">
        <v>1</v>
      </c>
      <c r="J62" s="17">
        <v>1</v>
      </c>
      <c r="K62" s="19">
        <v>54621.848739495799</v>
      </c>
      <c r="L62" s="19">
        <v>10378.151260504203</v>
      </c>
      <c r="M62" s="28">
        <v>65000</v>
      </c>
      <c r="N62" s="19">
        <v>50420.168067226892</v>
      </c>
      <c r="O62" s="19">
        <v>9579.8319327731097</v>
      </c>
      <c r="P62" s="28">
        <v>60000</v>
      </c>
      <c r="Q62" s="20">
        <f t="shared" si="0"/>
        <v>60000</v>
      </c>
      <c r="R62" s="20">
        <v>36055.739945333851</v>
      </c>
      <c r="S62" s="21">
        <f t="shared" si="2"/>
        <v>48027.869972666929</v>
      </c>
      <c r="T62" s="22">
        <f t="shared" si="3"/>
        <v>8465.5743275743189</v>
      </c>
      <c r="U62" s="23">
        <f t="shared" si="1"/>
        <v>0.17626378876248622</v>
      </c>
      <c r="V62" s="22">
        <f t="shared" si="4"/>
        <v>36055.739945333851</v>
      </c>
      <c r="W62" s="24" t="s">
        <v>28</v>
      </c>
      <c r="X62" s="49"/>
      <c r="Y62" s="49"/>
      <c r="Z62" s="49"/>
    </row>
    <row r="63" spans="1:26" ht="15" customHeight="1" x14ac:dyDescent="0.25">
      <c r="A63" s="15">
        <v>61</v>
      </c>
      <c r="B63" s="25">
        <v>4529001</v>
      </c>
      <c r="C63" s="16">
        <v>44102906</v>
      </c>
      <c r="D63" s="15" t="s">
        <v>24</v>
      </c>
      <c r="E63" s="17" t="s">
        <v>24</v>
      </c>
      <c r="F63" s="18" t="s">
        <v>88</v>
      </c>
      <c r="G63" s="16" t="s">
        <v>26</v>
      </c>
      <c r="H63" s="16">
        <v>0</v>
      </c>
      <c r="I63" s="16">
        <v>1</v>
      </c>
      <c r="J63" s="16">
        <v>1</v>
      </c>
      <c r="K63" s="19">
        <v>54621.848739495799</v>
      </c>
      <c r="L63" s="19">
        <v>10378.151260504203</v>
      </c>
      <c r="M63" s="28">
        <v>65000</v>
      </c>
      <c r="N63" s="19">
        <v>74789.915966386558</v>
      </c>
      <c r="O63" s="19">
        <v>14210.084033613446</v>
      </c>
      <c r="P63" s="28">
        <v>89000</v>
      </c>
      <c r="Q63" s="20">
        <f t="shared" si="0"/>
        <v>65000</v>
      </c>
      <c r="R63" s="20"/>
      <c r="S63" s="21">
        <f t="shared" si="2"/>
        <v>65000</v>
      </c>
      <c r="T63" s="22">
        <f t="shared" si="3"/>
        <v>0</v>
      </c>
      <c r="U63" s="23">
        <f t="shared" si="1"/>
        <v>0</v>
      </c>
      <c r="V63" s="22">
        <f t="shared" si="4"/>
        <v>65000</v>
      </c>
      <c r="W63" s="24" t="s">
        <v>4</v>
      </c>
      <c r="X63" s="49"/>
      <c r="Y63" s="49"/>
      <c r="Z63" s="49"/>
    </row>
    <row r="64" spans="1:26" ht="15" customHeight="1" x14ac:dyDescent="0.25">
      <c r="A64" s="15">
        <v>62</v>
      </c>
      <c r="B64" s="25">
        <v>4529001</v>
      </c>
      <c r="C64" s="30">
        <v>44103125</v>
      </c>
      <c r="D64" s="17" t="s">
        <v>24</v>
      </c>
      <c r="E64" s="17" t="s">
        <v>24</v>
      </c>
      <c r="F64" s="18" t="s">
        <v>89</v>
      </c>
      <c r="G64" s="26" t="s">
        <v>26</v>
      </c>
      <c r="H64" s="17">
        <v>0</v>
      </c>
      <c r="I64" s="17">
        <v>1</v>
      </c>
      <c r="J64" s="17">
        <v>1</v>
      </c>
      <c r="K64" s="19">
        <v>831092.43697478995</v>
      </c>
      <c r="L64" s="19">
        <v>157907.56302521008</v>
      </c>
      <c r="M64" s="28">
        <v>989000</v>
      </c>
      <c r="N64" s="19">
        <v>861344.53781512612</v>
      </c>
      <c r="O64" s="19">
        <v>163655.46218487396</v>
      </c>
      <c r="P64" s="28">
        <v>1025000</v>
      </c>
      <c r="Q64" s="20">
        <f t="shared" si="0"/>
        <v>989000</v>
      </c>
      <c r="R64" s="20">
        <v>566590.19914096058</v>
      </c>
      <c r="S64" s="21">
        <f t="shared" si="2"/>
        <v>777795.09957048029</v>
      </c>
      <c r="T64" s="22">
        <f t="shared" si="3"/>
        <v>149344.41731354382</v>
      </c>
      <c r="U64" s="23">
        <f t="shared" si="1"/>
        <v>0.19200997460130037</v>
      </c>
      <c r="V64" s="22">
        <f t="shared" si="4"/>
        <v>566590.19914096058</v>
      </c>
      <c r="W64" s="24" t="s">
        <v>28</v>
      </c>
      <c r="X64" s="49"/>
      <c r="Y64" s="49"/>
      <c r="Z64" s="49"/>
    </row>
    <row r="65" spans="1:26" ht="15" customHeight="1" x14ac:dyDescent="0.25">
      <c r="A65" s="15">
        <v>63</v>
      </c>
      <c r="B65" s="25">
        <v>4529001</v>
      </c>
      <c r="C65" s="30">
        <v>44103125</v>
      </c>
      <c r="D65" s="17" t="s">
        <v>24</v>
      </c>
      <c r="E65" s="17" t="s">
        <v>24</v>
      </c>
      <c r="F65" s="18" t="s">
        <v>90</v>
      </c>
      <c r="G65" s="26" t="s">
        <v>26</v>
      </c>
      <c r="H65" s="17">
        <v>0</v>
      </c>
      <c r="I65" s="17">
        <v>1</v>
      </c>
      <c r="J65" s="17">
        <v>1</v>
      </c>
      <c r="K65" s="19">
        <v>935294.11764705891</v>
      </c>
      <c r="L65" s="19">
        <v>177705.8823529412</v>
      </c>
      <c r="M65" s="28">
        <v>1113000</v>
      </c>
      <c r="N65" s="19">
        <v>941176.4705882353</v>
      </c>
      <c r="O65" s="19">
        <v>178823.5294117647</v>
      </c>
      <c r="P65" s="28">
        <v>1120000</v>
      </c>
      <c r="Q65" s="20">
        <f t="shared" si="0"/>
        <v>1113000</v>
      </c>
      <c r="R65" s="20">
        <v>638701.6790316283</v>
      </c>
      <c r="S65" s="21">
        <f t="shared" si="2"/>
        <v>875850.83951581409</v>
      </c>
      <c r="T65" s="22">
        <f t="shared" si="3"/>
        <v>167689.77953106444</v>
      </c>
      <c r="U65" s="23">
        <f t="shared" si="1"/>
        <v>0.19145928960205866</v>
      </c>
      <c r="V65" s="22">
        <f t="shared" si="4"/>
        <v>638701.6790316283</v>
      </c>
      <c r="W65" s="24" t="s">
        <v>28</v>
      </c>
      <c r="X65" s="49"/>
      <c r="Y65" s="49"/>
      <c r="Z65" s="49"/>
    </row>
    <row r="66" spans="1:26" ht="15" customHeight="1" x14ac:dyDescent="0.25">
      <c r="A66" s="15">
        <v>64</v>
      </c>
      <c r="B66" s="25">
        <v>4529001</v>
      </c>
      <c r="C66" s="30">
        <v>44103125</v>
      </c>
      <c r="D66" s="17" t="s">
        <v>24</v>
      </c>
      <c r="E66" s="17" t="s">
        <v>24</v>
      </c>
      <c r="F66" s="18" t="s">
        <v>91</v>
      </c>
      <c r="G66" s="26" t="s">
        <v>26</v>
      </c>
      <c r="H66" s="17">
        <v>0</v>
      </c>
      <c r="I66" s="17">
        <v>1</v>
      </c>
      <c r="J66" s="17">
        <v>1</v>
      </c>
      <c r="K66" s="19">
        <v>956302.52100840339</v>
      </c>
      <c r="L66" s="19">
        <v>181697.47899159664</v>
      </c>
      <c r="M66" s="28">
        <v>1138000</v>
      </c>
      <c r="N66" s="19">
        <v>957983.19327731093</v>
      </c>
      <c r="O66" s="19">
        <v>182016.80672268907</v>
      </c>
      <c r="P66" s="28">
        <v>1140000</v>
      </c>
      <c r="Q66" s="20">
        <f t="shared" si="0"/>
        <v>1138000</v>
      </c>
      <c r="R66" s="20">
        <v>813829.55876610696</v>
      </c>
      <c r="S66" s="21">
        <f t="shared" si="2"/>
        <v>975914.77938305354</v>
      </c>
      <c r="T66" s="22">
        <f t="shared" si="3"/>
        <v>114611.55862836045</v>
      </c>
      <c r="U66" s="23">
        <f t="shared" si="1"/>
        <v>0.11744013007038864</v>
      </c>
      <c r="V66" s="22">
        <f t="shared" si="4"/>
        <v>813829.55876610696</v>
      </c>
      <c r="W66" s="24" t="s">
        <v>28</v>
      </c>
      <c r="X66" s="49"/>
      <c r="Y66" s="49"/>
      <c r="Z66" s="49"/>
    </row>
    <row r="67" spans="1:26" ht="15" customHeight="1" x14ac:dyDescent="0.25">
      <c r="A67" s="15">
        <v>65</v>
      </c>
      <c r="B67" s="25">
        <v>4529001</v>
      </c>
      <c r="C67" s="30">
        <v>44103125</v>
      </c>
      <c r="D67" s="17" t="s">
        <v>24</v>
      </c>
      <c r="E67" s="17" t="s">
        <v>24</v>
      </c>
      <c r="F67" s="18" t="s">
        <v>92</v>
      </c>
      <c r="G67" s="26" t="s">
        <v>26</v>
      </c>
      <c r="H67" s="17">
        <v>0</v>
      </c>
      <c r="I67" s="17">
        <v>1</v>
      </c>
      <c r="J67" s="17">
        <v>1</v>
      </c>
      <c r="K67" s="19">
        <v>964705.8823529412</v>
      </c>
      <c r="L67" s="19">
        <v>183294.11764705883</v>
      </c>
      <c r="M67" s="28">
        <v>1148000</v>
      </c>
      <c r="N67" s="19">
        <v>957983.19327731093</v>
      </c>
      <c r="O67" s="19">
        <v>182016.80672268907</v>
      </c>
      <c r="P67" s="28">
        <v>1140000</v>
      </c>
      <c r="Q67" s="20">
        <f t="shared" si="0"/>
        <v>1140000</v>
      </c>
      <c r="R67" s="20">
        <v>958052.51854744239</v>
      </c>
      <c r="S67" s="21">
        <f t="shared" si="2"/>
        <v>1049026.2592737211</v>
      </c>
      <c r="T67" s="22">
        <f t="shared" si="3"/>
        <v>64328.148977458572</v>
      </c>
      <c r="U67" s="23">
        <f t="shared" si="1"/>
        <v>6.1321771889671549E-2</v>
      </c>
      <c r="V67" s="22">
        <f t="shared" si="4"/>
        <v>958052.51854744239</v>
      </c>
      <c r="W67" s="24" t="s">
        <v>28</v>
      </c>
      <c r="X67" s="49"/>
      <c r="Y67" s="49"/>
      <c r="Z67" s="49"/>
    </row>
    <row r="68" spans="1:26" ht="15" customHeight="1" x14ac:dyDescent="0.25">
      <c r="A68" s="15">
        <v>66</v>
      </c>
      <c r="B68" s="25">
        <v>4529001</v>
      </c>
      <c r="C68" s="30">
        <v>44103116</v>
      </c>
      <c r="D68" s="17" t="s">
        <v>24</v>
      </c>
      <c r="E68" s="17" t="s">
        <v>24</v>
      </c>
      <c r="F68" s="18" t="s">
        <v>93</v>
      </c>
      <c r="G68" s="26" t="s">
        <v>26</v>
      </c>
      <c r="H68" s="17">
        <v>0</v>
      </c>
      <c r="I68" s="17">
        <v>1</v>
      </c>
      <c r="J68" s="17">
        <v>1</v>
      </c>
      <c r="K68" s="19">
        <v>57142.857142857145</v>
      </c>
      <c r="L68" s="19">
        <v>10857.142857142857</v>
      </c>
      <c r="M68" s="28">
        <v>68000</v>
      </c>
      <c r="N68" s="19">
        <v>54621.848739495799</v>
      </c>
      <c r="O68" s="19">
        <v>10378.151260504203</v>
      </c>
      <c r="P68" s="28">
        <v>65000</v>
      </c>
      <c r="Q68" s="20">
        <f t="shared" ref="Q68:Q131" si="5">+MIN(M68,P68)</f>
        <v>65000</v>
      </c>
      <c r="R68" s="20">
        <v>46357.379929714953</v>
      </c>
      <c r="S68" s="21">
        <f t="shared" si="2"/>
        <v>55678.689964857476</v>
      </c>
      <c r="T68" s="22">
        <f t="shared" si="3"/>
        <v>6591.161535391494</v>
      </c>
      <c r="U68" s="23">
        <f t="shared" ref="U68:U131" si="6">+T68/S68</f>
        <v>0.11837853116787796</v>
      </c>
      <c r="V68" s="22">
        <f t="shared" si="4"/>
        <v>46357.379929714953</v>
      </c>
      <c r="W68" s="24" t="s">
        <v>28</v>
      </c>
      <c r="X68" s="49"/>
      <c r="Y68" s="49"/>
      <c r="Z68" s="49"/>
    </row>
    <row r="69" spans="1:26" ht="15" customHeight="1" x14ac:dyDescent="0.25">
      <c r="A69" s="15">
        <v>67</v>
      </c>
      <c r="B69" s="25">
        <v>4529001</v>
      </c>
      <c r="C69" s="30">
        <v>44103125</v>
      </c>
      <c r="D69" s="17" t="s">
        <v>24</v>
      </c>
      <c r="E69" s="17" t="s">
        <v>24</v>
      </c>
      <c r="F69" s="18" t="s">
        <v>94</v>
      </c>
      <c r="G69" s="26" t="s">
        <v>26</v>
      </c>
      <c r="H69" s="17">
        <v>0</v>
      </c>
      <c r="I69" s="17">
        <v>1</v>
      </c>
      <c r="J69" s="17">
        <v>1</v>
      </c>
      <c r="K69" s="19">
        <v>552100.84033613442</v>
      </c>
      <c r="L69" s="19">
        <v>104899.15966386555</v>
      </c>
      <c r="M69" s="28">
        <v>657000</v>
      </c>
      <c r="N69" s="19">
        <v>584033.61344537814</v>
      </c>
      <c r="O69" s="19">
        <v>110966.38655462184</v>
      </c>
      <c r="P69" s="28">
        <v>695000</v>
      </c>
      <c r="Q69" s="20">
        <f t="shared" si="5"/>
        <v>657000</v>
      </c>
      <c r="R69" s="20">
        <v>410005.27137836785</v>
      </c>
      <c r="S69" s="21">
        <f t="shared" ref="S69:S132" si="7">+AVERAGE(Q69,R69)</f>
        <v>533502.63568918395</v>
      </c>
      <c r="T69" s="22">
        <f t="shared" ref="T69:T132" si="8">+STDEV(Q69,S69)</f>
        <v>87325.823762843094</v>
      </c>
      <c r="U69" s="23">
        <f t="shared" si="6"/>
        <v>0.16368395940543901</v>
      </c>
      <c r="V69" s="22">
        <f t="shared" ref="V69:V132" si="9">+MIN(Q69,R69)</f>
        <v>410005.27137836785</v>
      </c>
      <c r="W69" s="24" t="s">
        <v>28</v>
      </c>
      <c r="X69" s="49"/>
      <c r="Y69" s="49"/>
      <c r="Z69" s="49"/>
    </row>
    <row r="70" spans="1:26" ht="15" customHeight="1" x14ac:dyDescent="0.25">
      <c r="A70" s="15">
        <v>68</v>
      </c>
      <c r="B70" s="25">
        <v>4529001</v>
      </c>
      <c r="C70" s="15">
        <v>44103116</v>
      </c>
      <c r="D70" s="15" t="s">
        <v>24</v>
      </c>
      <c r="E70" s="15" t="s">
        <v>24</v>
      </c>
      <c r="F70" s="18" t="s">
        <v>40</v>
      </c>
      <c r="G70" s="16" t="s">
        <v>26</v>
      </c>
      <c r="H70" s="15">
        <v>0</v>
      </c>
      <c r="I70" s="15">
        <v>1</v>
      </c>
      <c r="J70" s="15">
        <v>1</v>
      </c>
      <c r="K70" s="19">
        <v>63025.210084033613</v>
      </c>
      <c r="L70" s="19">
        <v>11974.789915966387</v>
      </c>
      <c r="M70" s="28">
        <v>75000</v>
      </c>
      <c r="N70" s="19">
        <v>68907.563025210082</v>
      </c>
      <c r="O70" s="19">
        <v>13092.436974789916</v>
      </c>
      <c r="P70" s="28">
        <v>82000</v>
      </c>
      <c r="Q70" s="20">
        <f t="shared" si="5"/>
        <v>75000</v>
      </c>
      <c r="R70" s="20">
        <v>49447.871925029285</v>
      </c>
      <c r="S70" s="21">
        <f t="shared" si="7"/>
        <v>62223.935962514646</v>
      </c>
      <c r="T70" s="22">
        <f t="shared" si="8"/>
        <v>9034.0415177794748</v>
      </c>
      <c r="U70" s="23">
        <f t="shared" si="6"/>
        <v>0.14518595421578318</v>
      </c>
      <c r="V70" s="22">
        <f t="shared" si="9"/>
        <v>49447.871925029285</v>
      </c>
      <c r="W70" s="24" t="s">
        <v>28</v>
      </c>
      <c r="X70" s="49"/>
      <c r="Y70" s="49"/>
      <c r="Z70" s="49"/>
    </row>
    <row r="71" spans="1:26" ht="15" customHeight="1" x14ac:dyDescent="0.25">
      <c r="A71" s="15">
        <v>69</v>
      </c>
      <c r="B71" s="25">
        <v>4529001</v>
      </c>
      <c r="C71" s="30">
        <v>44103116</v>
      </c>
      <c r="D71" s="17" t="s">
        <v>24</v>
      </c>
      <c r="E71" s="17" t="s">
        <v>24</v>
      </c>
      <c r="F71" s="18" t="s">
        <v>95</v>
      </c>
      <c r="G71" s="26" t="s">
        <v>26</v>
      </c>
      <c r="H71" s="17">
        <v>0</v>
      </c>
      <c r="I71" s="17">
        <v>1</v>
      </c>
      <c r="J71" s="17">
        <v>1</v>
      </c>
      <c r="K71" s="19">
        <v>88235.294117647063</v>
      </c>
      <c r="L71" s="19">
        <v>16764.705882352941</v>
      </c>
      <c r="M71" s="28">
        <v>105000</v>
      </c>
      <c r="N71" s="19">
        <v>85714.285714285725</v>
      </c>
      <c r="O71" s="19">
        <v>16285.714285714288</v>
      </c>
      <c r="P71" s="28">
        <v>102000</v>
      </c>
      <c r="Q71" s="20">
        <f t="shared" si="5"/>
        <v>102000</v>
      </c>
      <c r="R71" s="20">
        <v>100956.07184693479</v>
      </c>
      <c r="S71" s="21">
        <f t="shared" si="7"/>
        <v>101478.0359234674</v>
      </c>
      <c r="T71" s="22">
        <f t="shared" si="8"/>
        <v>369.08433805197831</v>
      </c>
      <c r="U71" s="23">
        <f t="shared" si="6"/>
        <v>3.6370859437044483E-3</v>
      </c>
      <c r="V71" s="22">
        <f t="shared" si="9"/>
        <v>100956.07184693479</v>
      </c>
      <c r="W71" s="24" t="s">
        <v>4</v>
      </c>
      <c r="X71" s="49"/>
      <c r="Y71" s="49"/>
      <c r="Z71" s="49"/>
    </row>
    <row r="72" spans="1:26" ht="15" customHeight="1" x14ac:dyDescent="0.25">
      <c r="A72" s="15">
        <v>70</v>
      </c>
      <c r="B72" s="25">
        <v>4529001</v>
      </c>
      <c r="C72" s="30">
        <v>44103116</v>
      </c>
      <c r="D72" s="17" t="s">
        <v>24</v>
      </c>
      <c r="E72" s="17" t="s">
        <v>24</v>
      </c>
      <c r="F72" s="18" t="s">
        <v>96</v>
      </c>
      <c r="G72" s="26" t="s">
        <v>26</v>
      </c>
      <c r="H72" s="17">
        <v>0</v>
      </c>
      <c r="I72" s="17">
        <v>1</v>
      </c>
      <c r="J72" s="17">
        <v>1</v>
      </c>
      <c r="K72" s="19">
        <v>124369.74789915967</v>
      </c>
      <c r="L72" s="19">
        <v>23630.252100840338</v>
      </c>
      <c r="M72" s="28">
        <v>148000</v>
      </c>
      <c r="N72" s="19">
        <v>115966.38655462186</v>
      </c>
      <c r="O72" s="19">
        <v>22033.613445378152</v>
      </c>
      <c r="P72" s="28">
        <v>138000</v>
      </c>
      <c r="Q72" s="20">
        <f t="shared" si="5"/>
        <v>138000</v>
      </c>
      <c r="R72" s="20">
        <v>128770.49980476376</v>
      </c>
      <c r="S72" s="21">
        <f t="shared" si="7"/>
        <v>133385.24990238188</v>
      </c>
      <c r="T72" s="22">
        <f t="shared" si="8"/>
        <v>3263.1210875070537</v>
      </c>
      <c r="U72" s="23">
        <f t="shared" si="6"/>
        <v>2.4463882549945904E-2</v>
      </c>
      <c r="V72" s="22">
        <f t="shared" si="9"/>
        <v>128770.49980476376</v>
      </c>
      <c r="W72" s="24" t="s">
        <v>28</v>
      </c>
      <c r="X72" s="49"/>
      <c r="Y72" s="49"/>
      <c r="Z72" s="49"/>
    </row>
    <row r="73" spans="1:26" ht="15" customHeight="1" x14ac:dyDescent="0.25">
      <c r="A73" s="15">
        <v>71</v>
      </c>
      <c r="B73" s="25">
        <v>4529001</v>
      </c>
      <c r="C73" s="30">
        <v>44103122</v>
      </c>
      <c r="D73" s="17" t="s">
        <v>24</v>
      </c>
      <c r="E73" s="17" t="s">
        <v>24</v>
      </c>
      <c r="F73" s="18" t="s">
        <v>97</v>
      </c>
      <c r="G73" s="26" t="s">
        <v>26</v>
      </c>
      <c r="H73" s="17">
        <v>0</v>
      </c>
      <c r="I73" s="17">
        <v>1</v>
      </c>
      <c r="J73" s="17">
        <v>1</v>
      </c>
      <c r="K73" s="19">
        <v>86386.554621848743</v>
      </c>
      <c r="L73" s="19">
        <v>16413.44537815126</v>
      </c>
      <c r="M73" s="28">
        <v>102800</v>
      </c>
      <c r="N73" s="19">
        <v>91596.638655462186</v>
      </c>
      <c r="O73" s="19">
        <v>17403.361344537814</v>
      </c>
      <c r="P73" s="28">
        <v>109000</v>
      </c>
      <c r="Q73" s="20">
        <f t="shared" si="5"/>
        <v>102800</v>
      </c>
      <c r="R73" s="20">
        <v>92714.759859429905</v>
      </c>
      <c r="S73" s="21">
        <f t="shared" si="7"/>
        <v>97757.379929714953</v>
      </c>
      <c r="T73" s="22">
        <f t="shared" si="8"/>
        <v>3565.6708466459422</v>
      </c>
      <c r="U73" s="23">
        <f t="shared" si="6"/>
        <v>3.6474697349801806E-2</v>
      </c>
      <c r="V73" s="22">
        <f t="shared" si="9"/>
        <v>92714.759859429905</v>
      </c>
      <c r="W73" s="24" t="s">
        <v>28</v>
      </c>
      <c r="X73" s="49"/>
      <c r="Y73" s="49"/>
      <c r="Z73" s="49"/>
    </row>
    <row r="74" spans="1:26" ht="15" customHeight="1" x14ac:dyDescent="0.25">
      <c r="A74" s="15">
        <v>72</v>
      </c>
      <c r="B74" s="25">
        <v>4529001</v>
      </c>
      <c r="C74" s="30">
        <v>44103122</v>
      </c>
      <c r="D74" s="17" t="s">
        <v>24</v>
      </c>
      <c r="E74" s="17" t="s">
        <v>24</v>
      </c>
      <c r="F74" s="18" t="s">
        <v>98</v>
      </c>
      <c r="G74" s="26" t="s">
        <v>26</v>
      </c>
      <c r="H74" s="17">
        <v>0</v>
      </c>
      <c r="I74" s="17">
        <v>1</v>
      </c>
      <c r="J74" s="17">
        <v>1</v>
      </c>
      <c r="K74" s="19">
        <v>91176.470588235301</v>
      </c>
      <c r="L74" s="19">
        <v>17323.529411764706</v>
      </c>
      <c r="M74" s="28">
        <v>108500</v>
      </c>
      <c r="N74" s="19">
        <v>91596.638655462186</v>
      </c>
      <c r="O74" s="19">
        <v>17403.361344537814</v>
      </c>
      <c r="P74" s="28">
        <v>109000</v>
      </c>
      <c r="Q74" s="20">
        <f t="shared" si="5"/>
        <v>108500</v>
      </c>
      <c r="R74" s="20">
        <v>82413.119875048811</v>
      </c>
      <c r="S74" s="21">
        <f t="shared" si="7"/>
        <v>95456.559937524406</v>
      </c>
      <c r="T74" s="22">
        <f t="shared" si="8"/>
        <v>9223.1049181767776</v>
      </c>
      <c r="U74" s="23">
        <f t="shared" si="6"/>
        <v>9.66209648054909E-2</v>
      </c>
      <c r="V74" s="22">
        <f t="shared" si="9"/>
        <v>82413.119875048811</v>
      </c>
      <c r="W74" s="24" t="s">
        <v>28</v>
      </c>
      <c r="X74" s="49"/>
      <c r="Y74" s="49"/>
      <c r="Z74" s="49"/>
    </row>
    <row r="75" spans="1:26" ht="15" customHeight="1" x14ac:dyDescent="0.25">
      <c r="A75" s="15">
        <v>73</v>
      </c>
      <c r="B75" s="25">
        <v>4529001</v>
      </c>
      <c r="C75" s="29">
        <v>32101601</v>
      </c>
      <c r="D75" s="17" t="s">
        <v>24</v>
      </c>
      <c r="E75" s="17" t="s">
        <v>24</v>
      </c>
      <c r="F75" s="18" t="s">
        <v>99</v>
      </c>
      <c r="G75" s="26" t="s">
        <v>26</v>
      </c>
      <c r="H75" s="17">
        <v>0</v>
      </c>
      <c r="I75" s="17">
        <v>1</v>
      </c>
      <c r="J75" s="17">
        <v>1</v>
      </c>
      <c r="K75" s="19">
        <v>169747.89915966388</v>
      </c>
      <c r="L75" s="19">
        <v>32252.100840336137</v>
      </c>
      <c r="M75" s="28">
        <v>202000</v>
      </c>
      <c r="N75" s="19">
        <v>166386.55462184874</v>
      </c>
      <c r="O75" s="19">
        <v>31613.44537815126</v>
      </c>
      <c r="P75" s="28">
        <v>198000</v>
      </c>
      <c r="Q75" s="20">
        <f t="shared" si="5"/>
        <v>198000</v>
      </c>
      <c r="R75" s="20">
        <v>203972.47169074579</v>
      </c>
      <c r="S75" s="21">
        <f t="shared" si="7"/>
        <v>200986.2358453729</v>
      </c>
      <c r="T75" s="22">
        <f t="shared" si="8"/>
        <v>2111.5876164855172</v>
      </c>
      <c r="U75" s="23">
        <f t="shared" si="6"/>
        <v>1.0506130470098707E-2</v>
      </c>
      <c r="V75" s="22">
        <f t="shared" si="9"/>
        <v>198000</v>
      </c>
      <c r="W75" s="24" t="s">
        <v>28</v>
      </c>
      <c r="X75" s="49"/>
      <c r="Y75" s="49"/>
      <c r="Z75" s="49"/>
    </row>
    <row r="76" spans="1:26" ht="15" customHeight="1" x14ac:dyDescent="0.25">
      <c r="A76" s="15">
        <v>74</v>
      </c>
      <c r="B76" s="25">
        <v>4529001</v>
      </c>
      <c r="C76" s="29">
        <v>32101601</v>
      </c>
      <c r="D76" s="17" t="s">
        <v>24</v>
      </c>
      <c r="E76" s="17" t="s">
        <v>24</v>
      </c>
      <c r="F76" s="18" t="s">
        <v>100</v>
      </c>
      <c r="G76" s="26" t="s">
        <v>26</v>
      </c>
      <c r="H76" s="17">
        <v>0</v>
      </c>
      <c r="I76" s="17">
        <v>1</v>
      </c>
      <c r="J76" s="17">
        <v>1</v>
      </c>
      <c r="K76" s="19">
        <v>119747.89915966387</v>
      </c>
      <c r="L76" s="19">
        <v>22752.100840336134</v>
      </c>
      <c r="M76" s="28">
        <v>142500</v>
      </c>
      <c r="N76" s="19">
        <v>117647.05882352941</v>
      </c>
      <c r="O76" s="19">
        <v>22352.941176470587</v>
      </c>
      <c r="P76" s="28">
        <v>140000</v>
      </c>
      <c r="Q76" s="20">
        <f t="shared" si="5"/>
        <v>140000</v>
      </c>
      <c r="R76" s="20">
        <v>133921.31979695431</v>
      </c>
      <c r="S76" s="21">
        <f t="shared" si="7"/>
        <v>136960.65989847714</v>
      </c>
      <c r="T76" s="22">
        <f t="shared" si="8"/>
        <v>2149.1379961190237</v>
      </c>
      <c r="U76" s="23">
        <f t="shared" si="6"/>
        <v>1.5691644576713373E-2</v>
      </c>
      <c r="V76" s="22">
        <f t="shared" si="9"/>
        <v>133921.31979695431</v>
      </c>
      <c r="W76" s="24" t="s">
        <v>28</v>
      </c>
      <c r="X76" s="49"/>
      <c r="Y76" s="49"/>
      <c r="Z76" s="49"/>
    </row>
    <row r="77" spans="1:26" ht="15" customHeight="1" x14ac:dyDescent="0.25">
      <c r="A77" s="15">
        <v>75</v>
      </c>
      <c r="B77" s="25">
        <v>4529001</v>
      </c>
      <c r="C77" s="29">
        <v>32101601</v>
      </c>
      <c r="D77" s="17" t="s">
        <v>24</v>
      </c>
      <c r="E77" s="17" t="s">
        <v>24</v>
      </c>
      <c r="F77" s="18" t="s">
        <v>101</v>
      </c>
      <c r="G77" s="26" t="s">
        <v>26</v>
      </c>
      <c r="H77" s="17">
        <v>0</v>
      </c>
      <c r="I77" s="17">
        <v>1</v>
      </c>
      <c r="J77" s="17">
        <v>1</v>
      </c>
      <c r="K77" s="19">
        <v>144957.98319327732</v>
      </c>
      <c r="L77" s="19">
        <v>27542.016806722691</v>
      </c>
      <c r="M77" s="28">
        <v>172500</v>
      </c>
      <c r="N77" s="19">
        <v>142016.80672268907</v>
      </c>
      <c r="O77" s="19">
        <v>26983.193277310922</v>
      </c>
      <c r="P77" s="28">
        <v>169000</v>
      </c>
      <c r="Q77" s="20">
        <f t="shared" si="5"/>
        <v>169000</v>
      </c>
      <c r="R77" s="20">
        <v>175127.87973447872</v>
      </c>
      <c r="S77" s="21">
        <f t="shared" si="7"/>
        <v>172063.93986723936</v>
      </c>
      <c r="T77" s="22">
        <f t="shared" si="8"/>
        <v>2166.5326572727604</v>
      </c>
      <c r="U77" s="23">
        <f t="shared" si="6"/>
        <v>1.2591439315782308E-2</v>
      </c>
      <c r="V77" s="22">
        <f t="shared" si="9"/>
        <v>169000</v>
      </c>
      <c r="W77" s="24" t="s">
        <v>28</v>
      </c>
      <c r="X77" s="49"/>
      <c r="Y77" s="49"/>
      <c r="Z77" s="49"/>
    </row>
    <row r="78" spans="1:26" ht="15" customHeight="1" x14ac:dyDescent="0.25">
      <c r="A78" s="15">
        <v>76</v>
      </c>
      <c r="B78" s="25">
        <v>4529001</v>
      </c>
      <c r="C78" s="29">
        <v>32101601</v>
      </c>
      <c r="D78" s="17" t="s">
        <v>24</v>
      </c>
      <c r="E78" s="17" t="s">
        <v>24</v>
      </c>
      <c r="F78" s="18" t="s">
        <v>102</v>
      </c>
      <c r="G78" s="26" t="s">
        <v>26</v>
      </c>
      <c r="H78" s="17">
        <v>0</v>
      </c>
      <c r="I78" s="17">
        <v>1</v>
      </c>
      <c r="J78" s="17">
        <v>1</v>
      </c>
      <c r="K78" s="19">
        <v>222689.0756302521</v>
      </c>
      <c r="L78" s="19">
        <v>42310.924369747903</v>
      </c>
      <c r="M78" s="28">
        <v>265000</v>
      </c>
      <c r="N78" s="19">
        <v>218487.3949579832</v>
      </c>
      <c r="O78" s="19">
        <v>41512.60504201681</v>
      </c>
      <c r="P78" s="28">
        <v>260000</v>
      </c>
      <c r="Q78" s="20">
        <f t="shared" si="5"/>
        <v>260000</v>
      </c>
      <c r="R78" s="20">
        <v>267842.63959390862</v>
      </c>
      <c r="S78" s="21">
        <f t="shared" si="7"/>
        <v>263921.31979695428</v>
      </c>
      <c r="T78" s="22">
        <f t="shared" si="8"/>
        <v>2772.7918196274281</v>
      </c>
      <c r="U78" s="23">
        <f t="shared" si="6"/>
        <v>1.0506130470098638E-2</v>
      </c>
      <c r="V78" s="22">
        <f t="shared" si="9"/>
        <v>260000</v>
      </c>
      <c r="W78" s="24" t="s">
        <v>28</v>
      </c>
      <c r="X78" s="49"/>
      <c r="Y78" s="49"/>
      <c r="Z78" s="49"/>
    </row>
    <row r="79" spans="1:26" ht="15" customHeight="1" x14ac:dyDescent="0.25">
      <c r="A79" s="15">
        <v>77</v>
      </c>
      <c r="B79" s="25">
        <v>4529001</v>
      </c>
      <c r="C79" s="29">
        <v>32101601</v>
      </c>
      <c r="D79" s="17" t="s">
        <v>24</v>
      </c>
      <c r="E79" s="17" t="s">
        <v>24</v>
      </c>
      <c r="F79" s="18" t="s">
        <v>103</v>
      </c>
      <c r="G79" s="26" t="s">
        <v>26</v>
      </c>
      <c r="H79" s="17">
        <v>0</v>
      </c>
      <c r="I79" s="17">
        <v>1</v>
      </c>
      <c r="J79" s="17">
        <v>1</v>
      </c>
      <c r="K79" s="19">
        <v>119747.89915966387</v>
      </c>
      <c r="L79" s="19">
        <v>22752.100840336134</v>
      </c>
      <c r="M79" s="28">
        <v>142500</v>
      </c>
      <c r="N79" s="19">
        <v>117647.05882352941</v>
      </c>
      <c r="O79" s="19">
        <v>22352.941176470587</v>
      </c>
      <c r="P79" s="28">
        <v>140000</v>
      </c>
      <c r="Q79" s="20">
        <f t="shared" si="5"/>
        <v>140000</v>
      </c>
      <c r="R79" s="20">
        <v>133921.31979695431</v>
      </c>
      <c r="S79" s="21">
        <f t="shared" si="7"/>
        <v>136960.65989847714</v>
      </c>
      <c r="T79" s="22">
        <f t="shared" si="8"/>
        <v>2149.1379961190237</v>
      </c>
      <c r="U79" s="23">
        <f t="shared" si="6"/>
        <v>1.5691644576713373E-2</v>
      </c>
      <c r="V79" s="22">
        <f t="shared" si="9"/>
        <v>133921.31979695431</v>
      </c>
      <c r="W79" s="24" t="s">
        <v>28</v>
      </c>
      <c r="X79" s="49"/>
      <c r="Y79" s="49"/>
      <c r="Z79" s="49"/>
    </row>
    <row r="80" spans="1:26" ht="15" customHeight="1" x14ac:dyDescent="0.25">
      <c r="A80" s="15">
        <v>78</v>
      </c>
      <c r="B80" s="25">
        <v>4529001</v>
      </c>
      <c r="C80" s="29">
        <v>32101601</v>
      </c>
      <c r="D80" s="17" t="s">
        <v>24</v>
      </c>
      <c r="E80" s="17" t="s">
        <v>24</v>
      </c>
      <c r="F80" s="18" t="s">
        <v>104</v>
      </c>
      <c r="G80" s="26" t="s">
        <v>26</v>
      </c>
      <c r="H80" s="17">
        <v>0</v>
      </c>
      <c r="I80" s="17">
        <v>1</v>
      </c>
      <c r="J80" s="17">
        <v>1</v>
      </c>
      <c r="K80" s="19">
        <v>144957.98319327732</v>
      </c>
      <c r="L80" s="19">
        <v>27542.016806722691</v>
      </c>
      <c r="M80" s="28">
        <v>172500</v>
      </c>
      <c r="N80" s="19">
        <v>142016.80672268907</v>
      </c>
      <c r="O80" s="19">
        <v>26983.193277310922</v>
      </c>
      <c r="P80" s="28">
        <v>169000</v>
      </c>
      <c r="Q80" s="20">
        <f t="shared" si="5"/>
        <v>169000</v>
      </c>
      <c r="R80" s="20">
        <v>175127.87973447872</v>
      </c>
      <c r="S80" s="21">
        <f t="shared" si="7"/>
        <v>172063.93986723936</v>
      </c>
      <c r="T80" s="22">
        <f t="shared" si="8"/>
        <v>2166.5326572727604</v>
      </c>
      <c r="U80" s="23">
        <f t="shared" si="6"/>
        <v>1.2591439315782308E-2</v>
      </c>
      <c r="V80" s="22">
        <f t="shared" si="9"/>
        <v>169000</v>
      </c>
      <c r="W80" s="24" t="s">
        <v>28</v>
      </c>
      <c r="X80" s="49"/>
      <c r="Y80" s="49"/>
      <c r="Z80" s="49"/>
    </row>
    <row r="81" spans="1:26" ht="15" customHeight="1" x14ac:dyDescent="0.25">
      <c r="A81" s="15">
        <v>79</v>
      </c>
      <c r="B81" s="25">
        <v>4529001</v>
      </c>
      <c r="C81" s="30">
        <v>44101700</v>
      </c>
      <c r="D81" s="17" t="s">
        <v>24</v>
      </c>
      <c r="E81" s="17" t="s">
        <v>24</v>
      </c>
      <c r="F81" s="18" t="s">
        <v>105</v>
      </c>
      <c r="G81" s="26" t="s">
        <v>26</v>
      </c>
      <c r="H81" s="17">
        <v>0</v>
      </c>
      <c r="I81" s="17">
        <v>1</v>
      </c>
      <c r="J81" s="17">
        <v>1</v>
      </c>
      <c r="K81" s="19">
        <v>79831.932773109249</v>
      </c>
      <c r="L81" s="19">
        <v>15168.067226890758</v>
      </c>
      <c r="M81" s="28">
        <v>95000</v>
      </c>
      <c r="N81" s="19">
        <v>74789.915966386558</v>
      </c>
      <c r="O81" s="19">
        <v>14210.084033613446</v>
      </c>
      <c r="P81" s="28">
        <v>89000</v>
      </c>
      <c r="Q81" s="20">
        <f t="shared" si="5"/>
        <v>89000</v>
      </c>
      <c r="R81" s="20">
        <v>72111.479890667702</v>
      </c>
      <c r="S81" s="21">
        <f t="shared" si="7"/>
        <v>80555.739945333858</v>
      </c>
      <c r="T81" s="22">
        <f t="shared" si="8"/>
        <v>5970.9935467571149</v>
      </c>
      <c r="U81" s="23">
        <f t="shared" si="6"/>
        <v>7.4122508846782439E-2</v>
      </c>
      <c r="V81" s="22">
        <f t="shared" si="9"/>
        <v>72111.479890667702</v>
      </c>
      <c r="W81" s="24" t="s">
        <v>28</v>
      </c>
      <c r="X81" s="49"/>
      <c r="Y81" s="49"/>
      <c r="Z81" s="49"/>
    </row>
    <row r="82" spans="1:26" ht="15" customHeight="1" x14ac:dyDescent="0.25">
      <c r="A82" s="15">
        <v>80</v>
      </c>
      <c r="B82" s="25">
        <v>4529001</v>
      </c>
      <c r="C82" s="30">
        <v>44101700</v>
      </c>
      <c r="D82" s="17" t="s">
        <v>24</v>
      </c>
      <c r="E82" s="17" t="s">
        <v>24</v>
      </c>
      <c r="F82" s="18" t="s">
        <v>106</v>
      </c>
      <c r="G82" s="26" t="s">
        <v>26</v>
      </c>
      <c r="H82" s="17">
        <v>0</v>
      </c>
      <c r="I82" s="17">
        <v>1</v>
      </c>
      <c r="J82" s="17">
        <v>1</v>
      </c>
      <c r="K82" s="19">
        <v>71428.571428571435</v>
      </c>
      <c r="L82" s="19">
        <v>13571.428571428572</v>
      </c>
      <c r="M82" s="28">
        <v>85000</v>
      </c>
      <c r="N82" s="19">
        <v>73025.210084033621</v>
      </c>
      <c r="O82" s="19">
        <v>13874.789915966388</v>
      </c>
      <c r="P82" s="28">
        <v>86900</v>
      </c>
      <c r="Q82" s="20">
        <f t="shared" si="5"/>
        <v>85000</v>
      </c>
      <c r="R82" s="20">
        <v>46357.379929714953</v>
      </c>
      <c r="S82" s="21">
        <f t="shared" si="7"/>
        <v>65678.689964857476</v>
      </c>
      <c r="T82" s="22">
        <f t="shared" si="8"/>
        <v>13662.229347256951</v>
      </c>
      <c r="U82" s="23">
        <f t="shared" si="6"/>
        <v>0.20801616710941043</v>
      </c>
      <c r="V82" s="22">
        <f t="shared" si="9"/>
        <v>46357.379929714953</v>
      </c>
      <c r="W82" s="24" t="s">
        <v>28</v>
      </c>
      <c r="X82" s="49"/>
      <c r="Y82" s="49"/>
      <c r="Z82" s="49"/>
    </row>
    <row r="83" spans="1:26" ht="15" customHeight="1" x14ac:dyDescent="0.25">
      <c r="A83" s="15">
        <v>81</v>
      </c>
      <c r="B83" s="25">
        <v>4529001</v>
      </c>
      <c r="C83" s="30">
        <v>44101700</v>
      </c>
      <c r="D83" s="17" t="s">
        <v>24</v>
      </c>
      <c r="E83" s="17" t="s">
        <v>24</v>
      </c>
      <c r="F83" s="18" t="s">
        <v>107</v>
      </c>
      <c r="G83" s="26" t="s">
        <v>26</v>
      </c>
      <c r="H83" s="17">
        <v>0</v>
      </c>
      <c r="I83" s="17">
        <v>1</v>
      </c>
      <c r="J83" s="17">
        <v>1</v>
      </c>
      <c r="K83" s="19">
        <v>403361.34453781514</v>
      </c>
      <c r="L83" s="19">
        <v>76638.655462184877</v>
      </c>
      <c r="M83" s="28">
        <v>480000</v>
      </c>
      <c r="N83" s="19">
        <v>419327.731092437</v>
      </c>
      <c r="O83" s="19">
        <v>79672.268907563033</v>
      </c>
      <c r="P83" s="28">
        <v>499000</v>
      </c>
      <c r="Q83" s="20">
        <f t="shared" si="5"/>
        <v>480000</v>
      </c>
      <c r="R83" s="20">
        <v>442970.51932838734</v>
      </c>
      <c r="S83" s="21">
        <f t="shared" si="7"/>
        <v>461485.25966419367</v>
      </c>
      <c r="T83" s="22">
        <f t="shared" si="8"/>
        <v>13091.898443356753</v>
      </c>
      <c r="U83" s="23">
        <f t="shared" si="6"/>
        <v>2.8369050081649975E-2</v>
      </c>
      <c r="V83" s="22">
        <f t="shared" si="9"/>
        <v>442970.51932838734</v>
      </c>
      <c r="W83" s="24" t="s">
        <v>28</v>
      </c>
      <c r="X83" s="49"/>
      <c r="Y83" s="49"/>
      <c r="Z83" s="49"/>
    </row>
    <row r="84" spans="1:26" ht="15" customHeight="1" x14ac:dyDescent="0.25">
      <c r="A84" s="15">
        <v>82</v>
      </c>
      <c r="B84" s="25">
        <v>4529001</v>
      </c>
      <c r="C84" s="30">
        <v>44101700</v>
      </c>
      <c r="D84" s="17" t="s">
        <v>24</v>
      </c>
      <c r="E84" s="17" t="s">
        <v>24</v>
      </c>
      <c r="F84" s="18" t="s">
        <v>108</v>
      </c>
      <c r="G84" s="26" t="s">
        <v>26</v>
      </c>
      <c r="H84" s="17">
        <v>0</v>
      </c>
      <c r="I84" s="17">
        <v>1</v>
      </c>
      <c r="J84" s="17">
        <v>1</v>
      </c>
      <c r="K84" s="19">
        <v>155462.18487394959</v>
      </c>
      <c r="L84" s="19">
        <v>29537.815126050424</v>
      </c>
      <c r="M84" s="28">
        <v>185000</v>
      </c>
      <c r="N84" s="19">
        <v>157983.19327731093</v>
      </c>
      <c r="O84" s="19">
        <v>30016.806722689078</v>
      </c>
      <c r="P84" s="28">
        <v>188000</v>
      </c>
      <c r="Q84" s="20">
        <f t="shared" si="5"/>
        <v>185000</v>
      </c>
      <c r="R84" s="20">
        <v>149373.77977352598</v>
      </c>
      <c r="S84" s="21">
        <f t="shared" si="7"/>
        <v>167186.88988676301</v>
      </c>
      <c r="T84" s="22">
        <f t="shared" si="8"/>
        <v>12595.770955092548</v>
      </c>
      <c r="U84" s="23">
        <f t="shared" si="6"/>
        <v>7.5339465693893604E-2</v>
      </c>
      <c r="V84" s="22">
        <f t="shared" si="9"/>
        <v>149373.77977352598</v>
      </c>
      <c r="W84" s="24" t="s">
        <v>28</v>
      </c>
      <c r="X84" s="49"/>
      <c r="Y84" s="49"/>
      <c r="Z84" s="49"/>
    </row>
    <row r="85" spans="1:26" ht="15" customHeight="1" x14ac:dyDescent="0.25">
      <c r="A85" s="15">
        <v>83</v>
      </c>
      <c r="B85" s="25">
        <v>4529001</v>
      </c>
      <c r="C85" s="30">
        <v>44101700</v>
      </c>
      <c r="D85" s="17" t="s">
        <v>24</v>
      </c>
      <c r="E85" s="17" t="s">
        <v>24</v>
      </c>
      <c r="F85" s="18" t="s">
        <v>109</v>
      </c>
      <c r="G85" s="26" t="s">
        <v>26</v>
      </c>
      <c r="H85" s="17">
        <v>0</v>
      </c>
      <c r="I85" s="17">
        <v>1</v>
      </c>
      <c r="J85" s="17">
        <v>1</v>
      </c>
      <c r="K85" s="19">
        <v>40336.134453781517</v>
      </c>
      <c r="L85" s="19">
        <v>7663.8655462184879</v>
      </c>
      <c r="M85" s="28">
        <v>48000</v>
      </c>
      <c r="N85" s="19">
        <v>47058.823529411769</v>
      </c>
      <c r="O85" s="19">
        <v>8941.176470588236</v>
      </c>
      <c r="P85" s="28">
        <v>56000</v>
      </c>
      <c r="Q85" s="20">
        <f t="shared" si="5"/>
        <v>48000</v>
      </c>
      <c r="R85" s="20">
        <v>37085.903943771962</v>
      </c>
      <c r="S85" s="21">
        <f t="shared" si="7"/>
        <v>42542.951971885981</v>
      </c>
      <c r="T85" s="22">
        <f t="shared" si="8"/>
        <v>3858.7156659401003</v>
      </c>
      <c r="U85" s="23">
        <f t="shared" si="6"/>
        <v>9.0701643564604736E-2</v>
      </c>
      <c r="V85" s="22">
        <f t="shared" si="9"/>
        <v>37085.903943771962</v>
      </c>
      <c r="W85" s="24" t="s">
        <v>28</v>
      </c>
      <c r="X85" s="49"/>
      <c r="Y85" s="49"/>
      <c r="Z85" s="49"/>
    </row>
    <row r="86" spans="1:26" ht="15" customHeight="1" x14ac:dyDescent="0.25">
      <c r="A86" s="15">
        <v>84</v>
      </c>
      <c r="B86" s="25">
        <v>4529001</v>
      </c>
      <c r="C86" s="33">
        <v>26121607</v>
      </c>
      <c r="D86" s="17" t="s">
        <v>24</v>
      </c>
      <c r="E86" s="17" t="s">
        <v>24</v>
      </c>
      <c r="F86" s="18" t="s">
        <v>110</v>
      </c>
      <c r="G86" s="26" t="s">
        <v>26</v>
      </c>
      <c r="H86" s="17">
        <v>0</v>
      </c>
      <c r="I86" s="17">
        <v>1</v>
      </c>
      <c r="J86" s="17">
        <v>1</v>
      </c>
      <c r="K86" s="19">
        <v>71428.571428571435</v>
      </c>
      <c r="L86" s="19">
        <v>13571.428571428572</v>
      </c>
      <c r="M86" s="28">
        <v>85000</v>
      </c>
      <c r="N86" s="19">
        <v>73949.579831932773</v>
      </c>
      <c r="O86" s="19">
        <v>14050.420168067227</v>
      </c>
      <c r="P86" s="28">
        <v>88000</v>
      </c>
      <c r="Q86" s="20">
        <f t="shared" si="5"/>
        <v>85000</v>
      </c>
      <c r="R86" s="20">
        <v>71081.315892229599</v>
      </c>
      <c r="S86" s="21">
        <f t="shared" si="7"/>
        <v>78040.657946114807</v>
      </c>
      <c r="T86" s="22">
        <f t="shared" si="8"/>
        <v>4920.9979588989354</v>
      </c>
      <c r="U86" s="23">
        <f t="shared" si="6"/>
        <v>6.3056848678758784E-2</v>
      </c>
      <c r="V86" s="22">
        <f t="shared" si="9"/>
        <v>71081.315892229599</v>
      </c>
      <c r="W86" s="24" t="s">
        <v>28</v>
      </c>
      <c r="X86" s="49"/>
      <c r="Y86" s="49"/>
      <c r="Z86" s="49"/>
    </row>
    <row r="87" spans="1:26" ht="15" customHeight="1" x14ac:dyDescent="0.25">
      <c r="A87" s="15">
        <v>85</v>
      </c>
      <c r="B87" s="25">
        <v>4529001</v>
      </c>
      <c r="C87" s="33">
        <v>26121607</v>
      </c>
      <c r="D87" s="17" t="s">
        <v>24</v>
      </c>
      <c r="E87" s="17" t="s">
        <v>24</v>
      </c>
      <c r="F87" s="18" t="s">
        <v>111</v>
      </c>
      <c r="G87" s="26" t="s">
        <v>26</v>
      </c>
      <c r="H87" s="17">
        <v>0</v>
      </c>
      <c r="I87" s="17">
        <v>1</v>
      </c>
      <c r="J87" s="17">
        <v>1</v>
      </c>
      <c r="K87" s="19">
        <v>54621.848739495799</v>
      </c>
      <c r="L87" s="19">
        <v>10378.151260504203</v>
      </c>
      <c r="M87" s="28">
        <v>65000</v>
      </c>
      <c r="N87" s="19">
        <v>52100.840336134454</v>
      </c>
      <c r="O87" s="19">
        <v>9899.1596638655465</v>
      </c>
      <c r="P87" s="28">
        <v>62000</v>
      </c>
      <c r="Q87" s="20">
        <f t="shared" si="5"/>
        <v>62000</v>
      </c>
      <c r="R87" s="20">
        <v>51508.199921905507</v>
      </c>
      <c r="S87" s="21">
        <f t="shared" si="7"/>
        <v>56754.09996095275</v>
      </c>
      <c r="T87" s="22">
        <f t="shared" si="8"/>
        <v>3709.4114910370849</v>
      </c>
      <c r="U87" s="23">
        <f t="shared" si="6"/>
        <v>6.5359357184576763E-2</v>
      </c>
      <c r="V87" s="22">
        <f t="shared" si="9"/>
        <v>51508.199921905507</v>
      </c>
      <c r="W87" s="24" t="s">
        <v>28</v>
      </c>
      <c r="X87" s="49"/>
      <c r="Y87" s="49"/>
      <c r="Z87" s="49"/>
    </row>
    <row r="88" spans="1:26" ht="15" customHeight="1" x14ac:dyDescent="0.25">
      <c r="A88" s="15">
        <v>86</v>
      </c>
      <c r="B88" s="25">
        <v>4529001</v>
      </c>
      <c r="C88" s="33">
        <v>26121607</v>
      </c>
      <c r="D88" s="17" t="s">
        <v>24</v>
      </c>
      <c r="E88" s="17" t="s">
        <v>24</v>
      </c>
      <c r="F88" s="18" t="s">
        <v>112</v>
      </c>
      <c r="G88" s="26" t="s">
        <v>26</v>
      </c>
      <c r="H88" s="17">
        <v>0</v>
      </c>
      <c r="I88" s="17">
        <v>1</v>
      </c>
      <c r="J88" s="17">
        <v>1</v>
      </c>
      <c r="K88" s="19">
        <v>54621.848739495799</v>
      </c>
      <c r="L88" s="19">
        <v>10378.151260504203</v>
      </c>
      <c r="M88" s="28">
        <v>65000</v>
      </c>
      <c r="N88" s="19">
        <v>52100.840336134454</v>
      </c>
      <c r="O88" s="19">
        <v>9899.1596638655465</v>
      </c>
      <c r="P88" s="28">
        <v>62000</v>
      </c>
      <c r="Q88" s="20">
        <f t="shared" si="5"/>
        <v>62000</v>
      </c>
      <c r="R88" s="20">
        <v>51508.199921905507</v>
      </c>
      <c r="S88" s="21">
        <f t="shared" si="7"/>
        <v>56754.09996095275</v>
      </c>
      <c r="T88" s="22">
        <f t="shared" si="8"/>
        <v>3709.4114910370849</v>
      </c>
      <c r="U88" s="23">
        <f t="shared" si="6"/>
        <v>6.5359357184576763E-2</v>
      </c>
      <c r="V88" s="22">
        <f t="shared" si="9"/>
        <v>51508.199921905507</v>
      </c>
      <c r="W88" s="24" t="s">
        <v>28</v>
      </c>
      <c r="X88" s="49"/>
      <c r="Y88" s="49"/>
      <c r="Z88" s="49"/>
    </row>
    <row r="89" spans="1:26" ht="15" customHeight="1" x14ac:dyDescent="0.25">
      <c r="A89" s="15">
        <v>87</v>
      </c>
      <c r="B89" s="25">
        <v>4529001</v>
      </c>
      <c r="C89" s="30">
        <v>44103114</v>
      </c>
      <c r="D89" s="17" t="s">
        <v>24</v>
      </c>
      <c r="E89" s="17" t="s">
        <v>24</v>
      </c>
      <c r="F89" s="18" t="s">
        <v>113</v>
      </c>
      <c r="G89" s="26" t="s">
        <v>26</v>
      </c>
      <c r="H89" s="17">
        <v>0</v>
      </c>
      <c r="I89" s="17">
        <v>1</v>
      </c>
      <c r="J89" s="17">
        <v>1</v>
      </c>
      <c r="K89" s="19">
        <v>40336.134453781517</v>
      </c>
      <c r="L89" s="19">
        <v>7663.8655462184879</v>
      </c>
      <c r="M89" s="28">
        <v>48000</v>
      </c>
      <c r="N89" s="19">
        <v>49579.831932773108</v>
      </c>
      <c r="O89" s="19">
        <v>9420.1680672268903</v>
      </c>
      <c r="P89" s="28">
        <v>59000</v>
      </c>
      <c r="Q89" s="20">
        <f t="shared" si="5"/>
        <v>48000</v>
      </c>
      <c r="R89" s="20">
        <v>32965.247950019526</v>
      </c>
      <c r="S89" s="21">
        <f t="shared" si="7"/>
        <v>40482.623975009759</v>
      </c>
      <c r="T89" s="22">
        <f t="shared" si="8"/>
        <v>5315.5875639997721</v>
      </c>
      <c r="U89" s="23">
        <f t="shared" si="6"/>
        <v>0.13130541061965564</v>
      </c>
      <c r="V89" s="22">
        <f t="shared" si="9"/>
        <v>32965.247950019526</v>
      </c>
      <c r="W89" s="24" t="s">
        <v>28</v>
      </c>
      <c r="X89" s="49"/>
      <c r="Y89" s="49"/>
      <c r="Z89" s="49"/>
    </row>
    <row r="90" spans="1:26" ht="15" customHeight="1" x14ac:dyDescent="0.25">
      <c r="A90" s="15">
        <v>88</v>
      </c>
      <c r="B90" s="25">
        <v>4529001</v>
      </c>
      <c r="C90" s="30">
        <v>44101728</v>
      </c>
      <c r="D90" s="17" t="s">
        <v>24</v>
      </c>
      <c r="E90" s="17" t="s">
        <v>24</v>
      </c>
      <c r="F90" s="18" t="s">
        <v>114</v>
      </c>
      <c r="G90" s="26" t="s">
        <v>26</v>
      </c>
      <c r="H90" s="17">
        <v>0</v>
      </c>
      <c r="I90" s="17">
        <v>1</v>
      </c>
      <c r="J90" s="17">
        <v>1</v>
      </c>
      <c r="K90" s="19">
        <v>151260.50420168068</v>
      </c>
      <c r="L90" s="19">
        <v>28739.495798319331</v>
      </c>
      <c r="M90" s="28">
        <v>180000</v>
      </c>
      <c r="N90" s="19">
        <v>144537.81512605044</v>
      </c>
      <c r="O90" s="19">
        <v>27462.184873949584</v>
      </c>
      <c r="P90" s="28">
        <v>172000</v>
      </c>
      <c r="Q90" s="20">
        <f t="shared" si="5"/>
        <v>172000</v>
      </c>
      <c r="R90" s="20">
        <v>92714.759859429905</v>
      </c>
      <c r="S90" s="21">
        <f t="shared" si="7"/>
        <v>132357.37992971495</v>
      </c>
      <c r="T90" s="22">
        <f t="shared" si="8"/>
        <v>28031.565475700532</v>
      </c>
      <c r="U90" s="23">
        <f t="shared" si="6"/>
        <v>0.21178694750973454</v>
      </c>
      <c r="V90" s="22">
        <f t="shared" si="9"/>
        <v>92714.759859429905</v>
      </c>
      <c r="W90" s="24" t="s">
        <v>28</v>
      </c>
      <c r="X90" s="49"/>
      <c r="Y90" s="49"/>
      <c r="Z90" s="49"/>
    </row>
    <row r="91" spans="1:26" ht="15" customHeight="1" x14ac:dyDescent="0.25">
      <c r="A91" s="15">
        <v>89</v>
      </c>
      <c r="B91" s="25">
        <v>4529001</v>
      </c>
      <c r="C91" s="30">
        <v>44103122</v>
      </c>
      <c r="D91" s="17" t="s">
        <v>24</v>
      </c>
      <c r="E91" s="17" t="s">
        <v>24</v>
      </c>
      <c r="F91" s="18" t="s">
        <v>115</v>
      </c>
      <c r="G91" s="26" t="s">
        <v>26</v>
      </c>
      <c r="H91" s="17">
        <v>0</v>
      </c>
      <c r="I91" s="17">
        <v>1</v>
      </c>
      <c r="J91" s="17">
        <v>1</v>
      </c>
      <c r="K91" s="19">
        <v>47899.159663865546</v>
      </c>
      <c r="L91" s="19">
        <v>9100.8403361344535</v>
      </c>
      <c r="M91" s="28">
        <v>57000</v>
      </c>
      <c r="N91" s="19">
        <v>73949.579831932773</v>
      </c>
      <c r="O91" s="19">
        <v>14050.420168067227</v>
      </c>
      <c r="P91" s="28">
        <v>88000</v>
      </c>
      <c r="Q91" s="20">
        <f t="shared" si="5"/>
        <v>57000</v>
      </c>
      <c r="R91" s="20">
        <v>41206.559937524406</v>
      </c>
      <c r="S91" s="21">
        <f t="shared" si="7"/>
        <v>49103.279968762203</v>
      </c>
      <c r="T91" s="22">
        <f t="shared" si="8"/>
        <v>5583.8242832198921</v>
      </c>
      <c r="U91" s="23">
        <f t="shared" si="6"/>
        <v>0.11371591239469393</v>
      </c>
      <c r="V91" s="22">
        <f t="shared" si="9"/>
        <v>41206.559937524406</v>
      </c>
      <c r="W91" s="24" t="s">
        <v>28</v>
      </c>
      <c r="X91" s="49"/>
      <c r="Y91" s="49"/>
      <c r="Z91" s="49"/>
    </row>
    <row r="92" spans="1:26" ht="15" customHeight="1" x14ac:dyDescent="0.25">
      <c r="A92" s="15">
        <v>90</v>
      </c>
      <c r="B92" s="25">
        <v>4529001</v>
      </c>
      <c r="C92" s="30">
        <v>44103122</v>
      </c>
      <c r="D92" s="17" t="s">
        <v>24</v>
      </c>
      <c r="E92" s="17" t="s">
        <v>24</v>
      </c>
      <c r="F92" s="18" t="s">
        <v>116</v>
      </c>
      <c r="G92" s="26" t="s">
        <v>26</v>
      </c>
      <c r="H92" s="17">
        <v>0</v>
      </c>
      <c r="I92" s="17">
        <v>1</v>
      </c>
      <c r="J92" s="17">
        <v>1</v>
      </c>
      <c r="K92" s="19">
        <v>151260.50420168068</v>
      </c>
      <c r="L92" s="19">
        <v>28739.495798319331</v>
      </c>
      <c r="M92" s="28">
        <v>180000</v>
      </c>
      <c r="N92" s="19">
        <v>150420.16806722688</v>
      </c>
      <c r="O92" s="19">
        <v>28579.831932773108</v>
      </c>
      <c r="P92" s="28">
        <v>179000</v>
      </c>
      <c r="Q92" s="20">
        <f t="shared" si="5"/>
        <v>179000</v>
      </c>
      <c r="R92" s="20">
        <v>154524.59976571653</v>
      </c>
      <c r="S92" s="21">
        <f t="shared" si="7"/>
        <v>166762.29988285826</v>
      </c>
      <c r="T92" s="22">
        <f t="shared" si="8"/>
        <v>8653.3607389583285</v>
      </c>
      <c r="U92" s="23">
        <f t="shared" si="6"/>
        <v>5.1890389764574239E-2</v>
      </c>
      <c r="V92" s="22">
        <f t="shared" si="9"/>
        <v>154524.59976571653</v>
      </c>
      <c r="W92" s="24" t="s">
        <v>28</v>
      </c>
      <c r="X92" s="49"/>
      <c r="Y92" s="49"/>
      <c r="Z92" s="49"/>
    </row>
    <row r="93" spans="1:26" ht="15" customHeight="1" x14ac:dyDescent="0.25">
      <c r="A93" s="15">
        <v>91</v>
      </c>
      <c r="B93" s="25">
        <v>4529001</v>
      </c>
      <c r="C93" s="30">
        <v>44101700</v>
      </c>
      <c r="D93" s="17" t="s">
        <v>24</v>
      </c>
      <c r="E93" s="17" t="s">
        <v>24</v>
      </c>
      <c r="F93" s="18" t="s">
        <v>117</v>
      </c>
      <c r="G93" s="26" t="s">
        <v>26</v>
      </c>
      <c r="H93" s="17">
        <v>0</v>
      </c>
      <c r="I93" s="17">
        <v>1</v>
      </c>
      <c r="J93" s="17">
        <v>1</v>
      </c>
      <c r="K93" s="19">
        <v>71428.571428571435</v>
      </c>
      <c r="L93" s="19">
        <v>13571.428571428572</v>
      </c>
      <c r="M93" s="28">
        <v>85000</v>
      </c>
      <c r="N93" s="19">
        <v>82352.941176470587</v>
      </c>
      <c r="O93" s="19">
        <v>15647.058823529413</v>
      </c>
      <c r="P93" s="28">
        <v>98000</v>
      </c>
      <c r="Q93" s="20">
        <f t="shared" si="5"/>
        <v>85000</v>
      </c>
      <c r="R93" s="20">
        <v>46357.379929714953</v>
      </c>
      <c r="S93" s="21">
        <f t="shared" si="7"/>
        <v>65678.689964857476</v>
      </c>
      <c r="T93" s="22">
        <f t="shared" si="8"/>
        <v>13662.229347256951</v>
      </c>
      <c r="U93" s="23">
        <f t="shared" si="6"/>
        <v>0.20801616710941043</v>
      </c>
      <c r="V93" s="22">
        <f t="shared" si="9"/>
        <v>46357.379929714953</v>
      </c>
      <c r="W93" s="24" t="s">
        <v>28</v>
      </c>
      <c r="X93" s="49"/>
      <c r="Y93" s="49"/>
      <c r="Z93" s="49"/>
    </row>
    <row r="94" spans="1:26" ht="15" customHeight="1" x14ac:dyDescent="0.25">
      <c r="A94" s="15">
        <v>92</v>
      </c>
      <c r="B94" s="25">
        <v>4529001</v>
      </c>
      <c r="C94" s="30">
        <v>44101700</v>
      </c>
      <c r="D94" s="17" t="s">
        <v>24</v>
      </c>
      <c r="E94" s="17" t="s">
        <v>24</v>
      </c>
      <c r="F94" s="18" t="s">
        <v>118</v>
      </c>
      <c r="G94" s="26" t="s">
        <v>26</v>
      </c>
      <c r="H94" s="17">
        <v>0</v>
      </c>
      <c r="I94" s="17">
        <v>1</v>
      </c>
      <c r="J94" s="17">
        <v>1</v>
      </c>
      <c r="K94" s="19">
        <v>71428.571428571435</v>
      </c>
      <c r="L94" s="19">
        <v>13571.428571428572</v>
      </c>
      <c r="M94" s="28">
        <v>85000</v>
      </c>
      <c r="N94" s="19">
        <v>67226.890756302528</v>
      </c>
      <c r="O94" s="19">
        <v>12773.10924369748</v>
      </c>
      <c r="P94" s="28">
        <v>80000</v>
      </c>
      <c r="Q94" s="20">
        <f t="shared" si="5"/>
        <v>80000</v>
      </c>
      <c r="R94" s="20">
        <v>51508.199921905507</v>
      </c>
      <c r="S94" s="21">
        <f t="shared" si="7"/>
        <v>65754.09996095275</v>
      </c>
      <c r="T94" s="22">
        <f t="shared" si="8"/>
        <v>10073.372521716014</v>
      </c>
      <c r="U94" s="23">
        <f t="shared" si="6"/>
        <v>0.1531976337247101</v>
      </c>
      <c r="V94" s="22">
        <f t="shared" si="9"/>
        <v>51508.199921905507</v>
      </c>
      <c r="W94" s="24" t="s">
        <v>28</v>
      </c>
      <c r="X94" s="49"/>
      <c r="Y94" s="49"/>
      <c r="Z94" s="49"/>
    </row>
    <row r="95" spans="1:26" ht="15" customHeight="1" x14ac:dyDescent="0.25">
      <c r="A95" s="15">
        <v>93</v>
      </c>
      <c r="B95" s="25">
        <v>4529001</v>
      </c>
      <c r="C95" s="30">
        <v>44101700</v>
      </c>
      <c r="D95" s="17" t="s">
        <v>24</v>
      </c>
      <c r="E95" s="17" t="s">
        <v>24</v>
      </c>
      <c r="F95" s="18" t="s">
        <v>119</v>
      </c>
      <c r="G95" s="26" t="s">
        <v>26</v>
      </c>
      <c r="H95" s="17">
        <v>0</v>
      </c>
      <c r="I95" s="17">
        <v>1</v>
      </c>
      <c r="J95" s="17">
        <v>1</v>
      </c>
      <c r="K95" s="19">
        <v>71428.571428571435</v>
      </c>
      <c r="L95" s="19">
        <v>13571.428571428572</v>
      </c>
      <c r="M95" s="28">
        <v>85000</v>
      </c>
      <c r="N95" s="19">
        <v>67226.890756302528</v>
      </c>
      <c r="O95" s="19">
        <v>12773.10924369748</v>
      </c>
      <c r="P95" s="28">
        <v>80000</v>
      </c>
      <c r="Q95" s="20">
        <f t="shared" si="5"/>
        <v>80000</v>
      </c>
      <c r="R95" s="20">
        <v>82413.119875048811</v>
      </c>
      <c r="S95" s="21">
        <f t="shared" si="7"/>
        <v>81206.559937524406</v>
      </c>
      <c r="T95" s="22">
        <f t="shared" si="8"/>
        <v>853.16671373152428</v>
      </c>
      <c r="U95" s="23">
        <f t="shared" si="6"/>
        <v>1.0506130470098733E-2</v>
      </c>
      <c r="V95" s="22">
        <f t="shared" si="9"/>
        <v>80000</v>
      </c>
      <c r="W95" s="24" t="s">
        <v>28</v>
      </c>
      <c r="X95" s="49"/>
      <c r="Y95" s="49"/>
      <c r="Z95" s="49"/>
    </row>
    <row r="96" spans="1:26" ht="15" customHeight="1" x14ac:dyDescent="0.25">
      <c r="A96" s="15">
        <v>94</v>
      </c>
      <c r="B96" s="25">
        <v>4529001</v>
      </c>
      <c r="C96" s="30">
        <v>44103104</v>
      </c>
      <c r="D96" s="17" t="s">
        <v>24</v>
      </c>
      <c r="E96" s="17" t="s">
        <v>24</v>
      </c>
      <c r="F96" s="18" t="s">
        <v>120</v>
      </c>
      <c r="G96" s="26" t="s">
        <v>26</v>
      </c>
      <c r="H96" s="17">
        <v>0</v>
      </c>
      <c r="I96" s="17">
        <v>1</v>
      </c>
      <c r="J96" s="17">
        <v>1</v>
      </c>
      <c r="K96" s="19">
        <v>41092.436974789918</v>
      </c>
      <c r="L96" s="19">
        <v>7807.5630252100846</v>
      </c>
      <c r="M96" s="28">
        <v>48900</v>
      </c>
      <c r="N96" s="19">
        <v>44537.815126050424</v>
      </c>
      <c r="O96" s="19">
        <v>8462.1848739495799</v>
      </c>
      <c r="P96" s="28">
        <v>53000</v>
      </c>
      <c r="Q96" s="20">
        <f t="shared" si="5"/>
        <v>48900</v>
      </c>
      <c r="R96" s="20">
        <v>30904.919953143304</v>
      </c>
      <c r="S96" s="21">
        <f t="shared" si="7"/>
        <v>39902.459976571656</v>
      </c>
      <c r="T96" s="22">
        <f t="shared" si="8"/>
        <v>6362.2215645635561</v>
      </c>
      <c r="U96" s="23">
        <f t="shared" si="6"/>
        <v>0.15944434424090828</v>
      </c>
      <c r="V96" s="22">
        <f t="shared" si="9"/>
        <v>30904.919953143304</v>
      </c>
      <c r="W96" s="24" t="s">
        <v>28</v>
      </c>
      <c r="X96" s="49"/>
      <c r="Y96" s="49"/>
      <c r="Z96" s="49"/>
    </row>
    <row r="97" spans="1:26" ht="15" customHeight="1" x14ac:dyDescent="0.25">
      <c r="A97" s="15">
        <v>95</v>
      </c>
      <c r="B97" s="25">
        <v>4529001</v>
      </c>
      <c r="C97" s="30">
        <v>44101700</v>
      </c>
      <c r="D97" s="17" t="s">
        <v>24</v>
      </c>
      <c r="E97" s="17" t="s">
        <v>24</v>
      </c>
      <c r="F97" s="18" t="s">
        <v>121</v>
      </c>
      <c r="G97" s="26" t="s">
        <v>26</v>
      </c>
      <c r="H97" s="17">
        <v>0</v>
      </c>
      <c r="I97" s="17">
        <v>1</v>
      </c>
      <c r="J97" s="17">
        <v>1</v>
      </c>
      <c r="K97" s="19">
        <v>79831.932773109249</v>
      </c>
      <c r="L97" s="19">
        <v>15168.067226890758</v>
      </c>
      <c r="M97" s="28">
        <v>95000</v>
      </c>
      <c r="N97" s="19">
        <v>85714.285714285725</v>
      </c>
      <c r="O97" s="19">
        <v>16285.714285714288</v>
      </c>
      <c r="P97" s="28">
        <v>102000</v>
      </c>
      <c r="Q97" s="20">
        <f t="shared" si="5"/>
        <v>95000</v>
      </c>
      <c r="R97" s="20">
        <v>72111.479890667702</v>
      </c>
      <c r="S97" s="21">
        <f t="shared" si="7"/>
        <v>83555.739945333858</v>
      </c>
      <c r="T97" s="22">
        <f t="shared" si="8"/>
        <v>8092.3138903167574</v>
      </c>
      <c r="U97" s="23">
        <f t="shared" si="6"/>
        <v>9.6849287620588767E-2</v>
      </c>
      <c r="V97" s="22">
        <f t="shared" si="9"/>
        <v>72111.479890667702</v>
      </c>
      <c r="W97" s="24" t="s">
        <v>28</v>
      </c>
      <c r="X97" s="49"/>
      <c r="Y97" s="49"/>
      <c r="Z97" s="49"/>
    </row>
    <row r="98" spans="1:26" ht="15" customHeight="1" x14ac:dyDescent="0.25">
      <c r="A98" s="15">
        <v>96</v>
      </c>
      <c r="B98" s="25">
        <v>4529001</v>
      </c>
      <c r="C98" s="30">
        <v>44101700</v>
      </c>
      <c r="D98" s="17" t="s">
        <v>24</v>
      </c>
      <c r="E98" s="17" t="s">
        <v>24</v>
      </c>
      <c r="F98" s="18" t="s">
        <v>122</v>
      </c>
      <c r="G98" s="26" t="s">
        <v>26</v>
      </c>
      <c r="H98" s="17">
        <v>0</v>
      </c>
      <c r="I98" s="17">
        <v>1</v>
      </c>
      <c r="J98" s="17">
        <v>1</v>
      </c>
      <c r="K98" s="19">
        <v>79831.932773109249</v>
      </c>
      <c r="L98" s="19">
        <v>15168.067226890758</v>
      </c>
      <c r="M98" s="28">
        <v>95000</v>
      </c>
      <c r="N98" s="19">
        <v>85714.285714285725</v>
      </c>
      <c r="O98" s="19">
        <v>16285.714285714288</v>
      </c>
      <c r="P98" s="28">
        <v>102000</v>
      </c>
      <c r="Q98" s="20">
        <f t="shared" si="5"/>
        <v>95000</v>
      </c>
      <c r="R98" s="20">
        <v>72111.479890667702</v>
      </c>
      <c r="S98" s="21">
        <f t="shared" si="7"/>
        <v>83555.739945333858</v>
      </c>
      <c r="T98" s="22">
        <f t="shared" si="8"/>
        <v>8092.3138903167574</v>
      </c>
      <c r="U98" s="23">
        <f t="shared" si="6"/>
        <v>9.6849287620588767E-2</v>
      </c>
      <c r="V98" s="22">
        <f t="shared" si="9"/>
        <v>72111.479890667702</v>
      </c>
      <c r="W98" s="24" t="s">
        <v>28</v>
      </c>
      <c r="X98" s="49"/>
      <c r="Y98" s="49"/>
      <c r="Z98" s="49"/>
    </row>
    <row r="99" spans="1:26" ht="15" customHeight="1" x14ac:dyDescent="0.25">
      <c r="A99" s="15">
        <v>97</v>
      </c>
      <c r="B99" s="25">
        <v>4529001</v>
      </c>
      <c r="C99" s="30">
        <v>44101700</v>
      </c>
      <c r="D99" s="17" t="s">
        <v>24</v>
      </c>
      <c r="E99" s="17" t="s">
        <v>24</v>
      </c>
      <c r="F99" s="18" t="s">
        <v>123</v>
      </c>
      <c r="G99" s="26" t="s">
        <v>26</v>
      </c>
      <c r="H99" s="17">
        <v>0</v>
      </c>
      <c r="I99" s="17">
        <v>1</v>
      </c>
      <c r="J99" s="17">
        <v>1</v>
      </c>
      <c r="K99" s="19">
        <v>65546.218487394959</v>
      </c>
      <c r="L99" s="19">
        <v>12453.781512605043</v>
      </c>
      <c r="M99" s="28">
        <v>78000</v>
      </c>
      <c r="N99" s="19">
        <v>67142.857142857145</v>
      </c>
      <c r="O99" s="19">
        <v>12757.142857142857</v>
      </c>
      <c r="P99" s="28">
        <v>79900</v>
      </c>
      <c r="Q99" s="20">
        <f t="shared" si="5"/>
        <v>78000</v>
      </c>
      <c r="R99" s="20">
        <v>67990.823896915274</v>
      </c>
      <c r="S99" s="21">
        <f t="shared" si="7"/>
        <v>72995.411948457637</v>
      </c>
      <c r="T99" s="22">
        <f t="shared" si="8"/>
        <v>3538.7781482907762</v>
      </c>
      <c r="U99" s="23">
        <f t="shared" si="6"/>
        <v>4.8479459925365204E-2</v>
      </c>
      <c r="V99" s="22">
        <f t="shared" si="9"/>
        <v>67990.823896915274</v>
      </c>
      <c r="W99" s="24" t="s">
        <v>28</v>
      </c>
      <c r="X99" s="49"/>
      <c r="Y99" s="49"/>
      <c r="Z99" s="49"/>
    </row>
    <row r="100" spans="1:26" ht="15" customHeight="1" x14ac:dyDescent="0.25">
      <c r="A100" s="15">
        <v>98</v>
      </c>
      <c r="B100" s="25">
        <v>4529001</v>
      </c>
      <c r="C100" s="30">
        <v>44101700</v>
      </c>
      <c r="D100" s="17" t="s">
        <v>24</v>
      </c>
      <c r="E100" s="17" t="s">
        <v>24</v>
      </c>
      <c r="F100" s="18" t="s">
        <v>124</v>
      </c>
      <c r="G100" s="26" t="s">
        <v>26</v>
      </c>
      <c r="H100" s="17">
        <v>0</v>
      </c>
      <c r="I100" s="17">
        <v>1</v>
      </c>
      <c r="J100" s="17">
        <v>1</v>
      </c>
      <c r="K100" s="19">
        <v>37815.126050420171</v>
      </c>
      <c r="L100" s="19">
        <v>7184.8739495798327</v>
      </c>
      <c r="M100" s="28">
        <v>45000</v>
      </c>
      <c r="N100" s="19">
        <v>46218.487394957985</v>
      </c>
      <c r="O100" s="19">
        <v>8781.5126050420167</v>
      </c>
      <c r="P100" s="28">
        <v>55000</v>
      </c>
      <c r="Q100" s="20">
        <f t="shared" si="5"/>
        <v>45000</v>
      </c>
      <c r="R100" s="20">
        <v>20603.279968762203</v>
      </c>
      <c r="S100" s="21">
        <f t="shared" si="7"/>
        <v>32801.639984381101</v>
      </c>
      <c r="T100" s="22">
        <f t="shared" si="8"/>
        <v>8625.5430863989968</v>
      </c>
      <c r="U100" s="23">
        <f t="shared" si="6"/>
        <v>0.26296072667421977</v>
      </c>
      <c r="V100" s="22">
        <f t="shared" si="9"/>
        <v>20603.279968762203</v>
      </c>
      <c r="W100" s="24" t="s">
        <v>28</v>
      </c>
      <c r="X100" s="49"/>
      <c r="Y100" s="49"/>
      <c r="Z100" s="49"/>
    </row>
    <row r="101" spans="1:26" ht="15" customHeight="1" x14ac:dyDescent="0.25">
      <c r="A101" s="15">
        <v>99</v>
      </c>
      <c r="B101" s="25">
        <v>4529001</v>
      </c>
      <c r="C101" s="30">
        <v>44101700</v>
      </c>
      <c r="D101" s="17" t="s">
        <v>24</v>
      </c>
      <c r="E101" s="17" t="s">
        <v>24</v>
      </c>
      <c r="F101" s="18" t="s">
        <v>125</v>
      </c>
      <c r="G101" s="26" t="s">
        <v>26</v>
      </c>
      <c r="H101" s="17">
        <v>0</v>
      </c>
      <c r="I101" s="17">
        <v>1</v>
      </c>
      <c r="J101" s="17">
        <v>1</v>
      </c>
      <c r="K101" s="19">
        <v>54621.848739495799</v>
      </c>
      <c r="L101" s="19">
        <v>10378.151260504203</v>
      </c>
      <c r="M101" s="28">
        <v>65000</v>
      </c>
      <c r="N101" s="19">
        <v>57142.857142857145</v>
      </c>
      <c r="O101" s="19">
        <v>10857.142857142857</v>
      </c>
      <c r="P101" s="28">
        <v>68000</v>
      </c>
      <c r="Q101" s="20">
        <f t="shared" si="5"/>
        <v>65000</v>
      </c>
      <c r="R101" s="20">
        <v>51508.199921905507</v>
      </c>
      <c r="S101" s="21">
        <f t="shared" si="7"/>
        <v>58254.09996095275</v>
      </c>
      <c r="T101" s="22">
        <f t="shared" si="8"/>
        <v>4770.0716628169066</v>
      </c>
      <c r="U101" s="23">
        <f t="shared" si="6"/>
        <v>8.188387883452404E-2</v>
      </c>
      <c r="V101" s="22">
        <f t="shared" si="9"/>
        <v>51508.199921905507</v>
      </c>
      <c r="W101" s="24" t="s">
        <v>28</v>
      </c>
      <c r="X101" s="49"/>
      <c r="Y101" s="49"/>
      <c r="Z101" s="49"/>
    </row>
    <row r="102" spans="1:26" ht="15" customHeight="1" x14ac:dyDescent="0.25">
      <c r="A102" s="15">
        <v>100</v>
      </c>
      <c r="B102" s="34">
        <v>4529001</v>
      </c>
      <c r="C102" s="30">
        <v>44101700</v>
      </c>
      <c r="D102" s="17" t="s">
        <v>24</v>
      </c>
      <c r="E102" s="17" t="s">
        <v>24</v>
      </c>
      <c r="F102" s="18" t="s">
        <v>126</v>
      </c>
      <c r="G102" s="26" t="s">
        <v>26</v>
      </c>
      <c r="H102" s="17">
        <v>0</v>
      </c>
      <c r="I102" s="17">
        <v>1</v>
      </c>
      <c r="J102" s="17">
        <v>1</v>
      </c>
      <c r="K102" s="19">
        <v>988235.29411764711</v>
      </c>
      <c r="L102" s="19">
        <v>187764.70588235295</v>
      </c>
      <c r="M102" s="28">
        <v>1176000</v>
      </c>
      <c r="N102" s="19">
        <v>1037815.1260504202</v>
      </c>
      <c r="O102" s="19">
        <v>197184.87394957984</v>
      </c>
      <c r="P102" s="28">
        <v>1235000</v>
      </c>
      <c r="Q102" s="20">
        <f t="shared" si="5"/>
        <v>1176000</v>
      </c>
      <c r="R102" s="20">
        <v>449151.50331901602</v>
      </c>
      <c r="S102" s="21">
        <f t="shared" si="7"/>
        <v>812575.75165950798</v>
      </c>
      <c r="T102" s="22">
        <f t="shared" si="8"/>
        <v>256979.75044918622</v>
      </c>
      <c r="U102" s="23">
        <f t="shared" si="6"/>
        <v>0.31625328460068047</v>
      </c>
      <c r="V102" s="22">
        <f t="shared" si="9"/>
        <v>449151.50331901602</v>
      </c>
      <c r="W102" s="24" t="s">
        <v>28</v>
      </c>
      <c r="X102" s="49"/>
      <c r="Y102" s="49"/>
      <c r="Z102" s="49"/>
    </row>
    <row r="103" spans="1:26" ht="15" customHeight="1" x14ac:dyDescent="0.25">
      <c r="A103" s="15">
        <v>101</v>
      </c>
      <c r="B103" s="34">
        <v>4529001</v>
      </c>
      <c r="C103" s="16">
        <v>44101700</v>
      </c>
      <c r="D103" s="15" t="s">
        <v>24</v>
      </c>
      <c r="E103" s="15" t="s">
        <v>24</v>
      </c>
      <c r="F103" s="18" t="s">
        <v>127</v>
      </c>
      <c r="G103" s="16" t="s">
        <v>26</v>
      </c>
      <c r="H103" s="16">
        <v>0</v>
      </c>
      <c r="I103" s="16">
        <v>1</v>
      </c>
      <c r="J103" s="16">
        <v>1</v>
      </c>
      <c r="K103" s="19">
        <v>184873.94957983194</v>
      </c>
      <c r="L103" s="19">
        <v>35126.050420168067</v>
      </c>
      <c r="M103" s="28">
        <v>220000</v>
      </c>
      <c r="N103" s="19">
        <v>192436.97478991598</v>
      </c>
      <c r="O103" s="19">
        <v>36563.025210084037</v>
      </c>
      <c r="P103" s="28">
        <v>229000</v>
      </c>
      <c r="Q103" s="20">
        <f t="shared" si="5"/>
        <v>220000</v>
      </c>
      <c r="R103" s="20"/>
      <c r="S103" s="21">
        <f t="shared" si="7"/>
        <v>220000</v>
      </c>
      <c r="T103" s="22">
        <f t="shared" si="8"/>
        <v>0</v>
      </c>
      <c r="U103" s="23">
        <f t="shared" si="6"/>
        <v>0</v>
      </c>
      <c r="V103" s="22">
        <f t="shared" si="9"/>
        <v>220000</v>
      </c>
      <c r="W103" s="24" t="s">
        <v>4</v>
      </c>
      <c r="X103" s="49"/>
      <c r="Y103" s="49"/>
      <c r="Z103" s="49"/>
    </row>
    <row r="104" spans="1:26" ht="15" customHeight="1" x14ac:dyDescent="0.25">
      <c r="A104" s="15">
        <v>102</v>
      </c>
      <c r="B104" s="34">
        <v>4529001</v>
      </c>
      <c r="C104" s="30">
        <v>44101700</v>
      </c>
      <c r="D104" s="17" t="s">
        <v>24</v>
      </c>
      <c r="E104" s="17" t="s">
        <v>24</v>
      </c>
      <c r="F104" s="18" t="s">
        <v>128</v>
      </c>
      <c r="G104" s="26" t="s">
        <v>26</v>
      </c>
      <c r="H104" s="17">
        <v>0</v>
      </c>
      <c r="I104" s="17">
        <v>1</v>
      </c>
      <c r="J104" s="17">
        <v>1</v>
      </c>
      <c r="K104" s="19">
        <v>663865.54621848743</v>
      </c>
      <c r="L104" s="19">
        <v>126134.45378151261</v>
      </c>
      <c r="M104" s="28">
        <v>790000</v>
      </c>
      <c r="N104" s="19">
        <v>702521.00840336143</v>
      </c>
      <c r="O104" s="19">
        <v>133478.99159663866</v>
      </c>
      <c r="P104" s="28">
        <v>836000</v>
      </c>
      <c r="Q104" s="20">
        <f t="shared" si="5"/>
        <v>790000</v>
      </c>
      <c r="R104" s="20">
        <v>370859.03943771962</v>
      </c>
      <c r="S104" s="21">
        <f t="shared" si="7"/>
        <v>580429.51971885981</v>
      </c>
      <c r="T104" s="22">
        <f t="shared" si="8"/>
        <v>148188.70774331596</v>
      </c>
      <c r="U104" s="23">
        <f t="shared" si="6"/>
        <v>0.25530870279494655</v>
      </c>
      <c r="V104" s="22">
        <f t="shared" si="9"/>
        <v>370859.03943771962</v>
      </c>
      <c r="W104" s="24" t="s">
        <v>28</v>
      </c>
      <c r="X104" s="49"/>
      <c r="Y104" s="49"/>
      <c r="Z104" s="49"/>
    </row>
    <row r="105" spans="1:26" ht="15" customHeight="1" x14ac:dyDescent="0.25">
      <c r="A105" s="15">
        <v>103</v>
      </c>
      <c r="B105" s="34">
        <v>4529001</v>
      </c>
      <c r="C105" s="30">
        <v>44101700</v>
      </c>
      <c r="D105" s="17" t="s">
        <v>24</v>
      </c>
      <c r="E105" s="17" t="s">
        <v>24</v>
      </c>
      <c r="F105" s="18" t="s">
        <v>129</v>
      </c>
      <c r="G105" s="26" t="s">
        <v>26</v>
      </c>
      <c r="H105" s="17">
        <v>0</v>
      </c>
      <c r="I105" s="17">
        <v>1</v>
      </c>
      <c r="J105" s="17">
        <v>1</v>
      </c>
      <c r="K105" s="19">
        <v>208403.36134453781</v>
      </c>
      <c r="L105" s="19">
        <v>39596.638655462186</v>
      </c>
      <c r="M105" s="28">
        <v>248000</v>
      </c>
      <c r="N105" s="19">
        <v>192436.97478991598</v>
      </c>
      <c r="O105" s="19">
        <v>36563.025210084037</v>
      </c>
      <c r="P105" s="28">
        <v>229000</v>
      </c>
      <c r="Q105" s="20">
        <f t="shared" si="5"/>
        <v>229000</v>
      </c>
      <c r="R105" s="20">
        <v>185429.51971885981</v>
      </c>
      <c r="S105" s="21">
        <f t="shared" si="7"/>
        <v>207214.75985942991</v>
      </c>
      <c r="T105" s="22">
        <f t="shared" si="8"/>
        <v>15404.49103317449</v>
      </c>
      <c r="U105" s="23">
        <f t="shared" si="6"/>
        <v>7.434070354652618E-2</v>
      </c>
      <c r="V105" s="22">
        <f t="shared" si="9"/>
        <v>185429.51971885981</v>
      </c>
      <c r="W105" s="24" t="s">
        <v>28</v>
      </c>
      <c r="X105" s="49"/>
      <c r="Y105" s="49"/>
      <c r="Z105" s="49"/>
    </row>
    <row r="106" spans="1:26" ht="15" customHeight="1" x14ac:dyDescent="0.25">
      <c r="A106" s="15">
        <v>104</v>
      </c>
      <c r="B106" s="34">
        <v>4529001</v>
      </c>
      <c r="C106" s="30">
        <v>44101700</v>
      </c>
      <c r="D106" s="17" t="s">
        <v>24</v>
      </c>
      <c r="E106" s="17" t="s">
        <v>24</v>
      </c>
      <c r="F106" s="18" t="s">
        <v>130</v>
      </c>
      <c r="G106" s="26" t="s">
        <v>26</v>
      </c>
      <c r="H106" s="17">
        <v>0</v>
      </c>
      <c r="I106" s="17">
        <v>1</v>
      </c>
      <c r="J106" s="17">
        <v>1</v>
      </c>
      <c r="K106" s="19">
        <v>208403.36134453781</v>
      </c>
      <c r="L106" s="19">
        <v>39596.638655462186</v>
      </c>
      <c r="M106" s="28">
        <v>248000</v>
      </c>
      <c r="N106" s="19">
        <v>192436.97478991598</v>
      </c>
      <c r="O106" s="19">
        <v>36563.025210084037</v>
      </c>
      <c r="P106" s="28">
        <v>229000</v>
      </c>
      <c r="Q106" s="20">
        <f t="shared" si="5"/>
        <v>229000</v>
      </c>
      <c r="R106" s="20">
        <v>185429.51971885981</v>
      </c>
      <c r="S106" s="21">
        <f t="shared" si="7"/>
        <v>207214.75985942991</v>
      </c>
      <c r="T106" s="22">
        <f t="shared" si="8"/>
        <v>15404.49103317449</v>
      </c>
      <c r="U106" s="23">
        <f t="shared" si="6"/>
        <v>7.434070354652618E-2</v>
      </c>
      <c r="V106" s="22">
        <f t="shared" si="9"/>
        <v>185429.51971885981</v>
      </c>
      <c r="W106" s="24" t="s">
        <v>28</v>
      </c>
      <c r="X106" s="49"/>
      <c r="Y106" s="49"/>
      <c r="Z106" s="49"/>
    </row>
    <row r="107" spans="1:26" ht="15" customHeight="1" x14ac:dyDescent="0.25">
      <c r="A107" s="15">
        <v>105</v>
      </c>
      <c r="B107" s="34">
        <v>4529001</v>
      </c>
      <c r="C107" s="15">
        <v>44101700</v>
      </c>
      <c r="D107" s="15" t="s">
        <v>24</v>
      </c>
      <c r="E107" s="15" t="s">
        <v>24</v>
      </c>
      <c r="F107" s="18" t="s">
        <v>131</v>
      </c>
      <c r="G107" s="16" t="s">
        <v>26</v>
      </c>
      <c r="H107" s="15">
        <v>0</v>
      </c>
      <c r="I107" s="15">
        <v>1</v>
      </c>
      <c r="J107" s="15">
        <v>1</v>
      </c>
      <c r="K107" s="19">
        <v>208403.36134453781</v>
      </c>
      <c r="L107" s="19">
        <v>39596.638655462186</v>
      </c>
      <c r="M107" s="28">
        <v>248000</v>
      </c>
      <c r="N107" s="19">
        <v>192436.97478991598</v>
      </c>
      <c r="O107" s="19">
        <v>36563.025210084037</v>
      </c>
      <c r="P107" s="28">
        <v>229000</v>
      </c>
      <c r="Q107" s="20">
        <f t="shared" si="5"/>
        <v>229000</v>
      </c>
      <c r="R107" s="20">
        <v>185429.51971885981</v>
      </c>
      <c r="S107" s="21">
        <f t="shared" si="7"/>
        <v>207214.75985942991</v>
      </c>
      <c r="T107" s="22">
        <f t="shared" si="8"/>
        <v>15404.49103317449</v>
      </c>
      <c r="U107" s="23">
        <f t="shared" si="6"/>
        <v>7.434070354652618E-2</v>
      </c>
      <c r="V107" s="22">
        <f t="shared" si="9"/>
        <v>185429.51971885981</v>
      </c>
      <c r="W107" s="24" t="s">
        <v>28</v>
      </c>
      <c r="X107" s="49"/>
      <c r="Y107" s="49"/>
      <c r="Z107" s="49"/>
    </row>
    <row r="108" spans="1:26" ht="15" customHeight="1" x14ac:dyDescent="0.25">
      <c r="A108" s="15">
        <v>106</v>
      </c>
      <c r="B108" s="34">
        <v>4529001</v>
      </c>
      <c r="C108" s="30">
        <v>44101700</v>
      </c>
      <c r="D108" s="17" t="s">
        <v>24</v>
      </c>
      <c r="E108" s="17" t="s">
        <v>24</v>
      </c>
      <c r="F108" s="18" t="s">
        <v>132</v>
      </c>
      <c r="G108" s="26" t="s">
        <v>26</v>
      </c>
      <c r="H108" s="17">
        <v>0</v>
      </c>
      <c r="I108" s="17">
        <v>1</v>
      </c>
      <c r="J108" s="17">
        <v>1</v>
      </c>
      <c r="K108" s="19">
        <v>208403.36134453781</v>
      </c>
      <c r="L108" s="19">
        <v>39596.638655462186</v>
      </c>
      <c r="M108" s="28">
        <v>248000</v>
      </c>
      <c r="N108" s="19">
        <v>192436.97478991598</v>
      </c>
      <c r="O108" s="19">
        <v>36563.025210084037</v>
      </c>
      <c r="P108" s="28">
        <v>229000</v>
      </c>
      <c r="Q108" s="20">
        <f t="shared" si="5"/>
        <v>229000</v>
      </c>
      <c r="R108" s="20">
        <v>185429.51971885981</v>
      </c>
      <c r="S108" s="21">
        <f t="shared" si="7"/>
        <v>207214.75985942991</v>
      </c>
      <c r="T108" s="22">
        <f t="shared" si="8"/>
        <v>15404.49103317449</v>
      </c>
      <c r="U108" s="23">
        <f t="shared" si="6"/>
        <v>7.434070354652618E-2</v>
      </c>
      <c r="V108" s="22">
        <f t="shared" si="9"/>
        <v>185429.51971885981</v>
      </c>
      <c r="W108" s="24" t="s">
        <v>28</v>
      </c>
      <c r="X108" s="49"/>
      <c r="Y108" s="49"/>
      <c r="Z108" s="49"/>
    </row>
    <row r="109" spans="1:26" ht="15" customHeight="1" x14ac:dyDescent="0.25">
      <c r="A109" s="15">
        <v>107</v>
      </c>
      <c r="B109" s="34">
        <v>4529001</v>
      </c>
      <c r="C109" s="30">
        <v>44101700</v>
      </c>
      <c r="D109" s="17" t="s">
        <v>24</v>
      </c>
      <c r="E109" s="17" t="s">
        <v>24</v>
      </c>
      <c r="F109" s="18" t="s">
        <v>133</v>
      </c>
      <c r="G109" s="26" t="s">
        <v>26</v>
      </c>
      <c r="H109" s="17">
        <v>0</v>
      </c>
      <c r="I109" s="17">
        <v>1</v>
      </c>
      <c r="J109" s="17">
        <v>1</v>
      </c>
      <c r="K109" s="19">
        <v>208403.36134453781</v>
      </c>
      <c r="L109" s="19">
        <v>39596.638655462186</v>
      </c>
      <c r="M109" s="28">
        <v>248000</v>
      </c>
      <c r="N109" s="19">
        <v>192436.97478991598</v>
      </c>
      <c r="O109" s="19">
        <v>36563.025210084037</v>
      </c>
      <c r="P109" s="28">
        <v>229000</v>
      </c>
      <c r="Q109" s="20">
        <f t="shared" si="5"/>
        <v>229000</v>
      </c>
      <c r="R109" s="20">
        <v>185429.51971885981</v>
      </c>
      <c r="S109" s="21">
        <f t="shared" si="7"/>
        <v>207214.75985942991</v>
      </c>
      <c r="T109" s="22">
        <f t="shared" si="8"/>
        <v>15404.49103317449</v>
      </c>
      <c r="U109" s="23">
        <f t="shared" si="6"/>
        <v>7.434070354652618E-2</v>
      </c>
      <c r="V109" s="22">
        <f t="shared" si="9"/>
        <v>185429.51971885981</v>
      </c>
      <c r="W109" s="24" t="s">
        <v>28</v>
      </c>
      <c r="X109" s="49"/>
      <c r="Y109" s="49"/>
      <c r="Z109" s="49"/>
    </row>
    <row r="110" spans="1:26" ht="15" customHeight="1" x14ac:dyDescent="0.25">
      <c r="A110" s="15">
        <v>108</v>
      </c>
      <c r="B110" s="34">
        <v>4529001</v>
      </c>
      <c r="C110" s="30">
        <v>44101700</v>
      </c>
      <c r="D110" s="17" t="s">
        <v>24</v>
      </c>
      <c r="E110" s="17" t="s">
        <v>24</v>
      </c>
      <c r="F110" s="18" t="s">
        <v>134</v>
      </c>
      <c r="G110" s="26" t="s">
        <v>26</v>
      </c>
      <c r="H110" s="17">
        <v>0</v>
      </c>
      <c r="I110" s="17">
        <v>1</v>
      </c>
      <c r="J110" s="17">
        <v>1</v>
      </c>
      <c r="K110" s="19">
        <v>208403.36134453781</v>
      </c>
      <c r="L110" s="19">
        <v>39596.638655462186</v>
      </c>
      <c r="M110" s="28">
        <v>248000</v>
      </c>
      <c r="N110" s="19">
        <v>214285.71428571429</v>
      </c>
      <c r="O110" s="19">
        <v>40714.285714285717</v>
      </c>
      <c r="P110" s="28">
        <v>255000</v>
      </c>
      <c r="Q110" s="20">
        <f t="shared" si="5"/>
        <v>248000</v>
      </c>
      <c r="R110" s="20">
        <v>185429.51971885981</v>
      </c>
      <c r="S110" s="21">
        <f t="shared" si="7"/>
        <v>216714.75985942991</v>
      </c>
      <c r="T110" s="22">
        <f t="shared" si="8"/>
        <v>22122.005454446691</v>
      </c>
      <c r="U110" s="23">
        <f t="shared" si="6"/>
        <v>0.10207890532604208</v>
      </c>
      <c r="V110" s="22">
        <f t="shared" si="9"/>
        <v>185429.51971885981</v>
      </c>
      <c r="W110" s="24" t="s">
        <v>28</v>
      </c>
      <c r="X110" s="49"/>
      <c r="Y110" s="49"/>
      <c r="Z110" s="49"/>
    </row>
    <row r="111" spans="1:26" ht="15" customHeight="1" x14ac:dyDescent="0.25">
      <c r="A111" s="15">
        <v>109</v>
      </c>
      <c r="B111" s="34">
        <v>4529001</v>
      </c>
      <c r="C111" s="15">
        <v>44101700</v>
      </c>
      <c r="D111" s="15" t="s">
        <v>24</v>
      </c>
      <c r="E111" s="15" t="s">
        <v>24</v>
      </c>
      <c r="F111" s="18" t="s">
        <v>135</v>
      </c>
      <c r="G111" s="16" t="s">
        <v>26</v>
      </c>
      <c r="H111" s="15">
        <v>0</v>
      </c>
      <c r="I111" s="15">
        <v>1</v>
      </c>
      <c r="J111" s="15">
        <v>1</v>
      </c>
      <c r="K111" s="19">
        <v>208403.36134453781</v>
      </c>
      <c r="L111" s="19">
        <v>39596.638655462186</v>
      </c>
      <c r="M111" s="28">
        <v>248000</v>
      </c>
      <c r="N111" s="19">
        <v>214285.71428571429</v>
      </c>
      <c r="O111" s="19">
        <v>40714.285714285717</v>
      </c>
      <c r="P111" s="28">
        <v>255000</v>
      </c>
      <c r="Q111" s="20">
        <f t="shared" si="5"/>
        <v>248000</v>
      </c>
      <c r="R111" s="20">
        <v>185429.51971885981</v>
      </c>
      <c r="S111" s="21">
        <f t="shared" si="7"/>
        <v>216714.75985942991</v>
      </c>
      <c r="T111" s="22">
        <f t="shared" si="8"/>
        <v>22122.005454446691</v>
      </c>
      <c r="U111" s="23">
        <f t="shared" si="6"/>
        <v>0.10207890532604208</v>
      </c>
      <c r="V111" s="22">
        <f t="shared" si="9"/>
        <v>185429.51971885981</v>
      </c>
      <c r="W111" s="24" t="s">
        <v>28</v>
      </c>
      <c r="X111" s="49"/>
      <c r="Y111" s="49"/>
      <c r="Z111" s="49"/>
    </row>
    <row r="112" spans="1:26" ht="15" customHeight="1" x14ac:dyDescent="0.25">
      <c r="A112" s="15">
        <v>110</v>
      </c>
      <c r="B112" s="34">
        <v>4529001</v>
      </c>
      <c r="C112" s="30">
        <v>44101700</v>
      </c>
      <c r="D112" s="17" t="s">
        <v>24</v>
      </c>
      <c r="E112" s="17" t="s">
        <v>24</v>
      </c>
      <c r="F112" s="18" t="s">
        <v>136</v>
      </c>
      <c r="G112" s="26" t="s">
        <v>26</v>
      </c>
      <c r="H112" s="17">
        <v>0</v>
      </c>
      <c r="I112" s="17">
        <v>1</v>
      </c>
      <c r="J112" s="17">
        <v>1</v>
      </c>
      <c r="K112" s="19">
        <v>208403.36134453781</v>
      </c>
      <c r="L112" s="19">
        <v>39596.638655462186</v>
      </c>
      <c r="M112" s="28">
        <v>248000</v>
      </c>
      <c r="N112" s="19">
        <v>214285.71428571429</v>
      </c>
      <c r="O112" s="19">
        <v>40714.285714285717</v>
      </c>
      <c r="P112" s="28">
        <v>255000</v>
      </c>
      <c r="Q112" s="20">
        <f t="shared" si="5"/>
        <v>248000</v>
      </c>
      <c r="R112" s="20">
        <v>185429.51971885981</v>
      </c>
      <c r="S112" s="21">
        <f t="shared" si="7"/>
        <v>216714.75985942991</v>
      </c>
      <c r="T112" s="22">
        <f t="shared" si="8"/>
        <v>22122.005454446691</v>
      </c>
      <c r="U112" s="23">
        <f t="shared" si="6"/>
        <v>0.10207890532604208</v>
      </c>
      <c r="V112" s="22">
        <f t="shared" si="9"/>
        <v>185429.51971885981</v>
      </c>
      <c r="W112" s="24" t="s">
        <v>28</v>
      </c>
      <c r="X112" s="49"/>
      <c r="Y112" s="49"/>
      <c r="Z112" s="49"/>
    </row>
    <row r="113" spans="1:26" ht="15" customHeight="1" x14ac:dyDescent="0.25">
      <c r="A113" s="15">
        <v>111</v>
      </c>
      <c r="B113" s="34">
        <v>4529001</v>
      </c>
      <c r="C113" s="30">
        <v>44101700</v>
      </c>
      <c r="D113" s="17" t="s">
        <v>24</v>
      </c>
      <c r="E113" s="17" t="s">
        <v>24</v>
      </c>
      <c r="F113" s="18" t="s">
        <v>137</v>
      </c>
      <c r="G113" s="26" t="s">
        <v>26</v>
      </c>
      <c r="H113" s="17">
        <v>0</v>
      </c>
      <c r="I113" s="17">
        <v>1</v>
      </c>
      <c r="J113" s="17">
        <v>1</v>
      </c>
      <c r="K113" s="19">
        <v>348739.49579831935</v>
      </c>
      <c r="L113" s="19">
        <v>66260.504201680669</v>
      </c>
      <c r="M113" s="28">
        <v>415000</v>
      </c>
      <c r="N113" s="19">
        <v>363781.51260504202</v>
      </c>
      <c r="O113" s="19">
        <v>69118.487394957978</v>
      </c>
      <c r="P113" s="28">
        <v>432900</v>
      </c>
      <c r="Q113" s="20">
        <f t="shared" si="5"/>
        <v>415000</v>
      </c>
      <c r="R113" s="20">
        <v>329652.47950019524</v>
      </c>
      <c r="S113" s="21">
        <f t="shared" si="7"/>
        <v>372326.23975009762</v>
      </c>
      <c r="T113" s="22">
        <f t="shared" si="8"/>
        <v>30174.90525143491</v>
      </c>
      <c r="U113" s="23">
        <f t="shared" si="6"/>
        <v>8.1044261805689716E-2</v>
      </c>
      <c r="V113" s="22">
        <f t="shared" si="9"/>
        <v>329652.47950019524</v>
      </c>
      <c r="W113" s="24" t="s">
        <v>28</v>
      </c>
      <c r="X113" s="49"/>
      <c r="Y113" s="49"/>
      <c r="Z113" s="49"/>
    </row>
    <row r="114" spans="1:26" ht="15" customHeight="1" x14ac:dyDescent="0.25">
      <c r="A114" s="15">
        <v>112</v>
      </c>
      <c r="B114" s="34">
        <v>4529001</v>
      </c>
      <c r="C114" s="30">
        <v>44101700</v>
      </c>
      <c r="D114" s="17" t="s">
        <v>24</v>
      </c>
      <c r="E114" s="17" t="s">
        <v>24</v>
      </c>
      <c r="F114" s="18" t="s">
        <v>138</v>
      </c>
      <c r="G114" s="26" t="s">
        <v>26</v>
      </c>
      <c r="H114" s="17">
        <v>0</v>
      </c>
      <c r="I114" s="17">
        <v>1</v>
      </c>
      <c r="J114" s="17">
        <v>1</v>
      </c>
      <c r="K114" s="19">
        <v>357142.85714285716</v>
      </c>
      <c r="L114" s="19">
        <v>67857.142857142855</v>
      </c>
      <c r="M114" s="28">
        <v>425000</v>
      </c>
      <c r="N114" s="19">
        <v>363025.21008403361</v>
      </c>
      <c r="O114" s="19">
        <v>68974.789915966379</v>
      </c>
      <c r="P114" s="28">
        <v>432000</v>
      </c>
      <c r="Q114" s="20">
        <f t="shared" si="5"/>
        <v>425000</v>
      </c>
      <c r="R114" s="20">
        <v>355406.57946114801</v>
      </c>
      <c r="S114" s="21">
        <f t="shared" si="7"/>
        <v>390203.289730574</v>
      </c>
      <c r="T114" s="22">
        <f t="shared" si="8"/>
        <v>24604.989794494701</v>
      </c>
      <c r="U114" s="23">
        <f t="shared" si="6"/>
        <v>6.3056848678758839E-2</v>
      </c>
      <c r="V114" s="22">
        <f t="shared" si="9"/>
        <v>355406.57946114801</v>
      </c>
      <c r="W114" s="24" t="s">
        <v>28</v>
      </c>
      <c r="X114" s="49"/>
      <c r="Y114" s="49"/>
      <c r="Z114" s="49"/>
    </row>
    <row r="115" spans="1:26" ht="15" customHeight="1" x14ac:dyDescent="0.25">
      <c r="A115" s="15">
        <v>113</v>
      </c>
      <c r="B115" s="34">
        <v>4529001</v>
      </c>
      <c r="C115" s="30">
        <v>44103004</v>
      </c>
      <c r="D115" s="17" t="s">
        <v>24</v>
      </c>
      <c r="E115" s="17" t="s">
        <v>24</v>
      </c>
      <c r="F115" s="18" t="s">
        <v>139</v>
      </c>
      <c r="G115" s="26" t="s">
        <v>26</v>
      </c>
      <c r="H115" s="17">
        <v>0</v>
      </c>
      <c r="I115" s="17">
        <v>1</v>
      </c>
      <c r="J115" s="17">
        <v>1</v>
      </c>
      <c r="K115" s="19">
        <v>969747.89915966394</v>
      </c>
      <c r="L115" s="19">
        <v>184252.10084033615</v>
      </c>
      <c r="M115" s="28">
        <v>1154000</v>
      </c>
      <c r="N115" s="19">
        <v>99915.966386554632</v>
      </c>
      <c r="O115" s="19">
        <v>18984.033613445379</v>
      </c>
      <c r="P115" s="28">
        <v>118900</v>
      </c>
      <c r="Q115" s="20">
        <f t="shared" si="5"/>
        <v>118900</v>
      </c>
      <c r="R115" s="20">
        <v>669606.59898477164</v>
      </c>
      <c r="S115" s="21">
        <f t="shared" si="7"/>
        <v>394253.29949238582</v>
      </c>
      <c r="T115" s="22">
        <f t="shared" si="8"/>
        <v>194704.18529315636</v>
      </c>
      <c r="U115" s="23">
        <f t="shared" si="6"/>
        <v>0.49385556327326735</v>
      </c>
      <c r="V115" s="22">
        <f t="shared" si="9"/>
        <v>118900</v>
      </c>
      <c r="W115" s="24" t="s">
        <v>28</v>
      </c>
      <c r="X115" s="49"/>
      <c r="Y115" s="49"/>
      <c r="Z115" s="49"/>
    </row>
    <row r="116" spans="1:26" ht="15" customHeight="1" x14ac:dyDescent="0.25">
      <c r="A116" s="15">
        <v>114</v>
      </c>
      <c r="B116" s="34">
        <v>4529001</v>
      </c>
      <c r="C116" s="30">
        <v>44103004</v>
      </c>
      <c r="D116" s="17" t="s">
        <v>24</v>
      </c>
      <c r="E116" s="17" t="s">
        <v>24</v>
      </c>
      <c r="F116" s="18" t="s">
        <v>140</v>
      </c>
      <c r="G116" s="26" t="s">
        <v>26</v>
      </c>
      <c r="H116" s="17">
        <v>0</v>
      </c>
      <c r="I116" s="17">
        <v>1</v>
      </c>
      <c r="J116" s="17">
        <v>1</v>
      </c>
      <c r="K116" s="19">
        <v>798319.32773109246</v>
      </c>
      <c r="L116" s="19">
        <v>151680.67226890757</v>
      </c>
      <c r="M116" s="28">
        <v>950000</v>
      </c>
      <c r="N116" s="19">
        <v>810000</v>
      </c>
      <c r="O116" s="19">
        <v>153900</v>
      </c>
      <c r="P116" s="28">
        <v>963900</v>
      </c>
      <c r="Q116" s="20">
        <f t="shared" si="5"/>
        <v>950000</v>
      </c>
      <c r="R116" s="20"/>
      <c r="S116" s="21">
        <f t="shared" si="7"/>
        <v>950000</v>
      </c>
      <c r="T116" s="22">
        <f t="shared" si="8"/>
        <v>0</v>
      </c>
      <c r="U116" s="23">
        <f t="shared" si="6"/>
        <v>0</v>
      </c>
      <c r="V116" s="22">
        <f t="shared" si="9"/>
        <v>950000</v>
      </c>
      <c r="W116" s="24" t="s">
        <v>4</v>
      </c>
      <c r="X116" s="49"/>
      <c r="Y116" s="49"/>
      <c r="Z116" s="49"/>
    </row>
    <row r="117" spans="1:26" ht="15" customHeight="1" x14ac:dyDescent="0.25">
      <c r="A117" s="15">
        <v>115</v>
      </c>
      <c r="B117" s="34">
        <v>4529001</v>
      </c>
      <c r="C117" s="30">
        <v>44103004</v>
      </c>
      <c r="D117" s="17" t="s">
        <v>24</v>
      </c>
      <c r="E117" s="17" t="s">
        <v>24</v>
      </c>
      <c r="F117" s="18" t="s">
        <v>141</v>
      </c>
      <c r="G117" s="26" t="s">
        <v>26</v>
      </c>
      <c r="H117" s="17">
        <v>0</v>
      </c>
      <c r="I117" s="17">
        <v>1</v>
      </c>
      <c r="J117" s="17">
        <v>1</v>
      </c>
      <c r="K117" s="19">
        <v>878151.26050420175</v>
      </c>
      <c r="L117" s="19">
        <v>166848.73949579833</v>
      </c>
      <c r="M117" s="28">
        <v>1045000</v>
      </c>
      <c r="N117" s="19">
        <v>873109.24369747902</v>
      </c>
      <c r="O117" s="19">
        <v>165890.75630252101</v>
      </c>
      <c r="P117" s="28">
        <v>1039000</v>
      </c>
      <c r="Q117" s="20">
        <f t="shared" si="5"/>
        <v>1039000</v>
      </c>
      <c r="R117" s="20">
        <v>432668.87934400624</v>
      </c>
      <c r="S117" s="21">
        <f t="shared" si="7"/>
        <v>735834.43967200315</v>
      </c>
      <c r="T117" s="22">
        <f t="shared" si="8"/>
        <v>214370.42353014648</v>
      </c>
      <c r="U117" s="23">
        <f t="shared" si="6"/>
        <v>0.29132969588335889</v>
      </c>
      <c r="V117" s="22">
        <f t="shared" si="9"/>
        <v>432668.87934400624</v>
      </c>
      <c r="W117" s="24" t="s">
        <v>28</v>
      </c>
      <c r="X117" s="49"/>
      <c r="Y117" s="49"/>
      <c r="Z117" s="49"/>
    </row>
    <row r="118" spans="1:26" ht="15" customHeight="1" x14ac:dyDescent="0.25">
      <c r="A118" s="15">
        <v>116</v>
      </c>
      <c r="B118" s="34">
        <v>4529001</v>
      </c>
      <c r="C118" s="30">
        <v>44103004</v>
      </c>
      <c r="D118" s="17" t="s">
        <v>24</v>
      </c>
      <c r="E118" s="17" t="s">
        <v>24</v>
      </c>
      <c r="F118" s="18" t="s">
        <v>142</v>
      </c>
      <c r="G118" s="26" t="s">
        <v>26</v>
      </c>
      <c r="H118" s="17">
        <v>0</v>
      </c>
      <c r="I118" s="17">
        <v>1</v>
      </c>
      <c r="J118" s="17">
        <v>1</v>
      </c>
      <c r="K118" s="19">
        <v>415966.38655462186</v>
      </c>
      <c r="L118" s="19">
        <v>79033.613445378156</v>
      </c>
      <c r="M118" s="28">
        <v>495000</v>
      </c>
      <c r="N118" s="19">
        <v>408403.36134453781</v>
      </c>
      <c r="O118" s="19">
        <v>77596.638655462186</v>
      </c>
      <c r="P118" s="28">
        <v>486000</v>
      </c>
      <c r="Q118" s="20">
        <f t="shared" si="5"/>
        <v>486000</v>
      </c>
      <c r="R118" s="20">
        <v>376009.8594299102</v>
      </c>
      <c r="S118" s="21">
        <f t="shared" si="7"/>
        <v>431004.9297149551</v>
      </c>
      <c r="T118" s="22">
        <f t="shared" si="8"/>
        <v>38887.387130386043</v>
      </c>
      <c r="U118" s="23">
        <f t="shared" si="6"/>
        <v>9.0224924239507412E-2</v>
      </c>
      <c r="V118" s="22">
        <f t="shared" si="9"/>
        <v>376009.8594299102</v>
      </c>
      <c r="W118" s="24" t="s">
        <v>28</v>
      </c>
      <c r="X118" s="49"/>
      <c r="Y118" s="49"/>
      <c r="Z118" s="49"/>
    </row>
    <row r="119" spans="1:26" ht="15" customHeight="1" x14ac:dyDescent="0.25">
      <c r="A119" s="15">
        <v>117</v>
      </c>
      <c r="B119" s="34">
        <v>4529001</v>
      </c>
      <c r="C119" s="16">
        <v>43201619</v>
      </c>
      <c r="D119" s="15" t="s">
        <v>24</v>
      </c>
      <c r="E119" s="17" t="s">
        <v>24</v>
      </c>
      <c r="F119" s="18" t="s">
        <v>143</v>
      </c>
      <c r="G119" s="16" t="s">
        <v>26</v>
      </c>
      <c r="H119" s="16">
        <v>0</v>
      </c>
      <c r="I119" s="16">
        <v>1</v>
      </c>
      <c r="J119" s="16">
        <v>1</v>
      </c>
      <c r="K119" s="19">
        <v>12605.042016806723</v>
      </c>
      <c r="L119" s="19">
        <v>2394.9579831932774</v>
      </c>
      <c r="M119" s="28">
        <v>15000</v>
      </c>
      <c r="N119" s="19">
        <v>12436.974789915967</v>
      </c>
      <c r="O119" s="19">
        <v>2363.0252100840335</v>
      </c>
      <c r="P119" s="28">
        <v>14800</v>
      </c>
      <c r="Q119" s="20">
        <f t="shared" si="5"/>
        <v>14800</v>
      </c>
      <c r="R119" s="20"/>
      <c r="S119" s="21">
        <f t="shared" si="7"/>
        <v>14800</v>
      </c>
      <c r="T119" s="22">
        <f t="shared" si="8"/>
        <v>0</v>
      </c>
      <c r="U119" s="23">
        <f t="shared" si="6"/>
        <v>0</v>
      </c>
      <c r="V119" s="22">
        <f t="shared" si="9"/>
        <v>14800</v>
      </c>
      <c r="W119" s="24" t="s">
        <v>4</v>
      </c>
      <c r="X119" s="49"/>
      <c r="Y119" s="49"/>
      <c r="Z119" s="49"/>
    </row>
    <row r="120" spans="1:26" ht="78" customHeight="1" x14ac:dyDescent="0.25">
      <c r="A120" s="57" t="s">
        <v>144</v>
      </c>
      <c r="B120" s="58"/>
      <c r="C120" s="58"/>
      <c r="D120" s="58"/>
      <c r="E120" s="58"/>
      <c r="F120" s="59"/>
      <c r="G120" s="57" t="s">
        <v>145</v>
      </c>
      <c r="H120" s="58"/>
      <c r="I120" s="58"/>
      <c r="J120" s="58"/>
      <c r="K120" s="53" t="s">
        <v>2</v>
      </c>
      <c r="L120" s="54"/>
      <c r="M120" s="55"/>
      <c r="N120" s="60" t="s">
        <v>3</v>
      </c>
      <c r="O120" s="61"/>
      <c r="P120" s="62"/>
      <c r="Q120" s="1" t="s">
        <v>4</v>
      </c>
      <c r="R120" s="2" t="s">
        <v>5</v>
      </c>
      <c r="S120" s="3" t="s">
        <v>6</v>
      </c>
      <c r="T120" s="63" t="s">
        <v>7</v>
      </c>
      <c r="U120" s="64" t="s">
        <v>8</v>
      </c>
      <c r="V120" s="4" t="s">
        <v>9</v>
      </c>
      <c r="W120" s="56" t="s">
        <v>10</v>
      </c>
      <c r="X120" s="49"/>
      <c r="Y120" s="49"/>
      <c r="Z120" s="49"/>
    </row>
    <row r="121" spans="1:26" ht="75" x14ac:dyDescent="0.25">
      <c r="A121" s="5" t="s">
        <v>11</v>
      </c>
      <c r="B121" s="6" t="s">
        <v>12</v>
      </c>
      <c r="C121" s="6" t="s">
        <v>13</v>
      </c>
      <c r="D121" s="6" t="s">
        <v>14</v>
      </c>
      <c r="E121" s="6" t="s">
        <v>15</v>
      </c>
      <c r="F121" s="35" t="s">
        <v>16</v>
      </c>
      <c r="G121" s="6" t="s">
        <v>17</v>
      </c>
      <c r="H121" s="8" t="s">
        <v>18</v>
      </c>
      <c r="I121" s="6" t="s">
        <v>19</v>
      </c>
      <c r="J121" s="8" t="s">
        <v>20</v>
      </c>
      <c r="K121" s="9" t="s">
        <v>21</v>
      </c>
      <c r="L121" s="9" t="s">
        <v>22</v>
      </c>
      <c r="M121" s="9" t="s">
        <v>23</v>
      </c>
      <c r="N121" s="10" t="s">
        <v>21</v>
      </c>
      <c r="O121" s="10" t="s">
        <v>22</v>
      </c>
      <c r="P121" s="10" t="s">
        <v>23</v>
      </c>
      <c r="Q121" s="11" t="s">
        <v>23</v>
      </c>
      <c r="R121" s="12" t="s">
        <v>23</v>
      </c>
      <c r="S121" s="13" t="s">
        <v>23</v>
      </c>
      <c r="T121" s="63"/>
      <c r="U121" s="64"/>
      <c r="V121" s="14" t="s">
        <v>23</v>
      </c>
      <c r="W121" s="56"/>
      <c r="X121" s="49"/>
      <c r="Y121" s="49"/>
      <c r="Z121" s="49"/>
    </row>
    <row r="122" spans="1:26" ht="15" customHeight="1" x14ac:dyDescent="0.25">
      <c r="A122" s="36">
        <v>1</v>
      </c>
      <c r="B122" s="37">
        <v>8713000</v>
      </c>
      <c r="C122" s="38">
        <v>81112307</v>
      </c>
      <c r="D122" s="39" t="s">
        <v>24</v>
      </c>
      <c r="E122" s="39" t="s">
        <v>24</v>
      </c>
      <c r="F122" s="40" t="s">
        <v>146</v>
      </c>
      <c r="G122" s="41" t="s">
        <v>147</v>
      </c>
      <c r="H122" s="39">
        <v>0</v>
      </c>
      <c r="I122" s="39">
        <v>1</v>
      </c>
      <c r="J122" s="39">
        <v>1</v>
      </c>
      <c r="K122" s="20">
        <v>57142.857142857145</v>
      </c>
      <c r="L122" s="20">
        <v>10857.142857142857</v>
      </c>
      <c r="M122" s="20">
        <v>68000</v>
      </c>
      <c r="N122" s="20">
        <v>75630.252100840342</v>
      </c>
      <c r="O122" s="20">
        <v>14369.747899159665</v>
      </c>
      <c r="P122" s="20">
        <v>90000</v>
      </c>
      <c r="Q122" s="20">
        <f t="shared" si="5"/>
        <v>68000</v>
      </c>
      <c r="R122" s="20">
        <v>51508.199921905507</v>
      </c>
      <c r="S122" s="21">
        <f t="shared" si="7"/>
        <v>59754.09996095275</v>
      </c>
      <c r="T122" s="22">
        <f t="shared" si="8"/>
        <v>5830.7318345967269</v>
      </c>
      <c r="U122" s="23">
        <f t="shared" si="6"/>
        <v>9.7578774316857075E-2</v>
      </c>
      <c r="V122" s="22">
        <f t="shared" si="9"/>
        <v>51508.199921905507</v>
      </c>
      <c r="W122" s="24" t="s">
        <v>28</v>
      </c>
      <c r="X122" s="49"/>
      <c r="Y122" s="49"/>
      <c r="Z122" s="49"/>
    </row>
    <row r="123" spans="1:26" ht="15" customHeight="1" x14ac:dyDescent="0.25">
      <c r="A123" s="36">
        <v>2</v>
      </c>
      <c r="B123" s="37">
        <v>8713000</v>
      </c>
      <c r="C123" s="38">
        <v>81112307</v>
      </c>
      <c r="D123" s="39" t="s">
        <v>24</v>
      </c>
      <c r="E123" s="39" t="s">
        <v>24</v>
      </c>
      <c r="F123" s="40" t="s">
        <v>148</v>
      </c>
      <c r="G123" s="41" t="s">
        <v>147</v>
      </c>
      <c r="H123" s="39">
        <v>0</v>
      </c>
      <c r="I123" s="39">
        <v>1</v>
      </c>
      <c r="J123" s="39">
        <v>1</v>
      </c>
      <c r="K123" s="20">
        <v>60504.201680672275</v>
      </c>
      <c r="L123" s="20">
        <v>11495.798319327732</v>
      </c>
      <c r="M123" s="20">
        <v>72000</v>
      </c>
      <c r="N123" s="20">
        <v>57983.193277310929</v>
      </c>
      <c r="O123" s="20">
        <v>11016.806722689076</v>
      </c>
      <c r="P123" s="20">
        <v>69000</v>
      </c>
      <c r="Q123" s="20">
        <f t="shared" si="5"/>
        <v>69000</v>
      </c>
      <c r="R123" s="20">
        <v>51508.199921905507</v>
      </c>
      <c r="S123" s="21">
        <f t="shared" si="7"/>
        <v>60254.09996095275</v>
      </c>
      <c r="T123" s="22">
        <f t="shared" si="8"/>
        <v>6184.2852251900013</v>
      </c>
      <c r="U123" s="23">
        <f t="shared" si="6"/>
        <v>0.10263675383414049</v>
      </c>
      <c r="V123" s="22">
        <f t="shared" si="9"/>
        <v>51508.199921905507</v>
      </c>
      <c r="W123" s="24" t="s">
        <v>28</v>
      </c>
      <c r="X123" s="49"/>
      <c r="Y123" s="49"/>
      <c r="Z123" s="49"/>
    </row>
    <row r="124" spans="1:26" ht="15" customHeight="1" x14ac:dyDescent="0.25">
      <c r="A124" s="36">
        <v>3</v>
      </c>
      <c r="B124" s="37">
        <v>8713000</v>
      </c>
      <c r="C124" s="38">
        <v>81112301</v>
      </c>
      <c r="D124" s="39" t="s">
        <v>24</v>
      </c>
      <c r="E124" s="39" t="s">
        <v>24</v>
      </c>
      <c r="F124" s="40" t="s">
        <v>149</v>
      </c>
      <c r="G124" s="41" t="s">
        <v>147</v>
      </c>
      <c r="H124" s="39">
        <v>0</v>
      </c>
      <c r="I124" s="39">
        <v>1</v>
      </c>
      <c r="J124" s="39">
        <v>1</v>
      </c>
      <c r="K124" s="20">
        <v>57142.857142857145</v>
      </c>
      <c r="L124" s="20">
        <v>10857.142857142857</v>
      </c>
      <c r="M124" s="20">
        <v>68000</v>
      </c>
      <c r="N124" s="20">
        <v>57983.193277310929</v>
      </c>
      <c r="O124" s="20">
        <v>11016.806722689076</v>
      </c>
      <c r="P124" s="20">
        <v>69000</v>
      </c>
      <c r="Q124" s="20">
        <f t="shared" si="5"/>
        <v>68000</v>
      </c>
      <c r="R124" s="20">
        <v>51508.199921905507</v>
      </c>
      <c r="S124" s="21">
        <f t="shared" si="7"/>
        <v>59754.09996095275</v>
      </c>
      <c r="T124" s="22">
        <f t="shared" si="8"/>
        <v>5830.7318345967269</v>
      </c>
      <c r="U124" s="23">
        <f t="shared" si="6"/>
        <v>9.7578774316857075E-2</v>
      </c>
      <c r="V124" s="22">
        <f t="shared" si="9"/>
        <v>51508.199921905507</v>
      </c>
      <c r="W124" s="24" t="s">
        <v>28</v>
      </c>
      <c r="X124" s="49"/>
      <c r="Y124" s="49"/>
      <c r="Z124" s="49"/>
    </row>
    <row r="125" spans="1:26" ht="15" customHeight="1" x14ac:dyDescent="0.25">
      <c r="A125" s="36">
        <v>4</v>
      </c>
      <c r="B125" s="37">
        <v>8713000</v>
      </c>
      <c r="C125" s="38">
        <v>81112301</v>
      </c>
      <c r="D125" s="39" t="s">
        <v>24</v>
      </c>
      <c r="E125" s="39" t="s">
        <v>24</v>
      </c>
      <c r="F125" s="40" t="s">
        <v>150</v>
      </c>
      <c r="G125" s="41" t="s">
        <v>147</v>
      </c>
      <c r="H125" s="39">
        <v>0</v>
      </c>
      <c r="I125" s="39">
        <v>1</v>
      </c>
      <c r="J125" s="39">
        <v>1</v>
      </c>
      <c r="K125" s="20">
        <v>57142.857142857145</v>
      </c>
      <c r="L125" s="20">
        <v>10857.142857142857</v>
      </c>
      <c r="M125" s="20">
        <v>68000</v>
      </c>
      <c r="N125" s="20">
        <v>57983.193277310929</v>
      </c>
      <c r="O125" s="20">
        <v>11016.806722689076</v>
      </c>
      <c r="P125" s="20">
        <v>69000</v>
      </c>
      <c r="Q125" s="20">
        <f t="shared" si="5"/>
        <v>68000</v>
      </c>
      <c r="R125" s="20"/>
      <c r="S125" s="21">
        <f t="shared" si="7"/>
        <v>68000</v>
      </c>
      <c r="T125" s="22">
        <f t="shared" si="8"/>
        <v>0</v>
      </c>
      <c r="U125" s="23">
        <f t="shared" si="6"/>
        <v>0</v>
      </c>
      <c r="V125" s="22">
        <f t="shared" si="9"/>
        <v>68000</v>
      </c>
      <c r="W125" s="24" t="s">
        <v>4</v>
      </c>
      <c r="X125" s="49"/>
      <c r="Y125" s="49"/>
      <c r="Z125" s="49"/>
    </row>
    <row r="126" spans="1:26" ht="15" customHeight="1" x14ac:dyDescent="0.25">
      <c r="A126" s="36">
        <v>5</v>
      </c>
      <c r="B126" s="37">
        <v>8713000</v>
      </c>
      <c r="C126" s="38">
        <v>81112307</v>
      </c>
      <c r="D126" s="39" t="s">
        <v>24</v>
      </c>
      <c r="E126" s="39" t="s">
        <v>24</v>
      </c>
      <c r="F126" s="40" t="s">
        <v>151</v>
      </c>
      <c r="G126" s="41" t="s">
        <v>147</v>
      </c>
      <c r="H126" s="39">
        <v>0</v>
      </c>
      <c r="I126" s="39">
        <v>1</v>
      </c>
      <c r="J126" s="39">
        <v>1</v>
      </c>
      <c r="K126" s="42">
        <v>0</v>
      </c>
      <c r="L126" s="42">
        <v>0</v>
      </c>
      <c r="M126" s="28"/>
      <c r="N126" s="20">
        <v>100840.33613445378</v>
      </c>
      <c r="O126" s="20">
        <v>19159.663865546219</v>
      </c>
      <c r="P126" s="32">
        <v>120000</v>
      </c>
      <c r="Q126" s="20">
        <f t="shared" si="5"/>
        <v>120000</v>
      </c>
      <c r="R126" s="20"/>
      <c r="S126" s="21">
        <f t="shared" si="7"/>
        <v>120000</v>
      </c>
      <c r="T126" s="22">
        <f t="shared" si="8"/>
        <v>0</v>
      </c>
      <c r="U126" s="23">
        <f t="shared" si="6"/>
        <v>0</v>
      </c>
      <c r="V126" s="22">
        <f t="shared" si="9"/>
        <v>120000</v>
      </c>
      <c r="W126" s="24" t="s">
        <v>4</v>
      </c>
      <c r="X126" s="49"/>
      <c r="Y126" s="49"/>
      <c r="Z126" s="49"/>
    </row>
    <row r="127" spans="1:26" ht="15" customHeight="1" x14ac:dyDescent="0.25">
      <c r="A127" s="36">
        <v>6</v>
      </c>
      <c r="B127" s="37">
        <v>8713000</v>
      </c>
      <c r="C127" s="38">
        <v>81112301</v>
      </c>
      <c r="D127" s="39" t="s">
        <v>24</v>
      </c>
      <c r="E127" s="39" t="s">
        <v>24</v>
      </c>
      <c r="F127" s="40" t="s">
        <v>152</v>
      </c>
      <c r="G127" s="41" t="s">
        <v>147</v>
      </c>
      <c r="H127" s="39">
        <v>0</v>
      </c>
      <c r="I127" s="39">
        <v>1</v>
      </c>
      <c r="J127" s="39">
        <v>1</v>
      </c>
      <c r="K127" s="20">
        <v>235294.11764705883</v>
      </c>
      <c r="L127" s="20">
        <v>44705.882352941175</v>
      </c>
      <c r="M127" s="27">
        <v>280000</v>
      </c>
      <c r="N127" s="20">
        <v>197478.99159663866</v>
      </c>
      <c r="O127" s="20">
        <v>37521.008403361346</v>
      </c>
      <c r="P127" s="27">
        <v>235000</v>
      </c>
      <c r="Q127" s="20">
        <f t="shared" si="5"/>
        <v>235000</v>
      </c>
      <c r="R127" s="20">
        <v>51508.199921905507</v>
      </c>
      <c r="S127" s="21">
        <f t="shared" si="7"/>
        <v>143254.09996095276</v>
      </c>
      <c r="T127" s="22">
        <f t="shared" si="8"/>
        <v>64874.148063673456</v>
      </c>
      <c r="U127" s="23">
        <f t="shared" si="6"/>
        <v>0.45286067261848989</v>
      </c>
      <c r="V127" s="22">
        <f t="shared" si="9"/>
        <v>51508.199921905507</v>
      </c>
      <c r="W127" s="24" t="s">
        <v>28</v>
      </c>
      <c r="X127" s="49"/>
      <c r="Y127" s="49"/>
      <c r="Z127" s="49"/>
    </row>
    <row r="128" spans="1:26" ht="15" customHeight="1" x14ac:dyDescent="0.25">
      <c r="A128" s="36">
        <v>7</v>
      </c>
      <c r="B128" s="37">
        <v>8713000</v>
      </c>
      <c r="C128" s="38">
        <v>81112307</v>
      </c>
      <c r="D128" s="39" t="s">
        <v>24</v>
      </c>
      <c r="E128" s="39" t="s">
        <v>24</v>
      </c>
      <c r="F128" s="40" t="s">
        <v>153</v>
      </c>
      <c r="G128" s="41" t="s">
        <v>147</v>
      </c>
      <c r="H128" s="39">
        <v>0</v>
      </c>
      <c r="I128" s="39">
        <v>1</v>
      </c>
      <c r="J128" s="39">
        <v>1</v>
      </c>
      <c r="K128" s="20">
        <v>57142.857142857145</v>
      </c>
      <c r="L128" s="20">
        <v>10857.142857142857</v>
      </c>
      <c r="M128" s="28">
        <v>68000</v>
      </c>
      <c r="N128" s="20">
        <v>57983.193277310929</v>
      </c>
      <c r="O128" s="20">
        <v>11016.806722689076</v>
      </c>
      <c r="P128" s="28">
        <v>69000</v>
      </c>
      <c r="Q128" s="20">
        <f t="shared" si="5"/>
        <v>68000</v>
      </c>
      <c r="R128" s="20">
        <v>51508.199921905507</v>
      </c>
      <c r="S128" s="21">
        <f t="shared" si="7"/>
        <v>59754.09996095275</v>
      </c>
      <c r="T128" s="22">
        <f t="shared" si="8"/>
        <v>5830.7318345967269</v>
      </c>
      <c r="U128" s="23">
        <f t="shared" si="6"/>
        <v>9.7578774316857075E-2</v>
      </c>
      <c r="V128" s="22">
        <f t="shared" si="9"/>
        <v>51508.199921905507</v>
      </c>
      <c r="W128" s="24" t="s">
        <v>28</v>
      </c>
      <c r="X128" s="49"/>
      <c r="Y128" s="49"/>
      <c r="Z128" s="49"/>
    </row>
    <row r="129" spans="1:26" ht="15" customHeight="1" x14ac:dyDescent="0.25">
      <c r="A129" s="36">
        <v>8</v>
      </c>
      <c r="B129" s="37">
        <v>8713000</v>
      </c>
      <c r="C129" s="38">
        <v>81112307</v>
      </c>
      <c r="D129" s="39" t="s">
        <v>24</v>
      </c>
      <c r="E129" s="39" t="s">
        <v>24</v>
      </c>
      <c r="F129" s="40" t="s">
        <v>154</v>
      </c>
      <c r="G129" s="41" t="s">
        <v>147</v>
      </c>
      <c r="H129" s="39">
        <v>0</v>
      </c>
      <c r="I129" s="39">
        <v>1</v>
      </c>
      <c r="J129" s="39">
        <v>1</v>
      </c>
      <c r="K129" s="20">
        <v>57142.857142857145</v>
      </c>
      <c r="L129" s="20">
        <v>10857.142857142857</v>
      </c>
      <c r="M129" s="28">
        <v>68000</v>
      </c>
      <c r="N129" s="20">
        <v>57983.193277310929</v>
      </c>
      <c r="O129" s="20">
        <v>11016.806722689076</v>
      </c>
      <c r="P129" s="28">
        <v>69000</v>
      </c>
      <c r="Q129" s="20">
        <f t="shared" si="5"/>
        <v>68000</v>
      </c>
      <c r="R129" s="20">
        <v>51508.199921905507</v>
      </c>
      <c r="S129" s="21">
        <f t="shared" si="7"/>
        <v>59754.09996095275</v>
      </c>
      <c r="T129" s="22">
        <f t="shared" si="8"/>
        <v>5830.7318345967269</v>
      </c>
      <c r="U129" s="23">
        <f t="shared" si="6"/>
        <v>9.7578774316857075E-2</v>
      </c>
      <c r="V129" s="22">
        <f t="shared" si="9"/>
        <v>51508.199921905507</v>
      </c>
      <c r="W129" s="24" t="s">
        <v>28</v>
      </c>
      <c r="X129" s="49"/>
      <c r="Y129" s="49"/>
      <c r="Z129" s="49"/>
    </row>
    <row r="130" spans="1:26" ht="15" customHeight="1" x14ac:dyDescent="0.25">
      <c r="A130" s="36">
        <v>9</v>
      </c>
      <c r="B130" s="37">
        <v>8713000</v>
      </c>
      <c r="C130" s="38">
        <v>81112301</v>
      </c>
      <c r="D130" s="39" t="s">
        <v>24</v>
      </c>
      <c r="E130" s="39" t="s">
        <v>24</v>
      </c>
      <c r="F130" s="40" t="s">
        <v>155</v>
      </c>
      <c r="G130" s="41" t="s">
        <v>147</v>
      </c>
      <c r="H130" s="39">
        <v>0</v>
      </c>
      <c r="I130" s="39">
        <v>1</v>
      </c>
      <c r="J130" s="39">
        <v>1</v>
      </c>
      <c r="K130" s="20">
        <v>105042.01680672269</v>
      </c>
      <c r="L130" s="20">
        <v>19957.983193277312</v>
      </c>
      <c r="M130" s="28">
        <v>125000</v>
      </c>
      <c r="N130" s="20">
        <v>126050.42016806723</v>
      </c>
      <c r="O130" s="20">
        <v>23949.579831932773</v>
      </c>
      <c r="P130" s="28">
        <v>150000</v>
      </c>
      <c r="Q130" s="20">
        <f t="shared" si="5"/>
        <v>125000</v>
      </c>
      <c r="R130" s="20"/>
      <c r="S130" s="21">
        <f t="shared" si="7"/>
        <v>125000</v>
      </c>
      <c r="T130" s="22">
        <f t="shared" si="8"/>
        <v>0</v>
      </c>
      <c r="U130" s="23">
        <f t="shared" si="6"/>
        <v>0</v>
      </c>
      <c r="V130" s="22">
        <f t="shared" si="9"/>
        <v>125000</v>
      </c>
      <c r="W130" s="24" t="s">
        <v>4</v>
      </c>
      <c r="X130" s="49"/>
      <c r="Y130" s="49"/>
      <c r="Z130" s="49"/>
    </row>
    <row r="131" spans="1:26" ht="15" customHeight="1" x14ac:dyDescent="0.25">
      <c r="A131" s="36">
        <v>10</v>
      </c>
      <c r="B131" s="37">
        <v>8713000</v>
      </c>
      <c r="C131" s="38">
        <v>81112307</v>
      </c>
      <c r="D131" s="39" t="s">
        <v>24</v>
      </c>
      <c r="E131" s="39" t="s">
        <v>24</v>
      </c>
      <c r="F131" s="40" t="s">
        <v>156</v>
      </c>
      <c r="G131" s="41" t="s">
        <v>147</v>
      </c>
      <c r="H131" s="39">
        <v>0</v>
      </c>
      <c r="I131" s="39">
        <v>1</v>
      </c>
      <c r="J131" s="39">
        <v>1</v>
      </c>
      <c r="K131" s="20">
        <v>57142.857142857145</v>
      </c>
      <c r="L131" s="20">
        <v>10857.142857142857</v>
      </c>
      <c r="M131" s="28">
        <v>68000</v>
      </c>
      <c r="N131" s="20">
        <v>57983.193277310929</v>
      </c>
      <c r="O131" s="20">
        <v>11016.806722689076</v>
      </c>
      <c r="P131" s="28">
        <v>69000</v>
      </c>
      <c r="Q131" s="20">
        <f t="shared" si="5"/>
        <v>68000</v>
      </c>
      <c r="R131" s="20"/>
      <c r="S131" s="21">
        <f t="shared" si="7"/>
        <v>68000</v>
      </c>
      <c r="T131" s="22">
        <f t="shared" si="8"/>
        <v>0</v>
      </c>
      <c r="U131" s="23">
        <f t="shared" si="6"/>
        <v>0</v>
      </c>
      <c r="V131" s="22">
        <f t="shared" si="9"/>
        <v>68000</v>
      </c>
      <c r="W131" s="24" t="s">
        <v>4</v>
      </c>
      <c r="X131" s="49"/>
      <c r="Y131" s="49"/>
      <c r="Z131" s="49"/>
    </row>
    <row r="132" spans="1:26" ht="15" customHeight="1" x14ac:dyDescent="0.25">
      <c r="A132" s="36">
        <v>11</v>
      </c>
      <c r="B132" s="37">
        <v>8713000</v>
      </c>
      <c r="C132" s="38">
        <v>81112307</v>
      </c>
      <c r="D132" s="39" t="s">
        <v>24</v>
      </c>
      <c r="E132" s="39" t="s">
        <v>24</v>
      </c>
      <c r="F132" s="40" t="s">
        <v>157</v>
      </c>
      <c r="G132" s="41" t="s">
        <v>147</v>
      </c>
      <c r="H132" s="39">
        <v>0</v>
      </c>
      <c r="I132" s="39">
        <v>1</v>
      </c>
      <c r="J132" s="39">
        <v>1</v>
      </c>
      <c r="K132" s="20">
        <v>57142.857142857145</v>
      </c>
      <c r="L132" s="20">
        <v>10857.142857142857</v>
      </c>
      <c r="M132" s="28">
        <v>68000</v>
      </c>
      <c r="N132" s="20">
        <v>57983.193277310929</v>
      </c>
      <c r="O132" s="20">
        <v>11016.806722689076</v>
      </c>
      <c r="P132" s="28">
        <v>69000</v>
      </c>
      <c r="Q132" s="20">
        <f t="shared" ref="Q132:Q159" si="10">+MIN(M132,P132)</f>
        <v>68000</v>
      </c>
      <c r="R132" s="20"/>
      <c r="S132" s="21">
        <f t="shared" si="7"/>
        <v>68000</v>
      </c>
      <c r="T132" s="22">
        <f t="shared" si="8"/>
        <v>0</v>
      </c>
      <c r="U132" s="23">
        <f t="shared" ref="U132:U159" si="11">+T132/S132</f>
        <v>0</v>
      </c>
      <c r="V132" s="22">
        <f t="shared" si="9"/>
        <v>68000</v>
      </c>
      <c r="W132" s="24" t="s">
        <v>4</v>
      </c>
      <c r="X132" s="49"/>
      <c r="Y132" s="49"/>
      <c r="Z132" s="49"/>
    </row>
    <row r="133" spans="1:26" ht="15" customHeight="1" x14ac:dyDescent="0.25">
      <c r="A133" s="36">
        <v>12</v>
      </c>
      <c r="B133" s="37">
        <v>8713000</v>
      </c>
      <c r="C133" s="38">
        <v>81112307</v>
      </c>
      <c r="D133" s="39" t="s">
        <v>24</v>
      </c>
      <c r="E133" s="39" t="s">
        <v>24</v>
      </c>
      <c r="F133" s="40" t="s">
        <v>158</v>
      </c>
      <c r="G133" s="41" t="s">
        <v>147</v>
      </c>
      <c r="H133" s="39">
        <v>0</v>
      </c>
      <c r="I133" s="39">
        <v>1</v>
      </c>
      <c r="J133" s="39">
        <v>1</v>
      </c>
      <c r="K133" s="20">
        <v>117647.05882352941</v>
      </c>
      <c r="L133" s="20">
        <v>22352.941176470587</v>
      </c>
      <c r="M133" s="28">
        <v>140000</v>
      </c>
      <c r="N133" s="20">
        <v>126050.42016806723</v>
      </c>
      <c r="O133" s="20">
        <v>23949.579831932773</v>
      </c>
      <c r="P133" s="28">
        <v>150000</v>
      </c>
      <c r="Q133" s="20">
        <f t="shared" si="10"/>
        <v>140000</v>
      </c>
      <c r="R133" s="20">
        <v>82413.119875048811</v>
      </c>
      <c r="S133" s="21">
        <f t="shared" ref="S133:S159" si="12">+AVERAGE(Q133,R133)</f>
        <v>111206.55993752441</v>
      </c>
      <c r="T133" s="22">
        <f t="shared" ref="T133:T159" si="13">+STDEV(Q133,S133)</f>
        <v>20360.036721864853</v>
      </c>
      <c r="U133" s="23">
        <f t="shared" si="11"/>
        <v>0.18308305493221871</v>
      </c>
      <c r="V133" s="22">
        <f t="shared" ref="V133:V159" si="14">+MIN(Q133,R133)</f>
        <v>82413.119875048811</v>
      </c>
      <c r="W133" s="24" t="s">
        <v>28</v>
      </c>
      <c r="X133" s="49"/>
      <c r="Y133" s="49"/>
      <c r="Z133" s="49"/>
    </row>
    <row r="134" spans="1:26" ht="15" customHeight="1" x14ac:dyDescent="0.25">
      <c r="A134" s="50" t="s">
        <v>159</v>
      </c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2"/>
      <c r="X134" s="49"/>
      <c r="Y134" s="49"/>
      <c r="Z134" s="49"/>
    </row>
    <row r="135" spans="1:26" ht="15" customHeight="1" x14ac:dyDescent="0.25">
      <c r="A135" s="36">
        <v>13</v>
      </c>
      <c r="B135" s="37">
        <v>8715999</v>
      </c>
      <c r="C135" s="38">
        <v>81112306</v>
      </c>
      <c r="D135" s="39" t="s">
        <v>24</v>
      </c>
      <c r="E135" s="39" t="s">
        <v>24</v>
      </c>
      <c r="F135" s="40" t="s">
        <v>160</v>
      </c>
      <c r="G135" s="41" t="s">
        <v>147</v>
      </c>
      <c r="H135" s="39">
        <v>0</v>
      </c>
      <c r="I135" s="39">
        <v>1</v>
      </c>
      <c r="J135" s="39">
        <v>1</v>
      </c>
      <c r="K135" s="43">
        <v>201680.67226890757</v>
      </c>
      <c r="L135" s="43">
        <v>38319.327731092439</v>
      </c>
      <c r="M135" s="28">
        <v>240000</v>
      </c>
      <c r="N135" s="43">
        <v>197478.99159663866</v>
      </c>
      <c r="O135" s="43">
        <v>37521.008403361346</v>
      </c>
      <c r="P135" s="28">
        <v>235000</v>
      </c>
      <c r="Q135" s="20">
        <f t="shared" si="10"/>
        <v>235000</v>
      </c>
      <c r="R135" s="20">
        <v>185429.51971885981</v>
      </c>
      <c r="S135" s="21">
        <f t="shared" si="12"/>
        <v>210214.75985942991</v>
      </c>
      <c r="T135" s="22">
        <f t="shared" si="13"/>
        <v>17525.811376734131</v>
      </c>
      <c r="U135" s="23">
        <f t="shared" si="11"/>
        <v>8.3370983980637692E-2</v>
      </c>
      <c r="V135" s="22">
        <f t="shared" si="14"/>
        <v>185429.51971885981</v>
      </c>
      <c r="W135" s="24" t="s">
        <v>28</v>
      </c>
      <c r="X135" s="49"/>
      <c r="Y135" s="49"/>
      <c r="Z135" s="49"/>
    </row>
    <row r="136" spans="1:26" ht="15" customHeight="1" x14ac:dyDescent="0.25">
      <c r="A136" s="36">
        <v>14</v>
      </c>
      <c r="B136" s="37">
        <v>8715999</v>
      </c>
      <c r="C136" s="38">
        <v>81112306</v>
      </c>
      <c r="D136" s="39" t="s">
        <v>24</v>
      </c>
      <c r="E136" s="39" t="s">
        <v>24</v>
      </c>
      <c r="F136" s="40" t="s">
        <v>161</v>
      </c>
      <c r="G136" s="41" t="s">
        <v>147</v>
      </c>
      <c r="H136" s="39">
        <v>0</v>
      </c>
      <c r="I136" s="39">
        <v>1</v>
      </c>
      <c r="J136" s="39">
        <v>1</v>
      </c>
      <c r="K136" s="43">
        <v>57142.857142857145</v>
      </c>
      <c r="L136" s="43">
        <v>10857.142857142857</v>
      </c>
      <c r="M136" s="28">
        <v>68000</v>
      </c>
      <c r="N136" s="43">
        <v>57983.193277310929</v>
      </c>
      <c r="O136" s="43">
        <v>11016.806722689076</v>
      </c>
      <c r="P136" s="28">
        <v>69000</v>
      </c>
      <c r="Q136" s="20">
        <f t="shared" si="10"/>
        <v>68000</v>
      </c>
      <c r="R136" s="20">
        <v>51508.199921905507</v>
      </c>
      <c r="S136" s="21">
        <f t="shared" si="12"/>
        <v>59754.09996095275</v>
      </c>
      <c r="T136" s="22">
        <f t="shared" si="13"/>
        <v>5830.7318345967269</v>
      </c>
      <c r="U136" s="23">
        <f t="shared" si="11"/>
        <v>9.7578774316857075E-2</v>
      </c>
      <c r="V136" s="22">
        <f t="shared" si="14"/>
        <v>51508.199921905507</v>
      </c>
      <c r="W136" s="24" t="s">
        <v>28</v>
      </c>
      <c r="X136" s="49"/>
      <c r="Y136" s="49"/>
      <c r="Z136" s="49"/>
    </row>
    <row r="137" spans="1:26" ht="15" customHeight="1" x14ac:dyDescent="0.25">
      <c r="A137" s="36">
        <v>15</v>
      </c>
      <c r="B137" s="37">
        <v>8715999</v>
      </c>
      <c r="C137" s="38">
        <v>81112306</v>
      </c>
      <c r="D137" s="39" t="s">
        <v>24</v>
      </c>
      <c r="E137" s="39" t="s">
        <v>24</v>
      </c>
      <c r="F137" s="40" t="s">
        <v>162</v>
      </c>
      <c r="G137" s="41" t="s">
        <v>147</v>
      </c>
      <c r="H137" s="39">
        <v>0</v>
      </c>
      <c r="I137" s="39">
        <v>1</v>
      </c>
      <c r="J137" s="39">
        <v>1</v>
      </c>
      <c r="K137" s="43">
        <v>117647.05882352941</v>
      </c>
      <c r="L137" s="43">
        <v>22352.941176470587</v>
      </c>
      <c r="M137" s="27">
        <v>140000</v>
      </c>
      <c r="N137" s="43">
        <v>136134.45378151262</v>
      </c>
      <c r="O137" s="43">
        <v>25865.546218487398</v>
      </c>
      <c r="P137" s="27">
        <v>162000</v>
      </c>
      <c r="Q137" s="20">
        <f t="shared" si="10"/>
        <v>140000</v>
      </c>
      <c r="R137" s="20">
        <v>92714.759859429905</v>
      </c>
      <c r="S137" s="21">
        <f t="shared" si="12"/>
        <v>116357.37992971495</v>
      </c>
      <c r="T137" s="22">
        <f t="shared" si="13"/>
        <v>16717.856976715728</v>
      </c>
      <c r="U137" s="23">
        <f t="shared" si="11"/>
        <v>0.14367680835383248</v>
      </c>
      <c r="V137" s="22">
        <f t="shared" si="14"/>
        <v>92714.759859429905</v>
      </c>
      <c r="W137" s="24" t="s">
        <v>28</v>
      </c>
      <c r="X137" s="49"/>
      <c r="Y137" s="49"/>
      <c r="Z137" s="49"/>
    </row>
    <row r="138" spans="1:26" ht="15" customHeight="1" x14ac:dyDescent="0.25">
      <c r="A138" s="36">
        <v>16</v>
      </c>
      <c r="B138" s="37">
        <v>8715999</v>
      </c>
      <c r="C138" s="38">
        <v>81112306</v>
      </c>
      <c r="D138" s="39" t="s">
        <v>24</v>
      </c>
      <c r="E138" s="39" t="s">
        <v>24</v>
      </c>
      <c r="F138" s="40" t="s">
        <v>163</v>
      </c>
      <c r="G138" s="41" t="s">
        <v>147</v>
      </c>
      <c r="H138" s="39">
        <v>0</v>
      </c>
      <c r="I138" s="39">
        <v>1</v>
      </c>
      <c r="J138" s="39">
        <v>1</v>
      </c>
      <c r="K138" s="43">
        <v>117647.05882352941</v>
      </c>
      <c r="L138" s="43">
        <v>22352.941176470587</v>
      </c>
      <c r="M138" s="27">
        <v>140000</v>
      </c>
      <c r="N138" s="43">
        <v>136134.45378151262</v>
      </c>
      <c r="O138" s="43">
        <v>25865.546218487398</v>
      </c>
      <c r="P138" s="27">
        <v>162000</v>
      </c>
      <c r="Q138" s="20">
        <f t="shared" si="10"/>
        <v>140000</v>
      </c>
      <c r="R138" s="20">
        <v>92714.759859429905</v>
      </c>
      <c r="S138" s="21">
        <f t="shared" si="12"/>
        <v>116357.37992971495</v>
      </c>
      <c r="T138" s="22">
        <f t="shared" si="13"/>
        <v>16717.856976715728</v>
      </c>
      <c r="U138" s="23">
        <f t="shared" si="11"/>
        <v>0.14367680835383248</v>
      </c>
      <c r="V138" s="22">
        <f t="shared" si="14"/>
        <v>92714.759859429905</v>
      </c>
      <c r="W138" s="24" t="s">
        <v>28</v>
      </c>
      <c r="X138" s="49"/>
      <c r="Y138" s="49"/>
      <c r="Z138" s="49"/>
    </row>
    <row r="139" spans="1:26" ht="15" customHeight="1" x14ac:dyDescent="0.25">
      <c r="A139" s="36">
        <v>17</v>
      </c>
      <c r="B139" s="37">
        <v>8715999</v>
      </c>
      <c r="C139" s="38">
        <v>81112306</v>
      </c>
      <c r="D139" s="39" t="s">
        <v>24</v>
      </c>
      <c r="E139" s="39" t="s">
        <v>24</v>
      </c>
      <c r="F139" s="40" t="s">
        <v>164</v>
      </c>
      <c r="G139" s="41" t="s">
        <v>147</v>
      </c>
      <c r="H139" s="39">
        <v>0</v>
      </c>
      <c r="I139" s="39">
        <v>1</v>
      </c>
      <c r="J139" s="39">
        <v>1</v>
      </c>
      <c r="K139" s="43">
        <v>117647.05882352941</v>
      </c>
      <c r="L139" s="43">
        <v>22352.941176470587</v>
      </c>
      <c r="M139" s="27">
        <v>140000</v>
      </c>
      <c r="N139" s="43">
        <v>136134.45378151262</v>
      </c>
      <c r="O139" s="43">
        <v>25865.546218487398</v>
      </c>
      <c r="P139" s="27">
        <v>162000</v>
      </c>
      <c r="Q139" s="20">
        <f t="shared" si="10"/>
        <v>140000</v>
      </c>
      <c r="R139" s="20">
        <v>92714.759859429905</v>
      </c>
      <c r="S139" s="21">
        <f t="shared" si="12"/>
        <v>116357.37992971495</v>
      </c>
      <c r="T139" s="22">
        <f t="shared" si="13"/>
        <v>16717.856976715728</v>
      </c>
      <c r="U139" s="23">
        <f t="shared" si="11"/>
        <v>0.14367680835383248</v>
      </c>
      <c r="V139" s="22">
        <f t="shared" si="14"/>
        <v>92714.759859429905</v>
      </c>
      <c r="W139" s="24" t="s">
        <v>28</v>
      </c>
      <c r="X139" s="49"/>
      <c r="Y139" s="49"/>
      <c r="Z139" s="49"/>
    </row>
    <row r="140" spans="1:26" ht="15" customHeight="1" x14ac:dyDescent="0.25">
      <c r="A140" s="36">
        <v>18</v>
      </c>
      <c r="B140" s="37">
        <v>8715999</v>
      </c>
      <c r="C140" s="38">
        <v>81112306</v>
      </c>
      <c r="D140" s="39" t="s">
        <v>24</v>
      </c>
      <c r="E140" s="39" t="s">
        <v>24</v>
      </c>
      <c r="F140" s="40" t="s">
        <v>165</v>
      </c>
      <c r="G140" s="41" t="s">
        <v>147</v>
      </c>
      <c r="H140" s="39">
        <v>0</v>
      </c>
      <c r="I140" s="39">
        <v>1</v>
      </c>
      <c r="J140" s="39">
        <v>1</v>
      </c>
      <c r="K140" s="43">
        <v>117647.05882352941</v>
      </c>
      <c r="L140" s="43">
        <v>22352.941176470587</v>
      </c>
      <c r="M140" s="27">
        <v>140000</v>
      </c>
      <c r="N140" s="43">
        <v>136134.45378151262</v>
      </c>
      <c r="O140" s="43">
        <v>25865.546218487398</v>
      </c>
      <c r="P140" s="27">
        <v>162000</v>
      </c>
      <c r="Q140" s="20">
        <f t="shared" si="10"/>
        <v>140000</v>
      </c>
      <c r="R140" s="20">
        <v>24723.935962514643</v>
      </c>
      <c r="S140" s="21">
        <f t="shared" si="12"/>
        <v>82361.967981257316</v>
      </c>
      <c r="T140" s="22">
        <f t="shared" si="13"/>
        <v>40756.243294700347</v>
      </c>
      <c r="U140" s="23">
        <f t="shared" si="11"/>
        <v>0.49484299967158424</v>
      </c>
      <c r="V140" s="22">
        <f t="shared" si="14"/>
        <v>24723.935962514643</v>
      </c>
      <c r="W140" s="24" t="s">
        <v>28</v>
      </c>
      <c r="X140" s="49"/>
      <c r="Y140" s="49"/>
      <c r="Z140" s="49"/>
    </row>
    <row r="141" spans="1:26" ht="15" customHeight="1" x14ac:dyDescent="0.25">
      <c r="A141" s="36">
        <v>19</v>
      </c>
      <c r="B141" s="37">
        <v>8715999</v>
      </c>
      <c r="C141" s="38">
        <v>81112306</v>
      </c>
      <c r="D141" s="39" t="s">
        <v>24</v>
      </c>
      <c r="E141" s="39" t="s">
        <v>24</v>
      </c>
      <c r="F141" s="40" t="s">
        <v>166</v>
      </c>
      <c r="G141" s="41" t="s">
        <v>147</v>
      </c>
      <c r="H141" s="39">
        <v>0</v>
      </c>
      <c r="I141" s="39">
        <v>1</v>
      </c>
      <c r="J141" s="39">
        <v>1</v>
      </c>
      <c r="K141" s="43">
        <v>117647.05882352941</v>
      </c>
      <c r="L141" s="43">
        <v>22352.941176470587</v>
      </c>
      <c r="M141" s="27">
        <v>140000</v>
      </c>
      <c r="N141" s="43">
        <v>136134.45378151262</v>
      </c>
      <c r="O141" s="43">
        <v>25865.546218487398</v>
      </c>
      <c r="P141" s="27">
        <v>162000</v>
      </c>
      <c r="Q141" s="20">
        <f t="shared" si="10"/>
        <v>140000</v>
      </c>
      <c r="R141" s="20">
        <v>82413.119875048811</v>
      </c>
      <c r="S141" s="21">
        <f t="shared" si="12"/>
        <v>111206.55993752441</v>
      </c>
      <c r="T141" s="22">
        <f t="shared" si="13"/>
        <v>20360.036721864853</v>
      </c>
      <c r="U141" s="23">
        <f t="shared" si="11"/>
        <v>0.18308305493221871</v>
      </c>
      <c r="V141" s="22">
        <f t="shared" si="14"/>
        <v>82413.119875048811</v>
      </c>
      <c r="W141" s="24" t="s">
        <v>28</v>
      </c>
      <c r="X141" s="49"/>
      <c r="Y141" s="49"/>
      <c r="Z141" s="49"/>
    </row>
    <row r="142" spans="1:26" ht="15" customHeight="1" x14ac:dyDescent="0.25">
      <c r="A142" s="36">
        <v>20</v>
      </c>
      <c r="B142" s="37">
        <v>8715999</v>
      </c>
      <c r="C142" s="38">
        <v>81112306</v>
      </c>
      <c r="D142" s="39" t="s">
        <v>24</v>
      </c>
      <c r="E142" s="39" t="s">
        <v>24</v>
      </c>
      <c r="F142" s="40" t="s">
        <v>167</v>
      </c>
      <c r="G142" s="41" t="s">
        <v>147</v>
      </c>
      <c r="H142" s="39">
        <v>0</v>
      </c>
      <c r="I142" s="39">
        <v>1</v>
      </c>
      <c r="J142" s="39">
        <v>1</v>
      </c>
      <c r="K142" s="43">
        <v>117647.05882352941</v>
      </c>
      <c r="L142" s="43">
        <v>22352.941176470587</v>
      </c>
      <c r="M142" s="27">
        <v>140000</v>
      </c>
      <c r="N142" s="43">
        <v>136134.45378151262</v>
      </c>
      <c r="O142" s="43">
        <v>25865.546218487398</v>
      </c>
      <c r="P142" s="27">
        <v>162000</v>
      </c>
      <c r="Q142" s="20">
        <f t="shared" si="10"/>
        <v>140000</v>
      </c>
      <c r="R142" s="20">
        <v>61809.839906286608</v>
      </c>
      <c r="S142" s="21">
        <f t="shared" si="12"/>
        <v>100904.91995314331</v>
      </c>
      <c r="T142" s="22">
        <f t="shared" si="13"/>
        <v>27644.396212163258</v>
      </c>
      <c r="U142" s="23">
        <f t="shared" si="11"/>
        <v>0.27396479998200624</v>
      </c>
      <c r="V142" s="22">
        <f t="shared" si="14"/>
        <v>61809.839906286608</v>
      </c>
      <c r="W142" s="24" t="s">
        <v>28</v>
      </c>
      <c r="X142" s="49"/>
      <c r="Y142" s="49"/>
      <c r="Z142" s="49"/>
    </row>
    <row r="143" spans="1:26" ht="15" customHeight="1" x14ac:dyDescent="0.25">
      <c r="A143" s="36">
        <v>21</v>
      </c>
      <c r="B143" s="37">
        <v>8715999</v>
      </c>
      <c r="C143" s="38">
        <v>81112306</v>
      </c>
      <c r="D143" s="39" t="s">
        <v>24</v>
      </c>
      <c r="E143" s="39" t="s">
        <v>24</v>
      </c>
      <c r="F143" s="40" t="s">
        <v>168</v>
      </c>
      <c r="G143" s="41" t="s">
        <v>147</v>
      </c>
      <c r="H143" s="39">
        <v>0</v>
      </c>
      <c r="I143" s="39">
        <v>1</v>
      </c>
      <c r="J143" s="39">
        <v>1</v>
      </c>
      <c r="K143" s="43">
        <v>117647.05882352941</v>
      </c>
      <c r="L143" s="43">
        <v>22352.941176470587</v>
      </c>
      <c r="M143" s="27">
        <v>140000</v>
      </c>
      <c r="N143" s="43">
        <v>136134.45378151262</v>
      </c>
      <c r="O143" s="43">
        <v>25865.546218487398</v>
      </c>
      <c r="P143" s="27">
        <v>162000</v>
      </c>
      <c r="Q143" s="20">
        <f t="shared" si="10"/>
        <v>140000</v>
      </c>
      <c r="R143" s="20">
        <v>61809.839906286608</v>
      </c>
      <c r="S143" s="21">
        <f t="shared" si="12"/>
        <v>100904.91995314331</v>
      </c>
      <c r="T143" s="22">
        <f t="shared" si="13"/>
        <v>27644.396212163258</v>
      </c>
      <c r="U143" s="23">
        <f t="shared" si="11"/>
        <v>0.27396479998200624</v>
      </c>
      <c r="V143" s="22">
        <f t="shared" si="14"/>
        <v>61809.839906286608</v>
      </c>
      <c r="W143" s="24" t="s">
        <v>28</v>
      </c>
      <c r="X143" s="49"/>
      <c r="Y143" s="49"/>
      <c r="Z143" s="49"/>
    </row>
    <row r="144" spans="1:26" ht="15" customHeight="1" x14ac:dyDescent="0.25">
      <c r="A144" s="36">
        <v>22</v>
      </c>
      <c r="B144" s="37">
        <v>8715999</v>
      </c>
      <c r="C144" s="38">
        <v>81112306</v>
      </c>
      <c r="D144" s="39" t="s">
        <v>24</v>
      </c>
      <c r="E144" s="39" t="s">
        <v>24</v>
      </c>
      <c r="F144" s="40" t="s">
        <v>169</v>
      </c>
      <c r="G144" s="41" t="s">
        <v>147</v>
      </c>
      <c r="H144" s="39">
        <v>0</v>
      </c>
      <c r="I144" s="39">
        <v>1</v>
      </c>
      <c r="J144" s="39">
        <v>1</v>
      </c>
      <c r="K144" s="43">
        <v>117647.05882352941</v>
      </c>
      <c r="L144" s="43">
        <v>22352.941176470587</v>
      </c>
      <c r="M144" s="27">
        <v>140000</v>
      </c>
      <c r="N144" s="43">
        <v>136134.45378151262</v>
      </c>
      <c r="O144" s="43">
        <v>25865.546218487398</v>
      </c>
      <c r="P144" s="27">
        <v>162000</v>
      </c>
      <c r="Q144" s="20">
        <f t="shared" si="10"/>
        <v>140000</v>
      </c>
      <c r="R144" s="20">
        <v>92714.759859429905</v>
      </c>
      <c r="S144" s="21">
        <f t="shared" si="12"/>
        <v>116357.37992971495</v>
      </c>
      <c r="T144" s="22">
        <f t="shared" si="13"/>
        <v>16717.856976715728</v>
      </c>
      <c r="U144" s="23">
        <f t="shared" si="11"/>
        <v>0.14367680835383248</v>
      </c>
      <c r="V144" s="22">
        <f t="shared" si="14"/>
        <v>92714.759859429905</v>
      </c>
      <c r="W144" s="24" t="s">
        <v>28</v>
      </c>
      <c r="X144" s="49"/>
      <c r="Y144" s="49"/>
      <c r="Z144" s="49"/>
    </row>
    <row r="145" spans="1:26" ht="15" customHeight="1" x14ac:dyDescent="0.25">
      <c r="A145" s="36">
        <v>23</v>
      </c>
      <c r="B145" s="37">
        <v>8715999</v>
      </c>
      <c r="C145" s="38">
        <v>81112306</v>
      </c>
      <c r="D145" s="39" t="s">
        <v>24</v>
      </c>
      <c r="E145" s="39" t="s">
        <v>24</v>
      </c>
      <c r="F145" s="40" t="s">
        <v>170</v>
      </c>
      <c r="G145" s="41" t="s">
        <v>147</v>
      </c>
      <c r="H145" s="39">
        <v>0</v>
      </c>
      <c r="I145" s="39">
        <v>1</v>
      </c>
      <c r="J145" s="39">
        <v>1</v>
      </c>
      <c r="K145" s="43">
        <v>117647.05882352941</v>
      </c>
      <c r="L145" s="43">
        <v>22352.941176470587</v>
      </c>
      <c r="M145" s="27">
        <v>140000</v>
      </c>
      <c r="N145" s="43">
        <v>136134.45378151262</v>
      </c>
      <c r="O145" s="43">
        <v>25865.546218487398</v>
      </c>
      <c r="P145" s="27">
        <v>162000</v>
      </c>
      <c r="Q145" s="20">
        <f t="shared" si="10"/>
        <v>140000</v>
      </c>
      <c r="R145" s="20">
        <v>92714.759859429905</v>
      </c>
      <c r="S145" s="21">
        <f t="shared" si="12"/>
        <v>116357.37992971495</v>
      </c>
      <c r="T145" s="22">
        <f t="shared" si="13"/>
        <v>16717.856976715728</v>
      </c>
      <c r="U145" s="23">
        <f t="shared" si="11"/>
        <v>0.14367680835383248</v>
      </c>
      <c r="V145" s="22">
        <f t="shared" si="14"/>
        <v>92714.759859429905</v>
      </c>
      <c r="W145" s="24" t="s">
        <v>28</v>
      </c>
      <c r="X145" s="49"/>
      <c r="Y145" s="49"/>
      <c r="Z145" s="49"/>
    </row>
    <row r="146" spans="1:26" ht="15" customHeight="1" x14ac:dyDescent="0.25">
      <c r="A146" s="36">
        <v>24</v>
      </c>
      <c r="B146" s="37">
        <v>8715999</v>
      </c>
      <c r="C146" s="38">
        <v>81112306</v>
      </c>
      <c r="D146" s="39" t="s">
        <v>24</v>
      </c>
      <c r="E146" s="39" t="s">
        <v>24</v>
      </c>
      <c r="F146" s="40" t="s">
        <v>171</v>
      </c>
      <c r="G146" s="41" t="s">
        <v>147</v>
      </c>
      <c r="H146" s="39">
        <v>0</v>
      </c>
      <c r="I146" s="39">
        <v>1</v>
      </c>
      <c r="J146" s="39">
        <v>1</v>
      </c>
      <c r="K146" s="43">
        <v>117647.05882352941</v>
      </c>
      <c r="L146" s="43">
        <v>22352.941176470587</v>
      </c>
      <c r="M146" s="27">
        <v>140000</v>
      </c>
      <c r="N146" s="43">
        <v>136134.45378151262</v>
      </c>
      <c r="O146" s="43">
        <v>25865.546218487398</v>
      </c>
      <c r="P146" s="27">
        <v>162000</v>
      </c>
      <c r="Q146" s="20">
        <f t="shared" si="10"/>
        <v>140000</v>
      </c>
      <c r="R146" s="20">
        <v>36055.739945333851</v>
      </c>
      <c r="S146" s="21">
        <f t="shared" si="12"/>
        <v>88027.869972666929</v>
      </c>
      <c r="T146" s="22">
        <f t="shared" si="13"/>
        <v>36749.845575036168</v>
      </c>
      <c r="U146" s="23">
        <f t="shared" si="11"/>
        <v>0.4174796639569624</v>
      </c>
      <c r="V146" s="22">
        <f t="shared" si="14"/>
        <v>36055.739945333851</v>
      </c>
      <c r="W146" s="24" t="s">
        <v>28</v>
      </c>
      <c r="X146" s="49"/>
      <c r="Y146" s="49"/>
      <c r="Z146" s="49"/>
    </row>
    <row r="147" spans="1:26" ht="15" customHeight="1" x14ac:dyDescent="0.25">
      <c r="A147" s="36">
        <v>25</v>
      </c>
      <c r="B147" s="37">
        <v>8715999</v>
      </c>
      <c r="C147" s="38">
        <v>81112306</v>
      </c>
      <c r="D147" s="39" t="s">
        <v>24</v>
      </c>
      <c r="E147" s="39" t="s">
        <v>24</v>
      </c>
      <c r="F147" s="40" t="s">
        <v>172</v>
      </c>
      <c r="G147" s="41" t="s">
        <v>147</v>
      </c>
      <c r="H147" s="39">
        <v>0</v>
      </c>
      <c r="I147" s="39">
        <v>1</v>
      </c>
      <c r="J147" s="39">
        <v>1</v>
      </c>
      <c r="K147" s="43">
        <v>117647.05882352941</v>
      </c>
      <c r="L147" s="43">
        <v>22352.941176470587</v>
      </c>
      <c r="M147" s="27">
        <v>140000</v>
      </c>
      <c r="N147" s="43">
        <v>136134.45378151262</v>
      </c>
      <c r="O147" s="43">
        <v>25865.546218487398</v>
      </c>
      <c r="P147" s="27">
        <v>162000</v>
      </c>
      <c r="Q147" s="20">
        <f t="shared" si="10"/>
        <v>140000</v>
      </c>
      <c r="R147" s="20">
        <v>103016.39984381101</v>
      </c>
      <c r="S147" s="21">
        <f t="shared" si="12"/>
        <v>121508.1999219055</v>
      </c>
      <c r="T147" s="22">
        <f t="shared" si="13"/>
        <v>13075.677231566551</v>
      </c>
      <c r="U147" s="23">
        <f t="shared" si="11"/>
        <v>0.10761148004801664</v>
      </c>
      <c r="V147" s="22">
        <f t="shared" si="14"/>
        <v>103016.39984381101</v>
      </c>
      <c r="W147" s="24" t="s">
        <v>28</v>
      </c>
      <c r="X147" s="49"/>
      <c r="Y147" s="49"/>
      <c r="Z147" s="49"/>
    </row>
    <row r="148" spans="1:26" ht="15" customHeight="1" x14ac:dyDescent="0.25">
      <c r="A148" s="50" t="s">
        <v>173</v>
      </c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2"/>
      <c r="X148" s="49"/>
      <c r="Y148" s="49"/>
      <c r="Z148" s="49"/>
    </row>
    <row r="149" spans="1:26" ht="15" customHeight="1" x14ac:dyDescent="0.25">
      <c r="A149" s="36">
        <v>26</v>
      </c>
      <c r="B149" s="37">
        <v>8715999</v>
      </c>
      <c r="C149" s="38">
        <v>81112306</v>
      </c>
      <c r="D149" s="39" t="s">
        <v>24</v>
      </c>
      <c r="E149" s="39" t="s">
        <v>24</v>
      </c>
      <c r="F149" s="40" t="s">
        <v>174</v>
      </c>
      <c r="G149" s="41" t="s">
        <v>147</v>
      </c>
      <c r="H149" s="39">
        <v>0</v>
      </c>
      <c r="I149" s="39">
        <v>1</v>
      </c>
      <c r="J149" s="39">
        <v>1</v>
      </c>
      <c r="K149" s="44">
        <v>113445.37815126051</v>
      </c>
      <c r="L149" s="44">
        <v>21554.621848739498</v>
      </c>
      <c r="M149" s="28">
        <v>135000</v>
      </c>
      <c r="N149" s="44">
        <v>107563.02521008404</v>
      </c>
      <c r="O149" s="44">
        <v>20436.97478991597</v>
      </c>
      <c r="P149" s="28">
        <v>128000</v>
      </c>
      <c r="Q149" s="20">
        <f t="shared" si="10"/>
        <v>128000</v>
      </c>
      <c r="R149" s="20">
        <v>103016.39984381101</v>
      </c>
      <c r="S149" s="21">
        <f t="shared" si="12"/>
        <v>115508.1999219055</v>
      </c>
      <c r="T149" s="22">
        <f t="shared" si="13"/>
        <v>8833.0365444472645</v>
      </c>
      <c r="U149" s="23">
        <f t="shared" si="11"/>
        <v>7.6471077814555463E-2</v>
      </c>
      <c r="V149" s="22">
        <f t="shared" si="14"/>
        <v>103016.39984381101</v>
      </c>
      <c r="W149" s="24" t="s">
        <v>28</v>
      </c>
      <c r="X149" s="49"/>
      <c r="Y149" s="49"/>
      <c r="Z149" s="49"/>
    </row>
    <row r="150" spans="1:26" ht="15" customHeight="1" x14ac:dyDescent="0.25">
      <c r="A150" s="36">
        <v>27</v>
      </c>
      <c r="B150" s="37">
        <v>8715999</v>
      </c>
      <c r="C150" s="38">
        <v>81112306</v>
      </c>
      <c r="D150" s="39" t="s">
        <v>24</v>
      </c>
      <c r="E150" s="39" t="s">
        <v>24</v>
      </c>
      <c r="F150" s="40" t="s">
        <v>175</v>
      </c>
      <c r="G150" s="41" t="s">
        <v>147</v>
      </c>
      <c r="H150" s="39">
        <v>0</v>
      </c>
      <c r="I150" s="39">
        <v>1</v>
      </c>
      <c r="J150" s="39">
        <v>1</v>
      </c>
      <c r="K150" s="44">
        <v>71428.571428571435</v>
      </c>
      <c r="L150" s="44">
        <v>13571.428571428572</v>
      </c>
      <c r="M150" s="28">
        <v>85000</v>
      </c>
      <c r="N150" s="44">
        <v>67226.890756302528</v>
      </c>
      <c r="O150" s="44">
        <v>12773.10924369748</v>
      </c>
      <c r="P150" s="28">
        <v>80000</v>
      </c>
      <c r="Q150" s="20">
        <f t="shared" si="10"/>
        <v>80000</v>
      </c>
      <c r="R150" s="20">
        <v>74171.807887543924</v>
      </c>
      <c r="S150" s="21">
        <f t="shared" si="12"/>
        <v>77085.903943771962</v>
      </c>
      <c r="T150" s="22">
        <f t="shared" si="13"/>
        <v>2060.5770823878202</v>
      </c>
      <c r="U150" s="23">
        <f t="shared" si="11"/>
        <v>2.6730919363556368E-2</v>
      </c>
      <c r="V150" s="22">
        <f t="shared" si="14"/>
        <v>74171.807887543924</v>
      </c>
      <c r="W150" s="24" t="s">
        <v>28</v>
      </c>
      <c r="X150" s="49"/>
      <c r="Y150" s="49"/>
      <c r="Z150" s="49"/>
    </row>
    <row r="151" spans="1:26" ht="15" customHeight="1" x14ac:dyDescent="0.25">
      <c r="A151" s="36">
        <v>28</v>
      </c>
      <c r="B151" s="37">
        <v>8715999</v>
      </c>
      <c r="C151" s="38">
        <v>81112301</v>
      </c>
      <c r="D151" s="39" t="s">
        <v>24</v>
      </c>
      <c r="E151" s="39" t="s">
        <v>24</v>
      </c>
      <c r="F151" s="40" t="s">
        <v>176</v>
      </c>
      <c r="G151" s="41" t="s">
        <v>147</v>
      </c>
      <c r="H151" s="39">
        <v>0</v>
      </c>
      <c r="I151" s="39">
        <v>1</v>
      </c>
      <c r="J151" s="39">
        <v>1</v>
      </c>
      <c r="K151" s="44">
        <v>57142.857142857145</v>
      </c>
      <c r="L151" s="44">
        <v>10857.142857142857</v>
      </c>
      <c r="M151" s="28">
        <v>68000</v>
      </c>
      <c r="N151" s="44">
        <v>57983.193277310929</v>
      </c>
      <c r="O151" s="44">
        <v>11016.806722689076</v>
      </c>
      <c r="P151" s="28">
        <v>69000</v>
      </c>
      <c r="Q151" s="20">
        <f t="shared" si="10"/>
        <v>68000</v>
      </c>
      <c r="R151" s="20">
        <v>51508.199921905507</v>
      </c>
      <c r="S151" s="21">
        <f t="shared" si="12"/>
        <v>59754.09996095275</v>
      </c>
      <c r="T151" s="22">
        <f t="shared" si="13"/>
        <v>5830.7318345967269</v>
      </c>
      <c r="U151" s="23">
        <f t="shared" si="11"/>
        <v>9.7578774316857075E-2</v>
      </c>
      <c r="V151" s="22">
        <f t="shared" si="14"/>
        <v>51508.199921905507</v>
      </c>
      <c r="W151" s="24" t="s">
        <v>28</v>
      </c>
      <c r="X151" s="49"/>
      <c r="Y151" s="49"/>
      <c r="Z151" s="49"/>
    </row>
    <row r="152" spans="1:26" ht="15" customHeight="1" x14ac:dyDescent="0.25">
      <c r="A152" s="36">
        <v>29</v>
      </c>
      <c r="B152" s="37">
        <v>8715999</v>
      </c>
      <c r="C152" s="38">
        <v>81112301</v>
      </c>
      <c r="D152" s="39" t="s">
        <v>24</v>
      </c>
      <c r="E152" s="39" t="s">
        <v>24</v>
      </c>
      <c r="F152" s="40" t="s">
        <v>177</v>
      </c>
      <c r="G152" s="41" t="s">
        <v>147</v>
      </c>
      <c r="H152" s="39">
        <v>0</v>
      </c>
      <c r="I152" s="39">
        <v>1</v>
      </c>
      <c r="J152" s="39">
        <v>1</v>
      </c>
      <c r="K152" s="44">
        <v>57142.857142857145</v>
      </c>
      <c r="L152" s="44">
        <v>10857.142857142857</v>
      </c>
      <c r="M152" s="27">
        <v>68000</v>
      </c>
      <c r="N152" s="44">
        <v>57983.193277310929</v>
      </c>
      <c r="O152" s="44">
        <v>11016.806722689076</v>
      </c>
      <c r="P152" s="27">
        <v>69000</v>
      </c>
      <c r="Q152" s="20">
        <f t="shared" si="10"/>
        <v>68000</v>
      </c>
      <c r="R152" s="20">
        <v>56659.019914096054</v>
      </c>
      <c r="S152" s="21">
        <f t="shared" si="12"/>
        <v>62329.509957048023</v>
      </c>
      <c r="T152" s="22">
        <f t="shared" si="13"/>
        <v>4009.6419620221395</v>
      </c>
      <c r="U152" s="23">
        <f t="shared" si="11"/>
        <v>6.4329752709193916E-2</v>
      </c>
      <c r="V152" s="22">
        <f t="shared" si="14"/>
        <v>56659.019914096054</v>
      </c>
      <c r="W152" s="24" t="s">
        <v>28</v>
      </c>
      <c r="X152" s="49"/>
      <c r="Y152" s="49"/>
      <c r="Z152" s="49"/>
    </row>
    <row r="153" spans="1:26" ht="15" customHeight="1" x14ac:dyDescent="0.25">
      <c r="A153" s="36">
        <v>30</v>
      </c>
      <c r="B153" s="37">
        <v>8715999</v>
      </c>
      <c r="C153" s="38">
        <v>81112301</v>
      </c>
      <c r="D153" s="39" t="s">
        <v>24</v>
      </c>
      <c r="E153" s="39" t="s">
        <v>24</v>
      </c>
      <c r="F153" s="40" t="s">
        <v>178</v>
      </c>
      <c r="G153" s="41" t="s">
        <v>147</v>
      </c>
      <c r="H153" s="39">
        <v>0</v>
      </c>
      <c r="I153" s="39">
        <v>1</v>
      </c>
      <c r="J153" s="39">
        <v>1</v>
      </c>
      <c r="K153" s="44">
        <v>113445.37815126051</v>
      </c>
      <c r="L153" s="44">
        <v>21554.621848739498</v>
      </c>
      <c r="M153" s="27">
        <v>135000</v>
      </c>
      <c r="N153" s="44">
        <v>107563.02521008404</v>
      </c>
      <c r="O153" s="44">
        <v>20436.97478991597</v>
      </c>
      <c r="P153" s="27">
        <v>128000</v>
      </c>
      <c r="Q153" s="20">
        <f t="shared" si="10"/>
        <v>128000</v>
      </c>
      <c r="R153" s="20">
        <v>82413.119875048811</v>
      </c>
      <c r="S153" s="21">
        <f t="shared" si="12"/>
        <v>105206.55993752441</v>
      </c>
      <c r="T153" s="22">
        <f t="shared" si="13"/>
        <v>16117.396034745616</v>
      </c>
      <c r="U153" s="23">
        <f t="shared" si="11"/>
        <v>0.15319763372471004</v>
      </c>
      <c r="V153" s="22">
        <f t="shared" si="14"/>
        <v>82413.119875048811</v>
      </c>
      <c r="W153" s="24" t="s">
        <v>28</v>
      </c>
      <c r="X153" s="49"/>
      <c r="Y153" s="49"/>
      <c r="Z153" s="49"/>
    </row>
    <row r="154" spans="1:26" ht="15" customHeight="1" x14ac:dyDescent="0.25">
      <c r="A154" s="36">
        <v>31</v>
      </c>
      <c r="B154" s="37">
        <v>8715999</v>
      </c>
      <c r="C154" s="38">
        <v>81112306</v>
      </c>
      <c r="D154" s="39" t="s">
        <v>24</v>
      </c>
      <c r="E154" s="39" t="s">
        <v>24</v>
      </c>
      <c r="F154" s="40" t="s">
        <v>179</v>
      </c>
      <c r="G154" s="41" t="s">
        <v>147</v>
      </c>
      <c r="H154" s="39">
        <v>0</v>
      </c>
      <c r="I154" s="39">
        <v>1</v>
      </c>
      <c r="J154" s="39">
        <v>1</v>
      </c>
      <c r="K154" s="44">
        <v>57142.857142857145</v>
      </c>
      <c r="L154" s="44">
        <v>10857.142857142857</v>
      </c>
      <c r="M154" s="28">
        <v>68000</v>
      </c>
      <c r="N154" s="44">
        <v>57983.193277310929</v>
      </c>
      <c r="O154" s="44">
        <v>11016.806722689076</v>
      </c>
      <c r="P154" s="28">
        <v>69000</v>
      </c>
      <c r="Q154" s="20">
        <f t="shared" si="10"/>
        <v>68000</v>
      </c>
      <c r="R154" s="20">
        <v>76232.135884420146</v>
      </c>
      <c r="S154" s="21">
        <f t="shared" si="12"/>
        <v>72116.067942210066</v>
      </c>
      <c r="T154" s="22">
        <f t="shared" si="13"/>
        <v>2910.4995537612958</v>
      </c>
      <c r="U154" s="23">
        <f t="shared" si="11"/>
        <v>4.0358544729499304E-2</v>
      </c>
      <c r="V154" s="22">
        <f t="shared" si="14"/>
        <v>68000</v>
      </c>
      <c r="W154" s="24" t="s">
        <v>28</v>
      </c>
      <c r="X154" s="49"/>
      <c r="Y154" s="49"/>
      <c r="Z154" s="49"/>
    </row>
    <row r="155" spans="1:26" ht="15" customHeight="1" x14ac:dyDescent="0.25">
      <c r="A155" s="36">
        <v>32</v>
      </c>
      <c r="B155" s="37">
        <v>8715999</v>
      </c>
      <c r="C155" s="38">
        <v>81112301</v>
      </c>
      <c r="D155" s="39" t="s">
        <v>24</v>
      </c>
      <c r="E155" s="39" t="s">
        <v>24</v>
      </c>
      <c r="F155" s="40" t="s">
        <v>180</v>
      </c>
      <c r="G155" s="41" t="s">
        <v>147</v>
      </c>
      <c r="H155" s="39">
        <v>0</v>
      </c>
      <c r="I155" s="39">
        <v>1</v>
      </c>
      <c r="J155" s="39">
        <v>1</v>
      </c>
      <c r="K155" s="44">
        <v>79831.932773109249</v>
      </c>
      <c r="L155" s="44">
        <v>15168.067226890758</v>
      </c>
      <c r="M155" s="28">
        <v>95000</v>
      </c>
      <c r="N155" s="44">
        <v>74789.915966386558</v>
      </c>
      <c r="O155" s="44">
        <v>14210.084033613446</v>
      </c>
      <c r="P155" s="28">
        <v>89000</v>
      </c>
      <c r="Q155" s="20">
        <f t="shared" si="10"/>
        <v>89000</v>
      </c>
      <c r="R155" s="20">
        <v>61809.839906286608</v>
      </c>
      <c r="S155" s="21">
        <f t="shared" si="12"/>
        <v>75404.919953143311</v>
      </c>
      <c r="T155" s="22">
        <f t="shared" si="13"/>
        <v>9613.1732919062906</v>
      </c>
      <c r="U155" s="23">
        <f t="shared" si="11"/>
        <v>0.12748734827753846</v>
      </c>
      <c r="V155" s="22">
        <f t="shared" si="14"/>
        <v>61809.839906286608</v>
      </c>
      <c r="W155" s="24" t="s">
        <v>28</v>
      </c>
      <c r="X155" s="49"/>
      <c r="Y155" s="49"/>
      <c r="Z155" s="49"/>
    </row>
    <row r="156" spans="1:26" ht="15" customHeight="1" x14ac:dyDescent="0.25">
      <c r="A156" s="36">
        <v>33</v>
      </c>
      <c r="B156" s="37">
        <v>8715999</v>
      </c>
      <c r="C156" s="38">
        <v>81112301</v>
      </c>
      <c r="D156" s="39" t="s">
        <v>24</v>
      </c>
      <c r="E156" s="39" t="s">
        <v>24</v>
      </c>
      <c r="F156" s="40" t="s">
        <v>169</v>
      </c>
      <c r="G156" s="41" t="s">
        <v>147</v>
      </c>
      <c r="H156" s="39">
        <v>0</v>
      </c>
      <c r="I156" s="39">
        <v>1</v>
      </c>
      <c r="J156" s="39">
        <v>1</v>
      </c>
      <c r="K156" s="44">
        <v>57142.857142857145</v>
      </c>
      <c r="L156" s="44">
        <v>10857.142857142857</v>
      </c>
      <c r="M156" s="28">
        <v>68000</v>
      </c>
      <c r="N156" s="44">
        <v>57983.193277310929</v>
      </c>
      <c r="O156" s="44">
        <v>11016.806722689076</v>
      </c>
      <c r="P156" s="28">
        <v>69000</v>
      </c>
      <c r="Q156" s="20">
        <f t="shared" si="10"/>
        <v>68000</v>
      </c>
      <c r="R156" s="20">
        <v>56659.019914096054</v>
      </c>
      <c r="S156" s="21">
        <f t="shared" si="12"/>
        <v>62329.509957048023</v>
      </c>
      <c r="T156" s="22">
        <f t="shared" si="13"/>
        <v>4009.6419620221395</v>
      </c>
      <c r="U156" s="23">
        <f t="shared" si="11"/>
        <v>6.4329752709193916E-2</v>
      </c>
      <c r="V156" s="22">
        <f t="shared" si="14"/>
        <v>56659.019914096054</v>
      </c>
      <c r="W156" s="24" t="s">
        <v>28</v>
      </c>
      <c r="X156" s="49"/>
      <c r="Y156" s="49"/>
      <c r="Z156" s="49"/>
    </row>
    <row r="157" spans="1:26" ht="15" customHeight="1" x14ac:dyDescent="0.25">
      <c r="A157" s="50" t="s">
        <v>181</v>
      </c>
      <c r="B157" s="51"/>
      <c r="C157" s="51"/>
      <c r="D157" s="51"/>
      <c r="E157" s="51"/>
      <c r="F157" s="51"/>
      <c r="G157" s="51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2"/>
      <c r="X157" s="49"/>
      <c r="Y157" s="49"/>
      <c r="Z157" s="49"/>
    </row>
    <row r="158" spans="1:26" ht="15" customHeight="1" x14ac:dyDescent="0.25">
      <c r="A158" s="36">
        <v>34</v>
      </c>
      <c r="B158" s="37">
        <v>8713000</v>
      </c>
      <c r="C158" s="38">
        <v>81112307</v>
      </c>
      <c r="D158" s="39" t="s">
        <v>24</v>
      </c>
      <c r="E158" s="39" t="s">
        <v>24</v>
      </c>
      <c r="F158" s="45" t="s">
        <v>182</v>
      </c>
      <c r="G158" s="41" t="s">
        <v>147</v>
      </c>
      <c r="H158" s="39">
        <v>0</v>
      </c>
      <c r="I158" s="39">
        <v>1</v>
      </c>
      <c r="J158" s="39">
        <v>1</v>
      </c>
      <c r="K158" s="46">
        <v>134453.78151260506</v>
      </c>
      <c r="L158" s="46">
        <v>25546.218487394959</v>
      </c>
      <c r="M158" s="27">
        <v>160000</v>
      </c>
      <c r="N158" s="46">
        <v>126050.42016806723</v>
      </c>
      <c r="O158" s="46">
        <v>23949.579831932773</v>
      </c>
      <c r="P158" s="27">
        <v>150000</v>
      </c>
      <c r="Q158" s="20">
        <f t="shared" si="10"/>
        <v>150000</v>
      </c>
      <c r="R158" s="20">
        <v>55628.85591565795</v>
      </c>
      <c r="S158" s="21">
        <f t="shared" si="12"/>
        <v>102814.42795782897</v>
      </c>
      <c r="T158" s="22">
        <f t="shared" si="13"/>
        <v>33365.237965185464</v>
      </c>
      <c r="U158" s="23">
        <f t="shared" si="11"/>
        <v>0.32451902547053774</v>
      </c>
      <c r="V158" s="22">
        <f t="shared" si="14"/>
        <v>55628.85591565795</v>
      </c>
      <c r="W158" s="24" t="s">
        <v>28</v>
      </c>
      <c r="X158" s="49"/>
      <c r="Y158" s="49"/>
      <c r="Z158" s="49"/>
    </row>
    <row r="159" spans="1:26" ht="15" customHeight="1" x14ac:dyDescent="0.25">
      <c r="A159" s="36">
        <v>35</v>
      </c>
      <c r="B159" s="37">
        <v>8713000</v>
      </c>
      <c r="C159" s="38">
        <v>81112307</v>
      </c>
      <c r="D159" s="39" t="s">
        <v>24</v>
      </c>
      <c r="E159" s="39" t="s">
        <v>24</v>
      </c>
      <c r="F159" s="45" t="s">
        <v>183</v>
      </c>
      <c r="G159" s="41" t="s">
        <v>147</v>
      </c>
      <c r="H159" s="39">
        <v>0</v>
      </c>
      <c r="I159" s="39">
        <v>1</v>
      </c>
      <c r="J159" s="39">
        <v>1</v>
      </c>
      <c r="K159" s="46">
        <v>134453.78151260506</v>
      </c>
      <c r="L159" s="46">
        <v>25546.218487394959</v>
      </c>
      <c r="M159" s="27">
        <v>160000</v>
      </c>
      <c r="N159" s="46">
        <v>126050.42016806723</v>
      </c>
      <c r="O159" s="46">
        <v>23949.579831932773</v>
      </c>
      <c r="P159" s="27">
        <v>150000</v>
      </c>
      <c r="Q159" s="20">
        <f t="shared" si="10"/>
        <v>150000</v>
      </c>
      <c r="R159" s="20">
        <v>55628.85591565795</v>
      </c>
      <c r="S159" s="21">
        <f t="shared" si="12"/>
        <v>102814.42795782897</v>
      </c>
      <c r="T159" s="22">
        <f t="shared" si="13"/>
        <v>33365.237965185464</v>
      </c>
      <c r="U159" s="23">
        <f t="shared" si="11"/>
        <v>0.32451902547053774</v>
      </c>
      <c r="V159" s="22">
        <f t="shared" si="14"/>
        <v>55628.85591565795</v>
      </c>
      <c r="W159" s="24" t="s">
        <v>28</v>
      </c>
      <c r="X159" s="49"/>
      <c r="Y159" s="49"/>
      <c r="Z159" s="49"/>
    </row>
    <row r="162" spans="7:8" x14ac:dyDescent="0.25">
      <c r="G162" s="47"/>
      <c r="H162" s="48"/>
    </row>
  </sheetData>
  <autoFilter ref="Q1:W159"/>
  <mergeCells count="18">
    <mergeCell ref="T1:T2"/>
    <mergeCell ref="U1:U2"/>
    <mergeCell ref="A134:W134"/>
    <mergeCell ref="A148:W148"/>
    <mergeCell ref="A157:W157"/>
    <mergeCell ref="X1:Z1"/>
    <mergeCell ref="W1:W2"/>
    <mergeCell ref="A120:F120"/>
    <mergeCell ref="G120:J120"/>
    <mergeCell ref="K120:M120"/>
    <mergeCell ref="N120:P120"/>
    <mergeCell ref="T120:T121"/>
    <mergeCell ref="U120:U121"/>
    <mergeCell ref="W120:W121"/>
    <mergeCell ref="A1:F1"/>
    <mergeCell ref="G1:J1"/>
    <mergeCell ref="K1:M1"/>
    <mergeCell ref="N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Luffi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Luffi</cp:lastModifiedBy>
  <dcterms:created xsi:type="dcterms:W3CDTF">2020-05-12T21:38:51Z</dcterms:created>
  <dcterms:modified xsi:type="dcterms:W3CDTF">2020-05-13T00:16:57Z</dcterms:modified>
</cp:coreProperties>
</file>