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gonzalez\Downloads\JURIDICA 2024\MINIMAS CUANTIAS\MC DE 2024 ADQUISICIÓN SENSORES DE GAS\MC DE 2024 ADQUISI\"/>
    </mc:Choice>
  </mc:AlternateContent>
  <xr:revisionPtr revIDLastSave="0" documentId="8_{17C6D101-99E4-4191-9E6A-A5B9541A0248}" xr6:coauthVersionLast="47" xr6:coauthVersionMax="47" xr10:uidLastSave="{00000000-0000-0000-0000-000000000000}"/>
  <bookViews>
    <workbookView xWindow="-120" yWindow="-120" windowWidth="29040" windowHeight="15840" xr2:uid="{D7CE2060-1250-4A99-9D2B-956835961EF5}"/>
  </bookViews>
  <sheets>
    <sheet name="Estudio del Mercado" sheetId="1" r:id="rId1"/>
    <sheet name="Hoja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 l="1"/>
  <c r="G24" i="1" s="1"/>
  <c r="F25" i="1"/>
  <c r="G25" i="1" s="1"/>
  <c r="F26" i="1"/>
  <c r="G26" i="1" s="1"/>
  <c r="F23" i="1"/>
  <c r="G23" i="1" s="1"/>
  <c r="G27" i="1" l="1"/>
  <c r="G28" i="1" s="1"/>
  <c r="G29" i="1" s="1"/>
</calcChain>
</file>

<file path=xl/sharedStrings.xml><?xml version="1.0" encoding="utf-8"?>
<sst xmlns="http://schemas.openxmlformats.org/spreadsheetml/2006/main" count="57" uniqueCount="36">
  <si>
    <t>ITEM</t>
  </si>
  <si>
    <t>CANT.</t>
  </si>
  <si>
    <t>ESPECIFICACIONES TÉCNICAS DETALLADAS</t>
  </si>
  <si>
    <t>VALOR  TOTAL ANTES DEL IVA</t>
  </si>
  <si>
    <t>VALOR TOTAL ANTES DEL IVA</t>
  </si>
  <si>
    <t>VALOR TOTAL IVA INCLUIDO</t>
  </si>
  <si>
    <t>COTIZANTE 1</t>
  </si>
  <si>
    <t>COTIZANTE 2</t>
  </si>
  <si>
    <t>PROMEDIO</t>
  </si>
  <si>
    <t>VALOR UNITARIO ANTES DE IVA</t>
  </si>
  <si>
    <t>FECHA</t>
  </si>
  <si>
    <t>CÓDIGO</t>
  </si>
  <si>
    <t>VERSIÓN</t>
  </si>
  <si>
    <t>OBJETO A CONTRATAR</t>
  </si>
  <si>
    <t>NOMBRE DEL CONTACTO</t>
  </si>
  <si>
    <t>DATOS DE CONTACTO</t>
  </si>
  <si>
    <t>FECHA DE LA COTIZACIÓN</t>
  </si>
  <si>
    <t>VIGENCIA DE LA COTIZACIÓN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</si>
  <si>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</si>
  <si>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</si>
  <si>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</si>
  <si>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</si>
  <si>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>Sensor electróquímico de CO
Rango mínimo: 0 - 500 ppm
Alarma sonora o luminosa
Calibración no intrusiva
Detección por difusión simple
Cubierta a prueba de explosión, agua y polvo</t>
  </si>
  <si>
    <t>Sensor electróquímico de H2
Rango mínimo: 0 - 1000 ppm
Alarma sonora o luminosa
Calibración no intrusiva
Detección por difusión simple
Cubierta a prueba de explosión, agua y polvo</t>
  </si>
  <si>
    <t>Sensor catalítico de CH4
Rango mínimo: 0 - 100%
Alarma sonora o luminosa
Calibración no intrusiva
Detección por difusión simple
Cubierta a prueba de explosión, agua y polvo</t>
  </si>
  <si>
    <t>Sensor infrarrojo de CO2
Rango mínimo: 0 - 5%
Alarma sonora o luminosa
Calibración no intrusiva
Detección por difusión simple
Cubierta a prueba de explosión, agua y polvo</t>
  </si>
  <si>
    <t>Adquisición e instalación de sensores de gas, requeridos para el laboratorio de ciencias térmicas de Parque i.</t>
  </si>
  <si>
    <t>PREMAC</t>
  </si>
  <si>
    <t>Alejandra Castro</t>
  </si>
  <si>
    <t>HIGIELECTRONIX</t>
  </si>
  <si>
    <t xml:space="preserve">Katherine Andrea Tobón Blandón </t>
  </si>
  <si>
    <t>320 561 7857 - katherine.tobon@higielectronix.com</t>
  </si>
  <si>
    <r>
      <t>VALOR DEL IVA</t>
    </r>
    <r>
      <rPr>
        <b/>
        <sz val="11"/>
        <rFont val="Arial Narrow"/>
        <family val="2"/>
      </rPr>
      <t xml:space="preserve"> [19%]</t>
    </r>
  </si>
  <si>
    <t>60 días</t>
  </si>
  <si>
    <t>30 días</t>
  </si>
  <si>
    <t>3182432611 - Pregasmedellin@premac-inc.com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</si>
</sst>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right"/>
    </xf>
    <xf numFmtId="0" fontId="5" fillId="0" borderId="12" xfId="0" applyFont="1" applyBorder="1"/>
    <xf numFmtId="0" fontId="5" fillId="0" borderId="14" xfId="0" applyFont="1" applyBorder="1"/>
    <xf numFmtId="44" fontId="4" fillId="4" borderId="14" xfId="1" applyFont="1" applyFill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4" fillId="4" borderId="2" xfId="1" applyNumberFormat="1" applyFont="1" applyFill="1" applyBorder="1" applyAlignment="1">
      <alignment horizontal="center" vertical="center" wrapText="1"/>
    </xf>
    <xf numFmtId="164" fontId="5" fillId="0" borderId="0" xfId="0" applyNumberFormat="1" applyFont="1"/>
    <xf numFmtId="44" fontId="4" fillId="4" borderId="2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29" xfId="0" applyFont="1" applyFill="1" applyBorder="1" applyAlignment="1">
      <alignment horizontal="right" vertical="center" wrapText="1"/>
    </xf>
    <xf numFmtId="0" fontId="4" fillId="3" borderId="30" xfId="0" applyFont="1" applyFill="1" applyBorder="1" applyAlignment="1">
      <alignment horizontal="right" vertical="center" wrapText="1"/>
    </xf>
    <xf numFmtId="0" fontId="4" fillId="3" borderId="31" xfId="0" applyFont="1" applyFill="1" applyBorder="1" applyAlignment="1">
      <alignment horizontal="right" vertical="center" wrapText="1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14" fontId="7" fillId="0" borderId="16" xfId="0" applyNumberFormat="1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4" fontId="7" fillId="0" borderId="2" xfId="0" applyNumberFormat="1" applyFont="1" applyBorder="1" applyAlignment="1">
      <alignment horizontal="left" vertical="top" wrapText="1"/>
    </xf>
    <xf numFmtId="14" fontId="7" fillId="0" borderId="2" xfId="0" applyNumberFormat="1" applyFont="1" applyBorder="1" applyAlignment="1">
      <alignment horizontal="left" vertical="top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7" fillId="0" borderId="2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5" fillId="0" borderId="2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3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I33"/>
  <sheetViews>
    <sheetView tabSelected="1" zoomScale="85" zoomScaleNormal="85" workbookViewId="0">
      <selection activeCell="C23" sqref="C23"/>
    </sheetView>
  </sheetViews>
  <sheetFormatPr baseColWidth="10" defaultRowHeight="16.5" x14ac:dyDescent="0.3"/>
  <cols>
    <col min="1" max="1" width="5.42578125" style="3" bestFit="1" customWidth="1" collapsed="1"/>
    <col min="2" max="2" width="33.42578125" style="3" customWidth="1" collapsed="1"/>
    <col min="3" max="3" width="6.42578125" style="3" bestFit="1" customWidth="1" collapsed="1"/>
    <col min="4" max="5" width="23.85546875" style="3" customWidth="1" collapsed="1"/>
    <col min="6" max="6" width="19.85546875" style="3" customWidth="1" collapsed="1"/>
    <col min="7" max="7" width="15" style="3" customWidth="1" collapsed="1"/>
    <col min="8" max="9" width="11.42578125" style="3"/>
    <col min="10" max="16384" width="11.42578125" style="3" collapsed="1"/>
  </cols>
  <sheetData>
    <row r="1" spans="1:7" x14ac:dyDescent="0.3">
      <c r="A1" s="53"/>
      <c r="B1" s="54"/>
      <c r="C1" s="61"/>
      <c r="D1" s="61"/>
      <c r="E1" s="61"/>
      <c r="F1" s="5" t="s">
        <v>11</v>
      </c>
      <c r="G1" s="6" t="s">
        <v>19</v>
      </c>
    </row>
    <row r="2" spans="1:7" x14ac:dyDescent="0.3">
      <c r="A2" s="55"/>
      <c r="B2" s="56"/>
      <c r="C2" s="62"/>
      <c r="D2" s="62"/>
      <c r="E2" s="62"/>
      <c r="F2" s="2" t="s">
        <v>12</v>
      </c>
      <c r="G2" s="7" t="s">
        <v>20</v>
      </c>
    </row>
    <row r="3" spans="1:7" x14ac:dyDescent="0.3">
      <c r="A3" s="57"/>
      <c r="B3" s="58"/>
      <c r="C3" s="63"/>
      <c r="D3" s="63"/>
      <c r="E3" s="63"/>
      <c r="F3" s="2" t="s">
        <v>10</v>
      </c>
      <c r="G3" s="7" t="s">
        <v>21</v>
      </c>
    </row>
    <row r="4" spans="1:7" x14ac:dyDescent="0.3">
      <c r="A4" s="68"/>
      <c r="B4" s="69"/>
      <c r="C4" s="69"/>
      <c r="D4" s="69"/>
      <c r="E4" s="69"/>
      <c r="F4" s="69"/>
      <c r="G4" s="70"/>
    </row>
    <row r="5" spans="1:7" x14ac:dyDescent="0.3">
      <c r="A5" s="64" t="s">
        <v>13</v>
      </c>
      <c r="B5" s="65"/>
      <c r="C5" s="59" t="s">
        <v>26</v>
      </c>
      <c r="D5" s="59"/>
      <c r="E5" s="59"/>
      <c r="F5" s="59"/>
      <c r="G5" s="60"/>
    </row>
    <row r="6" spans="1:7" x14ac:dyDescent="0.3">
      <c r="A6" s="66"/>
      <c r="B6" s="67"/>
      <c r="C6" s="59"/>
      <c r="D6" s="59"/>
      <c r="E6" s="59"/>
      <c r="F6" s="59"/>
      <c r="G6" s="60"/>
    </row>
    <row r="7" spans="1:7" ht="17.25" thickBot="1" x14ac:dyDescent="0.35">
      <c r="A7" s="71"/>
      <c r="B7" s="72"/>
      <c r="C7" s="72"/>
      <c r="D7" s="72"/>
      <c r="E7" s="72"/>
      <c r="F7" s="72"/>
      <c r="G7" s="73"/>
    </row>
    <row r="8" spans="1:7" x14ac:dyDescent="0.3">
      <c r="A8" s="37" t="s">
        <v>6</v>
      </c>
      <c r="B8" s="38"/>
      <c r="C8" s="41" t="s">
        <v>27</v>
      </c>
      <c r="D8" s="41"/>
      <c r="E8" s="41"/>
      <c r="F8" s="41"/>
      <c r="G8" s="42"/>
    </row>
    <row r="9" spans="1:7" x14ac:dyDescent="0.3">
      <c r="A9" s="39" t="s">
        <v>14</v>
      </c>
      <c r="B9" s="40"/>
      <c r="C9" s="43" t="s">
        <v>28</v>
      </c>
      <c r="D9" s="43"/>
      <c r="E9" s="43"/>
      <c r="F9" s="43"/>
      <c r="G9" s="44"/>
    </row>
    <row r="10" spans="1:7" x14ac:dyDescent="0.3">
      <c r="A10" s="39" t="s">
        <v>15</v>
      </c>
      <c r="B10" s="40"/>
      <c r="C10" s="43" t="s">
        <v>35</v>
      </c>
      <c r="D10" s="43"/>
      <c r="E10" s="43"/>
      <c r="F10" s="43"/>
      <c r="G10" s="44"/>
    </row>
    <row r="11" spans="1:7" x14ac:dyDescent="0.3">
      <c r="A11" s="39" t="s">
        <v>16</v>
      </c>
      <c r="B11" s="40"/>
      <c r="C11" s="52">
        <v>45517</v>
      </c>
      <c r="D11" s="43"/>
      <c r="E11" s="43"/>
      <c r="F11" s="43"/>
      <c r="G11" s="44"/>
    </row>
    <row r="12" spans="1:7" ht="17.25" thickBot="1" x14ac:dyDescent="0.35">
      <c r="A12" s="35" t="s">
        <v>17</v>
      </c>
      <c r="B12" s="36"/>
      <c r="C12" s="45" t="s">
        <v>33</v>
      </c>
      <c r="D12" s="46"/>
      <c r="E12" s="46"/>
      <c r="F12" s="46"/>
      <c r="G12" s="47"/>
    </row>
    <row r="13" spans="1:7" ht="17.25" thickBot="1" x14ac:dyDescent="0.35">
      <c r="A13" s="48"/>
      <c r="B13" s="49"/>
      <c r="C13" s="49"/>
      <c r="D13" s="49"/>
      <c r="E13" s="49"/>
      <c r="F13" s="49"/>
      <c r="G13" s="50"/>
    </row>
    <row r="14" spans="1:7" x14ac:dyDescent="0.3">
      <c r="A14" s="37" t="s">
        <v>7</v>
      </c>
      <c r="B14" s="38"/>
      <c r="C14" s="41" t="s">
        <v>29</v>
      </c>
      <c r="D14" s="41"/>
      <c r="E14" s="41"/>
      <c r="F14" s="41"/>
      <c r="G14" s="42"/>
    </row>
    <row r="15" spans="1:7" x14ac:dyDescent="0.3">
      <c r="A15" s="39" t="s">
        <v>14</v>
      </c>
      <c r="B15" s="40"/>
      <c r="C15" s="43" t="s">
        <v>30</v>
      </c>
      <c r="D15" s="43"/>
      <c r="E15" s="43"/>
      <c r="F15" s="43"/>
      <c r="G15" s="44"/>
    </row>
    <row r="16" spans="1:7" x14ac:dyDescent="0.3">
      <c r="A16" s="39" t="s">
        <v>15</v>
      </c>
      <c r="B16" s="40"/>
      <c r="C16" s="43" t="s">
        <v>31</v>
      </c>
      <c r="D16" s="43"/>
      <c r="E16" s="43"/>
      <c r="F16" s="43"/>
      <c r="G16" s="44"/>
    </row>
    <row r="17" spans="1:7" x14ac:dyDescent="0.3">
      <c r="A17" s="39" t="s">
        <v>16</v>
      </c>
      <c r="B17" s="40"/>
      <c r="C17" s="51">
        <v>45513</v>
      </c>
      <c r="D17" s="43"/>
      <c r="E17" s="43"/>
      <c r="F17" s="43"/>
      <c r="G17" s="44"/>
    </row>
    <row r="18" spans="1:7" ht="17.25" thickBot="1" x14ac:dyDescent="0.35">
      <c r="A18" s="35" t="s">
        <v>17</v>
      </c>
      <c r="B18" s="36"/>
      <c r="C18" s="46" t="s">
        <v>34</v>
      </c>
      <c r="D18" s="46"/>
      <c r="E18" s="46"/>
      <c r="F18" s="46"/>
      <c r="G18" s="47"/>
    </row>
    <row r="19" spans="1:7" ht="17.25" thickBot="1" x14ac:dyDescent="0.35">
      <c r="A19" s="48"/>
      <c r="B19" s="49"/>
      <c r="C19" s="49"/>
      <c r="D19" s="49"/>
      <c r="E19" s="49"/>
      <c r="F19" s="49"/>
      <c r="G19" s="50"/>
    </row>
    <row r="20" spans="1:7" x14ac:dyDescent="0.3">
      <c r="A20" s="19"/>
      <c r="B20" s="20"/>
      <c r="C20" s="20"/>
      <c r="D20" s="20"/>
      <c r="E20" s="20"/>
      <c r="F20" s="20"/>
      <c r="G20" s="21"/>
    </row>
    <row r="21" spans="1:7" ht="33" customHeight="1" x14ac:dyDescent="0.3">
      <c r="A21" s="23" t="s">
        <v>0</v>
      </c>
      <c r="B21" s="25" t="s">
        <v>2</v>
      </c>
      <c r="C21" s="25" t="s">
        <v>1</v>
      </c>
      <c r="D21" s="1" t="s">
        <v>27</v>
      </c>
      <c r="E21" s="1" t="s">
        <v>29</v>
      </c>
      <c r="F21" s="4" t="s">
        <v>8</v>
      </c>
      <c r="G21" s="27" t="s">
        <v>3</v>
      </c>
    </row>
    <row r="22" spans="1:7" ht="33" x14ac:dyDescent="0.3">
      <c r="A22" s="24"/>
      <c r="B22" s="26"/>
      <c r="C22" s="26"/>
      <c r="D22" s="1" t="s">
        <v>9</v>
      </c>
      <c r="E22" s="1" t="s">
        <v>9</v>
      </c>
      <c r="F22" s="1" t="s">
        <v>9</v>
      </c>
      <c r="G22" s="28"/>
    </row>
    <row r="23" spans="1:7" ht="111.75" customHeight="1" x14ac:dyDescent="0.3">
      <c r="A23" s="11">
        <v>1</v>
      </c>
      <c r="B23" s="10" t="s">
        <v>22</v>
      </c>
      <c r="C23" s="11">
        <v>1</v>
      </c>
      <c r="D23" s="12">
        <v>3403125</v>
      </c>
      <c r="E23" s="12">
        <v>2310000</v>
      </c>
      <c r="F23" s="13">
        <f>AVERAGE(D23,E23)</f>
        <v>2856562.5</v>
      </c>
      <c r="G23" s="15">
        <f>+ROUND((F23*C23), 0)</f>
        <v>2856563</v>
      </c>
    </row>
    <row r="24" spans="1:7" ht="105" customHeight="1" x14ac:dyDescent="0.3">
      <c r="A24" s="11">
        <v>2</v>
      </c>
      <c r="B24" s="10" t="s">
        <v>23</v>
      </c>
      <c r="C24" s="11">
        <v>1</v>
      </c>
      <c r="D24" s="12">
        <v>4640625</v>
      </c>
      <c r="E24" s="12">
        <v>2730000</v>
      </c>
      <c r="F24" s="13">
        <f t="shared" ref="F24:F26" si="0">AVERAGE(D24,E24)</f>
        <v>3685312.5</v>
      </c>
      <c r="G24" s="15">
        <f>+ROUND((F24*C24), 0)</f>
        <v>3685313</v>
      </c>
    </row>
    <row r="25" spans="1:7" ht="103.5" customHeight="1" x14ac:dyDescent="0.3">
      <c r="A25" s="11">
        <v>3</v>
      </c>
      <c r="B25" s="10" t="s">
        <v>24</v>
      </c>
      <c r="C25" s="11">
        <v>1</v>
      </c>
      <c r="D25" s="12">
        <v>4021875</v>
      </c>
      <c r="E25" s="12">
        <v>2730000</v>
      </c>
      <c r="F25" s="13">
        <f t="shared" si="0"/>
        <v>3375937.5</v>
      </c>
      <c r="G25" s="15">
        <f>+ROUND((F25*C25), 0)</f>
        <v>3375938</v>
      </c>
    </row>
    <row r="26" spans="1:7" ht="102.75" customHeight="1" x14ac:dyDescent="0.3">
      <c r="A26" s="11">
        <v>4</v>
      </c>
      <c r="B26" s="10" t="s">
        <v>25</v>
      </c>
      <c r="C26" s="11">
        <v>1</v>
      </c>
      <c r="D26" s="12">
        <v>6187500</v>
      </c>
      <c r="E26" s="12">
        <v>4200000</v>
      </c>
      <c r="F26" s="13">
        <f t="shared" si="0"/>
        <v>5193750</v>
      </c>
      <c r="G26" s="15">
        <f>+ROUND((F26*C26), 0)</f>
        <v>5193750</v>
      </c>
    </row>
    <row r="27" spans="1:7" ht="16.5" customHeight="1" x14ac:dyDescent="0.3">
      <c r="A27" s="29" t="s">
        <v>4</v>
      </c>
      <c r="B27" s="30"/>
      <c r="C27" s="30"/>
      <c r="D27" s="30"/>
      <c r="E27" s="30"/>
      <c r="F27" s="31"/>
      <c r="G27" s="8">
        <f>+ROUND((SUM(G23:G26)), 0)</f>
        <v>15111564</v>
      </c>
    </row>
    <row r="28" spans="1:7" ht="16.5" customHeight="1" x14ac:dyDescent="0.3">
      <c r="A28" s="29" t="s">
        <v>32</v>
      </c>
      <c r="B28" s="30"/>
      <c r="C28" s="30"/>
      <c r="D28" s="30"/>
      <c r="E28" s="30"/>
      <c r="F28" s="31"/>
      <c r="G28" s="8">
        <f>+ROUND((G27*19%), 0)</f>
        <v>2871197</v>
      </c>
    </row>
    <row r="29" spans="1:7" ht="16.5" customHeight="1" thickBot="1" x14ac:dyDescent="0.35">
      <c r="A29" s="32" t="s">
        <v>5</v>
      </c>
      <c r="B29" s="33"/>
      <c r="C29" s="33"/>
      <c r="D29" s="33"/>
      <c r="E29" s="33"/>
      <c r="F29" s="34"/>
      <c r="G29" s="9">
        <f>+ROUND(SUM(G27:G28), 0)</f>
        <v>17982761</v>
      </c>
    </row>
    <row r="30" spans="1:7" x14ac:dyDescent="0.3">
      <c r="E30" s="14"/>
    </row>
    <row r="31" spans="1:7" x14ac:dyDescent="0.3">
      <c r="E31" s="14"/>
    </row>
    <row r="32" spans="1:7" x14ac:dyDescent="0.3">
      <c r="E32" s="14"/>
    </row>
    <row r="33" spans="1:7" ht="20.25" x14ac:dyDescent="0.3">
      <c r="A33" s="22" t="s">
        <v>18</v>
      </c>
      <c r="B33" s="22"/>
      <c r="C33" s="22"/>
      <c r="D33" s="22"/>
      <c r="E33" s="22"/>
      <c r="F33" s="22"/>
      <c r="G33" s="22"/>
    </row>
  </sheetData>
  <mergeCells count="37">
    <mergeCell ref="C8:G8"/>
    <mergeCell ref="C9:G9"/>
    <mergeCell ref="C10:G10"/>
    <mergeCell ref="C11:G11"/>
    <mergeCell ref="A1:B3"/>
    <mergeCell ref="C5:G6"/>
    <mergeCell ref="C1:E3"/>
    <mergeCell ref="A5:B6"/>
    <mergeCell ref="A8:B8"/>
    <mergeCell ref="A9:B9"/>
    <mergeCell ref="A10:B10"/>
    <mergeCell ref="A11:B11"/>
    <mergeCell ref="A4:G4"/>
    <mergeCell ref="A7:G7"/>
    <mergeCell ref="A19:G19"/>
    <mergeCell ref="C17:G17"/>
    <mergeCell ref="C18:G18"/>
    <mergeCell ref="A17:B17"/>
    <mergeCell ref="A18:B18"/>
    <mergeCell ref="A12:B12"/>
    <mergeCell ref="A14:B14"/>
    <mergeCell ref="A15:B15"/>
    <mergeCell ref="A16:B16"/>
    <mergeCell ref="C14:G14"/>
    <mergeCell ref="C15:G15"/>
    <mergeCell ref="C16:G16"/>
    <mergeCell ref="C12:G12"/>
    <mergeCell ref="A13:G13"/>
    <mergeCell ref="A20:G20"/>
    <mergeCell ref="A33:G33"/>
    <mergeCell ref="A21:A22"/>
    <mergeCell ref="B21:B22"/>
    <mergeCell ref="C21:C22"/>
    <mergeCell ref="G21:G22"/>
    <mergeCell ref="A27:F27"/>
    <mergeCell ref="A28:F28"/>
    <mergeCell ref="A29:F2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7B90E-2D74-4172-8D4B-DEE47500C5DD}">
  <dimension ref="A1:I13"/>
  <sheetViews>
    <sheetView workbookViewId="0">
      <selection activeCell="E9" sqref="A1:E9"/>
    </sheetView>
  </sheetViews>
  <sheetFormatPr baseColWidth="10" defaultRowHeight="16.5" x14ac:dyDescent="0.3"/>
  <cols>
    <col min="1" max="1" width="5.42578125" style="18" customWidth="1" collapsed="1"/>
    <col min="2" max="2" width="37.85546875" style="3" customWidth="1" collapsed="1"/>
    <col min="3" max="3" width="6.42578125" style="3" customWidth="1" collapsed="1"/>
    <col min="4" max="4" width="23.85546875" style="3" customWidth="1" collapsed="1"/>
    <col min="5" max="5" width="13.42578125" style="3" customWidth="1" collapsed="1"/>
    <col min="6" max="9" width="11.42578125" style="3"/>
    <col min="10" max="16384" width="11.42578125" style="3" collapsed="1"/>
  </cols>
  <sheetData>
    <row r="1" spans="1:5" ht="33" customHeight="1" x14ac:dyDescent="0.3">
      <c r="A1" s="23" t="s">
        <v>0</v>
      </c>
      <c r="B1" s="25" t="s">
        <v>2</v>
      </c>
      <c r="C1" s="25" t="s">
        <v>1</v>
      </c>
      <c r="D1" s="25" t="s">
        <v>9</v>
      </c>
      <c r="E1" s="27" t="s">
        <v>3</v>
      </c>
    </row>
    <row r="2" spans="1:5" x14ac:dyDescent="0.3">
      <c r="A2" s="24"/>
      <c r="B2" s="26"/>
      <c r="C2" s="26"/>
      <c r="D2" s="26"/>
      <c r="E2" s="28"/>
    </row>
    <row r="3" spans="1:5" ht="108" customHeight="1" x14ac:dyDescent="0.3">
      <c r="A3" s="16">
        <v>1</v>
      </c>
      <c r="B3" s="10" t="s">
        <v>22</v>
      </c>
      <c r="C3" s="11">
        <v>1</v>
      </c>
      <c r="D3" s="13">
        <v>2856562.5</v>
      </c>
      <c r="E3" s="13">
        <v>2856563</v>
      </c>
    </row>
    <row r="4" spans="1:5" ht="99.75" customHeight="1" x14ac:dyDescent="0.3">
      <c r="A4" s="17">
        <v>2</v>
      </c>
      <c r="B4" s="10" t="s">
        <v>23</v>
      </c>
      <c r="C4" s="11">
        <v>1</v>
      </c>
      <c r="D4" s="13">
        <v>3685312.5</v>
      </c>
      <c r="E4" s="13">
        <v>3685313</v>
      </c>
    </row>
    <row r="5" spans="1:5" ht="103.5" customHeight="1" x14ac:dyDescent="0.3">
      <c r="A5" s="16">
        <v>3</v>
      </c>
      <c r="B5" s="10" t="s">
        <v>24</v>
      </c>
      <c r="C5" s="11">
        <v>1</v>
      </c>
      <c r="D5" s="13">
        <v>3375937.5</v>
      </c>
      <c r="E5" s="13">
        <v>3375938</v>
      </c>
    </row>
    <row r="6" spans="1:5" ht="102.75" customHeight="1" x14ac:dyDescent="0.3">
      <c r="A6" s="17">
        <v>4</v>
      </c>
      <c r="B6" s="10" t="s">
        <v>25</v>
      </c>
      <c r="C6" s="11">
        <v>1</v>
      </c>
      <c r="D6" s="13">
        <v>5193750</v>
      </c>
      <c r="E6" s="13">
        <v>5193750</v>
      </c>
    </row>
    <row r="7" spans="1:5" ht="16.5" customHeight="1" x14ac:dyDescent="0.3">
      <c r="A7" s="29" t="s">
        <v>4</v>
      </c>
      <c r="B7" s="30"/>
      <c r="C7" s="30"/>
      <c r="D7" s="31"/>
      <c r="E7" s="13">
        <v>15111564</v>
      </c>
    </row>
    <row r="8" spans="1:5" ht="16.5" customHeight="1" x14ac:dyDescent="0.3">
      <c r="A8" s="29" t="s">
        <v>32</v>
      </c>
      <c r="B8" s="30"/>
      <c r="C8" s="30"/>
      <c r="D8" s="31"/>
      <c r="E8" s="13">
        <v>2871197</v>
      </c>
    </row>
    <row r="9" spans="1:5" ht="16.5" customHeight="1" thickBot="1" x14ac:dyDescent="0.35">
      <c r="A9" s="32" t="s">
        <v>5</v>
      </c>
      <c r="B9" s="33"/>
      <c r="C9" s="33"/>
      <c r="D9" s="34"/>
      <c r="E9" s="13">
        <v>17982761</v>
      </c>
    </row>
    <row r="13" spans="1:5" ht="20.25" x14ac:dyDescent="0.3">
      <c r="A13" s="22" t="s">
        <v>18</v>
      </c>
      <c r="B13" s="22"/>
      <c r="C13" s="22"/>
      <c r="D13" s="22"/>
      <c r="E13" s="22"/>
    </row>
  </sheetData>
  <mergeCells count="9">
    <mergeCell ref="A7:D7"/>
    <mergeCell ref="A8:D8"/>
    <mergeCell ref="A9:D9"/>
    <mergeCell ref="A13:E13"/>
    <mergeCell ref="A1:A2"/>
    <mergeCell ref="B1:B2"/>
    <mergeCell ref="C1:C2"/>
    <mergeCell ref="E1:E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Daniela Gonzalez Jaramillo</cp:lastModifiedBy>
  <dcterms:created xsi:type="dcterms:W3CDTF">2023-09-27T15:10:58Z</dcterms:created>
  <dcterms:modified xsi:type="dcterms:W3CDTF">2024-08-20T15:28:05Z</dcterms:modified>
</cp:coreProperties>
</file>