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ser\Desktop\"/>
    </mc:Choice>
  </mc:AlternateContent>
  <xr:revisionPtr revIDLastSave="0" documentId="13_ncr:1_{7D19AB9E-F540-481C-A95F-F94BB354842A}" xr6:coauthVersionLast="47" xr6:coauthVersionMax="47" xr10:uidLastSave="{00000000-0000-0000-0000-000000000000}"/>
  <bookViews>
    <workbookView xWindow="-120" yWindow="-120" windowWidth="20730" windowHeight="11040" xr2:uid="{ED3D70C3-9E71-4063-88C4-C0E0E42CA7A7}"/>
  </bookViews>
  <sheets>
    <sheet name="ANEXO N°01  OFERTA E."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50" i="1" l="1"/>
  <c r="M49" i="1"/>
  <c r="M48" i="1"/>
  <c r="M47" i="1"/>
  <c r="M45" i="1"/>
  <c r="M44" i="1"/>
  <c r="M43" i="1"/>
  <c r="M42" i="1"/>
  <c r="M41" i="1"/>
  <c r="M40" i="1"/>
  <c r="M39" i="1"/>
  <c r="M38" i="1"/>
  <c r="M37" i="1"/>
  <c r="M36" i="1"/>
  <c r="M34" i="1"/>
  <c r="M33" i="1"/>
  <c r="M32" i="1"/>
  <c r="M31" i="1"/>
  <c r="M30" i="1"/>
  <c r="M29" i="1"/>
  <c r="M28" i="1"/>
  <c r="M27" i="1"/>
  <c r="M26" i="1"/>
  <c r="M25" i="1"/>
  <c r="M24" i="1"/>
  <c r="M23" i="1"/>
  <c r="M16" i="1"/>
  <c r="M14" i="1"/>
  <c r="M12" i="1"/>
  <c r="L12" i="1"/>
  <c r="K12" i="1"/>
  <c r="M10" i="1"/>
  <c r="L10" i="1"/>
  <c r="K10" i="1"/>
  <c r="M8" i="1"/>
  <c r="K8" i="1"/>
  <c r="L8" i="1" s="1"/>
  <c r="M6" i="1"/>
  <c r="K50" i="1"/>
  <c r="L50" i="1" s="1"/>
  <c r="K49" i="1"/>
  <c r="L49" i="1" s="1"/>
  <c r="K48" i="1"/>
  <c r="L48" i="1" s="1"/>
  <c r="K47" i="1"/>
  <c r="L47" i="1" s="1"/>
  <c r="K45" i="1"/>
  <c r="L45" i="1" s="1"/>
  <c r="K44" i="1"/>
  <c r="L44" i="1" s="1"/>
  <c r="K43" i="1"/>
  <c r="L43" i="1" s="1"/>
  <c r="K42" i="1"/>
  <c r="L42" i="1" s="1"/>
  <c r="K41" i="1"/>
  <c r="L41" i="1" s="1"/>
  <c r="K40" i="1"/>
  <c r="L40" i="1" s="1"/>
  <c r="K39" i="1"/>
  <c r="L39" i="1" s="1"/>
  <c r="K38" i="1"/>
  <c r="L38" i="1" s="1"/>
  <c r="K37" i="1"/>
  <c r="L37" i="1" s="1"/>
  <c r="K36" i="1"/>
  <c r="L36" i="1" s="1"/>
  <c r="K34" i="1"/>
  <c r="L34" i="1" s="1"/>
  <c r="K33" i="1"/>
  <c r="L33" i="1" s="1"/>
  <c r="K32" i="1"/>
  <c r="L32" i="1" s="1"/>
  <c r="K31" i="1"/>
  <c r="L31" i="1" s="1"/>
  <c r="K30" i="1"/>
  <c r="L30" i="1" s="1"/>
  <c r="K29" i="1"/>
  <c r="L29" i="1" s="1"/>
  <c r="K28" i="1"/>
  <c r="L28" i="1" s="1"/>
  <c r="K27" i="1"/>
  <c r="L27" i="1" s="1"/>
  <c r="K26" i="1"/>
  <c r="L26" i="1" s="1"/>
  <c r="K25" i="1"/>
  <c r="L25" i="1" s="1"/>
  <c r="K24" i="1"/>
  <c r="L24" i="1" s="1"/>
  <c r="K23" i="1"/>
  <c r="L23" i="1" s="1"/>
  <c r="K16" i="1"/>
  <c r="L16" i="1" s="1"/>
  <c r="K14" i="1"/>
  <c r="L14" i="1" s="1"/>
  <c r="K6" i="1"/>
  <c r="L6" i="1" s="1"/>
  <c r="G6" i="1"/>
  <c r="H6" i="1" s="1"/>
  <c r="G8" i="1"/>
  <c r="H8" i="1" s="1"/>
  <c r="G10" i="1"/>
  <c r="H10" i="1" s="1"/>
  <c r="G12" i="1"/>
  <c r="H12" i="1" s="1"/>
  <c r="G14" i="1"/>
  <c r="H14" i="1" s="1"/>
  <c r="G50" i="1"/>
  <c r="H50" i="1" s="1"/>
  <c r="G49" i="1"/>
  <c r="H49" i="1" s="1"/>
  <c r="G48" i="1"/>
  <c r="H48" i="1" s="1"/>
  <c r="G47" i="1"/>
  <c r="H47" i="1" s="1"/>
  <c r="G45" i="1"/>
  <c r="H45" i="1" s="1"/>
  <c r="G44" i="1"/>
  <c r="H44" i="1" s="1"/>
  <c r="G43" i="1"/>
  <c r="H43" i="1" s="1"/>
  <c r="G42" i="1"/>
  <c r="H42" i="1" s="1"/>
  <c r="G41" i="1"/>
  <c r="H41" i="1" s="1"/>
  <c r="G40" i="1"/>
  <c r="H40" i="1" s="1"/>
  <c r="G39" i="1"/>
  <c r="H39" i="1" s="1"/>
  <c r="G38" i="1"/>
  <c r="H38" i="1" s="1"/>
  <c r="G37" i="1"/>
  <c r="H37" i="1" s="1"/>
  <c r="G36" i="1"/>
  <c r="H36" i="1" s="1"/>
  <c r="G34" i="1"/>
  <c r="H34" i="1" s="1"/>
  <c r="G33" i="1"/>
  <c r="H33" i="1" s="1"/>
  <c r="G32" i="1"/>
  <c r="H32" i="1" s="1"/>
  <c r="G31" i="1"/>
  <c r="H31" i="1" s="1"/>
  <c r="G30" i="1"/>
  <c r="H30" i="1" s="1"/>
  <c r="G29" i="1"/>
  <c r="H29" i="1" s="1"/>
  <c r="G28" i="1"/>
  <c r="H28" i="1" s="1"/>
  <c r="G27" i="1"/>
  <c r="H27" i="1" s="1"/>
  <c r="G26" i="1"/>
  <c r="H26" i="1" s="1"/>
  <c r="G25" i="1"/>
  <c r="H25" i="1" s="1"/>
  <c r="G24" i="1"/>
  <c r="H24" i="1" s="1"/>
  <c r="G23" i="1"/>
  <c r="H23" i="1" s="1"/>
  <c r="G16" i="1"/>
  <c r="H16" i="1" s="1"/>
  <c r="L51" i="1" l="1"/>
  <c r="H51" i="1"/>
  <c r="I16" i="1" l="1"/>
  <c r="I50" i="1"/>
  <c r="I49" i="1"/>
  <c r="I48" i="1"/>
  <c r="I47" i="1"/>
  <c r="I45" i="1"/>
  <c r="I44" i="1"/>
  <c r="I43" i="1"/>
  <c r="I42" i="1"/>
  <c r="I41" i="1"/>
  <c r="I40" i="1"/>
  <c r="I39" i="1"/>
  <c r="I38" i="1"/>
  <c r="I37" i="1"/>
  <c r="I36" i="1"/>
  <c r="I34" i="1"/>
  <c r="I33" i="1"/>
  <c r="I32" i="1"/>
  <c r="I31" i="1"/>
  <c r="I30" i="1"/>
  <c r="I29" i="1"/>
  <c r="I28" i="1"/>
  <c r="I27" i="1"/>
  <c r="I26" i="1"/>
  <c r="I25" i="1"/>
  <c r="I24" i="1"/>
  <c r="I23" i="1"/>
  <c r="I14" i="1"/>
  <c r="I12" i="1"/>
  <c r="I10" i="1"/>
  <c r="I8" i="1"/>
  <c r="I6" i="1"/>
  <c r="M51" i="1" l="1"/>
  <c r="M52" i="1" s="1"/>
  <c r="M53" i="1" s="1"/>
  <c r="I51" i="1"/>
  <c r="I52" i="1" l="1"/>
  <c r="I53" i="1" s="1"/>
</calcChain>
</file>

<file path=xl/sharedStrings.xml><?xml version="1.0" encoding="utf-8"?>
<sst xmlns="http://schemas.openxmlformats.org/spreadsheetml/2006/main" count="140" uniqueCount="108">
  <si>
    <t>ÍTEM</t>
  </si>
  <si>
    <t xml:space="preserve">DESCRIPCION </t>
  </si>
  <si>
    <t>PARTES</t>
  </si>
  <si>
    <t>FICHA TÉCNICA</t>
  </si>
  <si>
    <t>CANT. ESTIMADA</t>
  </si>
  <si>
    <t>VALOR UNITARIO CON IVA</t>
  </si>
  <si>
    <t>TIPO: MUEBLES PARA ARCHIVAR</t>
  </si>
  <si>
    <t>Cajonera</t>
  </si>
  <si>
    <t>Rieles</t>
  </si>
  <si>
    <t>Servicio de mantenimiento y/o reparación de cajonera color gris ratón, contiene 3 gavetas, con rieles de expansión total y trampa para bloqueo de cajonera.</t>
  </si>
  <si>
    <t>Trampa</t>
  </si>
  <si>
    <t>Active</t>
  </si>
  <si>
    <t>Manijas</t>
  </si>
  <si>
    <t>Servicio de mantenimiento y/o reparación de cajonera tipo active color gris ratón, se compone de 3 gavetas, con rieles de expansión total y trampa para bloqueo de cajonera.</t>
  </si>
  <si>
    <t>Bisagras</t>
  </si>
  <si>
    <t>Active con cajones</t>
  </si>
  <si>
    <t>Servicio de mantenimiento y/o reparación de cajonera color gris ratón, se compone de 2 gavetas, con rieles de expansión total.</t>
  </si>
  <si>
    <t>Correderas</t>
  </si>
  <si>
    <t>Monoblocks</t>
  </si>
  <si>
    <t>Servicio de mantenimiento y/o reparación de archivador alto color gris ratón y puertas de madera, ajuste y/o suministro de manijas de y de bisagras.</t>
  </si>
  <si>
    <t>Archivos</t>
  </si>
  <si>
    <t>Manijas y puertas</t>
  </si>
  <si>
    <t>Servicio de mantenimiento y/o reparación de archivadores metálicos con manija en forma de cruceta, puertas corredizas y estantes.</t>
  </si>
  <si>
    <t>TIPO: MOBILIARIO - SILLAS </t>
  </si>
  <si>
    <t xml:space="preserve">Sillas operativas </t>
  </si>
  <si>
    <t>Rodachines</t>
  </si>
  <si>
    <t>Servicio de mantenimiento a silla giratoria ergonómica, cambio y/o mantenimiento de la perilla de graduación palanca altura, cambio o mantenimiento ruedas o rodachines, cambio de la perilla graduación espaldar, mantenimiento tapizado en lona negra y estructura de pasta negra.</t>
  </si>
  <si>
    <t>Tapizado del mobiliario</t>
  </si>
  <si>
    <t>Hidráulicos</t>
  </si>
  <si>
    <t>Silla gerencial</t>
  </si>
  <si>
    <t>Servicio de mantenimiento a silla giratoria ergonómica, cambio y/o mantenimiento de la perilla de graduación palanca altura, cambio o mantenimiento ruedas o rodachines, cambio de la perilla graduación espaldar, ajuste de apoyabrazos y mantenimiento tapizado en lona negra y malla de espaldar.</t>
  </si>
  <si>
    <t xml:space="preserve">apoyabrazos </t>
  </si>
  <si>
    <t>Sofá</t>
  </si>
  <si>
    <t>Silla de cuero</t>
  </si>
  <si>
    <t>Servicio de mantenimiento y/o reparación de sofá de 1 puesto sin relleno y estructura en tubo.</t>
  </si>
  <si>
    <t>Sofá 1 puesto</t>
  </si>
  <si>
    <t>Servicio de mantenimiento y/o reparación de sofá de 1 puesto tipo Le Corbusier con relleno y estructura en tubo.</t>
  </si>
  <si>
    <t>Sofá 2 puestos</t>
  </si>
  <si>
    <t>Servicio de mantenimiento y/o reparación de sofá de 2 puestos tipo Le Corbusier con relleno y estructura en tubo.</t>
  </si>
  <si>
    <t>Silla individual cuero</t>
  </si>
  <si>
    <t>Sofá 3 puestos</t>
  </si>
  <si>
    <t>Servicio de mantenimiento y/o reparación de sofá de 3 puestos tipo Le Corbusier con relleno y estructura en tubo.</t>
  </si>
  <si>
    <t>Sofá amarillo</t>
  </si>
  <si>
    <t>Servicio de mantenimiento y/o reparación de sofá de 2 puestos color amarillo.</t>
  </si>
  <si>
    <t>Sillas Auditorio Sótano</t>
  </si>
  <si>
    <t>Apoya brazos</t>
  </si>
  <si>
    <t>Ajuste y aseguramiento de los apoya brazos</t>
  </si>
  <si>
    <t>Cambio de papel tapizado para apoya brazos</t>
  </si>
  <si>
    <t>Tapa lateral</t>
  </si>
  <si>
    <t>Ajuste y aseguramiento tapa lateral silla</t>
  </si>
  <si>
    <t>Espaldar</t>
  </si>
  <si>
    <t>Ajuste y aseguramiento de espaldar de sillas</t>
  </si>
  <si>
    <t>Sillas sala de proyección</t>
  </si>
  <si>
    <t xml:space="preserve">Mantenimeinto general </t>
  </si>
  <si>
    <t>Servicio de mantenimiento y/o reparación de sillas</t>
  </si>
  <si>
    <t xml:space="preserve">Ajuste y aseguramiento de tornillería </t>
  </si>
  <si>
    <t>TIPO: CERRAJERIA</t>
  </si>
  <si>
    <t>Copia De Llave Del Cilindro</t>
  </si>
  <si>
    <t>Rectificación de guardas y elaboración de llaves (2 unidades) tipo solinoff.</t>
  </si>
  <si>
    <t>Chapa Completa</t>
  </si>
  <si>
    <t>Suministro e instalación de chapa completa de escritorio tipo solinoff.</t>
  </si>
  <si>
    <t>Chapa Sala De Juntas</t>
  </si>
  <si>
    <t>Chapa Media Luna</t>
  </si>
  <si>
    <t>Suministro e instalación de cerradura en media luna para puertas de vidrio en sala de juntas</t>
  </si>
  <si>
    <t>Rectificación de guardas y elaboración de llaves (2 unidades) tipo cerradura media luna.</t>
  </si>
  <si>
    <t>Puertas De Baños</t>
  </si>
  <si>
    <t>Suministro e instalación de chapa para puerta de baños.</t>
  </si>
  <si>
    <t>Copia De Llave</t>
  </si>
  <si>
    <t>Rectificación de guardas y elaboración de llaves (2 unidades).</t>
  </si>
  <si>
    <t xml:space="preserve">Puertas De Oficinas </t>
  </si>
  <si>
    <t>Suministro e instalación de chapa para puerta oficinas.</t>
  </si>
  <si>
    <t>Puertas De Archivo</t>
  </si>
  <si>
    <t>Suministro e instalación de chapa para puertas de archivos.</t>
  </si>
  <si>
    <t>TIPO: OTROS</t>
  </si>
  <si>
    <t>Nevera 7 PIES</t>
  </si>
  <si>
    <t>Mantenimiento General</t>
  </si>
  <si>
    <t>Servicio de mantenimiento y reparación de nevera todo incluido (sistema de congelación y refrigeración) para 2 unidades.</t>
  </si>
  <si>
    <t>Nevera Pequeña</t>
  </si>
  <si>
    <t>Hornos Microondas</t>
  </si>
  <si>
    <t xml:space="preserve">Servicio de mantenimiento y reparación de horno microondas todo incluido.  </t>
  </si>
  <si>
    <t xml:space="preserve">Bascula </t>
  </si>
  <si>
    <t>JCM BÁSCULAS Y BALANZAS, Capacidad: 350 kg, Tipo: Báscula de piso</t>
  </si>
  <si>
    <t>IVA 19%</t>
  </si>
  <si>
    <t xml:space="preserve">VALOR TOTAL </t>
  </si>
  <si>
    <t xml:space="preserve">FORMATO OFERTA ECONOMICA </t>
  </si>
  <si>
    <t xml:space="preserve">TOTALES </t>
  </si>
  <si>
    <t>VALOR IVA</t>
  </si>
  <si>
    <t>TOTAL VALORES SIN IVA</t>
  </si>
  <si>
    <t xml:space="preserve">NOTA 1: </t>
  </si>
  <si>
    <t xml:space="preserve">LA OFERTA ECONÓMICA QUE PRESENTEN LOS PROPONENTES NO PODRÁ SUPERAR NINGÚN VALOR UNITARIO IVA INCLUIDO, POR ÍTEM INDICADO EN EL ANEXO DE OFERTA ECONOMICA, SO PENA DEL RECHAZO DE LA PROPUESTA. </t>
  </si>
  <si>
    <t>NOTA 2:</t>
  </si>
  <si>
    <t>NOTA 3:</t>
  </si>
  <si>
    <t>NOTA 4:</t>
  </si>
  <si>
    <t xml:space="preserve">LOS VALORES RELACIONADOS ANTERIORMENTE INCLUYEN IVA Y TODOS LOS DEMÁS IMPUESTOS A QUE HAYA LUGAR. </t>
  </si>
  <si>
    <t xml:space="preserve">EN LA OFERTA ECONÓMICA SE VERIFICARÁ QUE EL VALOR CONSIGNADO EN LA CASILLA CORRESPONDIENTE AL “TOTAL DEL VALOR EN PESOS INCLUIDO IVA” SEA EL PRODUCTO DE LA SUMA DE LOS ÍTEMS CORRESPONDIENTES. EN CASO CONTRARIO, SE PROCEDERÁ A REALIZAR LA RESPECTIVA CORRECCIÓN ARITMÉTICA DEL VALOR TOTAL OFERTADO, REALIZANDO LA OPERACIÓN INDICADA. ES DECIR, SUMANDO LOS ÍTEMS CONTENIDOS EN LA OFERTA ECONÓMICA. EN NINGUN CASO HABRA LUGAR A CORRECCIONES SOBRE EL VALOR UNITARIO. </t>
  </si>
  <si>
    <t xml:space="preserve">EL CONTRATO SE SUSCRIBIRÁ POR EL PRESUPUESTO OFICIAL Y SE CANCELARÁN SÓLO LOS SERVICIOS PRESTADOS, ATENDIENDO EL VALOR UNITARIO OFERTADO POR EL CONTRATISTA. </t>
  </si>
  <si>
    <t>NOTA 5:</t>
  </si>
  <si>
    <t>NOTA 6:</t>
  </si>
  <si>
    <t xml:space="preserve">Con la firma del presente documento manifiesto bajo mi responsabilidad que la información aquí consignada es veraz. </t>
  </si>
  <si>
    <t xml:space="preserve">Atentamente, </t>
  </si>
  <si>
    <t xml:space="preserve">Cédula de Ciudadanía No. _________________ De _________________ </t>
  </si>
  <si>
    <t xml:space="preserve">Nombre y firma del Representante Legal _____________________________________________________ </t>
  </si>
  <si>
    <t xml:space="preserve">EL VALOR DEL PRESUPUESTO ESTIMADO ESTÁ DADO EN PESOS CORRIENTES, INCLUYE LOS EFECTOS INFLACIONARIOS Y POR LO TANTO NO SE LE RECONOCERÁ AL CONTRATISTA NINGÚN AJUSTE O FACTOR ADICIONAL. </t>
  </si>
  <si>
    <t xml:space="preserve">LAS CANTIDADES INDICADAS EN LOS ESTUDIOS Y DOCUMENTOS PREVIOS SON ESTIMADAS Y PUEDEN VARIAR DURANTE LA EJECUCIÓN DEL CONTRATO, SEGÚN LO REQUERIDO POR MINISTERIO DE TECNOLOGÍAS DE LA INFORMACIÓN Y LAS COMUNICACIONES, SIN QUE ESTO IMPLIQUE, BAJO NINGÚN CONCEPTO VARIACIONES EN LOS PRECIOS UNITARIOS PRESENTADOS EN LA OFERTA ECONÓMICA DEL CONTRATISTA. </t>
  </si>
  <si>
    <t>MANTENIMIETO A BIENES MUEBLES, EQUIPOS, ENSERES Y OTROS DEL EDIFICIO MURILLO TORO, SEDE DEL MINISTERIO / FONDO DE LAS TECNOLOGÍAS DE LA INFORMACIÓN Y LAS COMUNICACIONES</t>
  </si>
  <si>
    <r>
      <t xml:space="preserve">VALOR UNITARIO </t>
    </r>
    <r>
      <rPr>
        <b/>
        <sz val="10"/>
        <color theme="1"/>
        <rFont val="Arial"/>
        <family val="2"/>
      </rPr>
      <t xml:space="preserve">     SIN IVA </t>
    </r>
  </si>
  <si>
    <r>
      <t xml:space="preserve">VALOR MAXIMOS ACEPTADOS POR MINTIC - </t>
    </r>
    <r>
      <rPr>
        <b/>
        <sz val="14"/>
        <color rgb="FFFF0000"/>
        <rFont val="Calibri"/>
        <family val="2"/>
        <scheme val="minor"/>
      </rPr>
      <t xml:space="preserve">DATOS DE REFERENCIA  </t>
    </r>
    <r>
      <rPr>
        <b/>
        <sz val="14"/>
        <color theme="1"/>
        <rFont val="Calibri"/>
        <family val="2"/>
        <scheme val="minor"/>
      </rPr>
      <t xml:space="preserve">   </t>
    </r>
  </si>
  <si>
    <t>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</si>
</sst>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_-;\-&quot;$&quot;\ * #,##0_-;_-&quot;$&quot;\ * &quot;-&quot;??_-;_-@_-"/>
    <numFmt numFmtId="165" formatCode="_-&quot;$&quot;\ * #,##0.00_-;\-&quot;$&quot;\ * #,##0.00_-;_-&quot;$&quot;\ * &quot;-&quot;?_-;_-@_-"/>
  </numFmts>
  <fonts count="18">
    <font>
      <sz val="11"/>
      <color theme="1"/>
      <name val="Calibri"/>
      <family val="2"/>
      <scheme val="minor"/>
    </font>
    <font>
      <sz val="11"/>
      <color theme="1"/>
      <name val="Calibri"/>
      <family val="2"/>
      <scheme val="minor"/>
    </font>
    <font>
      <b/>
      <sz val="11"/>
      <color theme="1"/>
      <name val="Calibri"/>
      <family val="2"/>
      <scheme val="minor"/>
    </font>
    <font>
      <b/>
      <sz val="10"/>
      <color rgb="FF000000"/>
      <name val="Arial"/>
      <family val="2"/>
    </font>
    <font>
      <b/>
      <sz val="10"/>
      <color theme="1"/>
      <name val="Calibri"/>
      <family val="2"/>
      <scheme val="minor"/>
    </font>
    <font>
      <b/>
      <sz val="10"/>
      <color theme="1"/>
      <name val="Arial"/>
      <family val="2"/>
    </font>
    <font>
      <sz val="10"/>
      <color rgb="FF000000"/>
      <name val="Arial"/>
      <family val="2"/>
    </font>
    <font>
      <sz val="10"/>
      <color theme="1"/>
      <name val="Calibri"/>
      <family val="2"/>
      <scheme val="minor"/>
    </font>
    <font>
      <b/>
      <sz val="10"/>
      <name val="Arial"/>
      <family val="2"/>
    </font>
    <font>
      <b/>
      <sz val="12"/>
      <color theme="1"/>
      <name val="Calibri"/>
      <family val="2"/>
      <scheme val="minor"/>
    </font>
    <font>
      <b/>
      <sz val="9"/>
      <name val="Arial Narrow"/>
      <family val="2"/>
    </font>
    <font>
      <b/>
      <sz val="10"/>
      <name val="Arial Narrow"/>
      <family val="2"/>
    </font>
    <font>
      <sz val="14"/>
      <color rgb="FF000000"/>
      <name val="Arial Narrow"/>
      <family val="2"/>
    </font>
    <font>
      <sz val="14"/>
      <name val="Telefonica Text"/>
      <family val="3"/>
    </font>
    <font>
      <b/>
      <sz val="14"/>
      <color rgb="FF000000"/>
      <name val="Arial Narrow"/>
      <family val="2"/>
    </font>
    <font>
      <sz val="22"/>
      <color theme="1"/>
      <name val="Calibri"/>
      <family val="2"/>
      <scheme val="minor"/>
    </font>
    <font>
      <b/>
      <sz val="14"/>
      <color theme="1"/>
      <name val="Calibri"/>
      <family val="2"/>
      <scheme val="minor"/>
    </font>
    <font>
      <b/>
      <sz val="14"/>
      <color rgb="FFFF0000"/>
      <name val="Calibri"/>
      <family val="2"/>
      <scheme val="minor"/>
    </font>
  </fonts>
  <fills count="9">
    <fill>
      <patternFill patternType="none"/>
    </fill>
    <fill>
      <patternFill patternType="gray125"/>
    </fill>
    <fill>
      <patternFill patternType="solid">
        <fgColor theme="8" tint="0.59999389629810485"/>
        <bgColor indexed="64"/>
      </patternFill>
    </fill>
    <fill>
      <patternFill patternType="solid">
        <fgColor theme="0"/>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4"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xf numFmtId="44" fontId="1" fillId="0" borderId="0" applyFont="0" applyFill="0" applyBorder="0" applyAlignment="0" applyProtection="0"/>
  </cellStyleXfs>
  <cellXfs count="128">
    <xf numFmtId="0" fontId="0" fillId="0" borderId="0" xfId="0"/>
    <xf numFmtId="0" fontId="0" fillId="3" borderId="0" xfId="0" applyFill="1" applyProtection="1">
      <protection locked="0"/>
    </xf>
    <xf numFmtId="0" fontId="0" fillId="0" borderId="0" xfId="0" applyProtection="1">
      <protection locked="0"/>
    </xf>
    <xf numFmtId="0" fontId="8" fillId="5" borderId="6" xfId="0" applyFont="1" applyFill="1" applyBorder="1" applyAlignment="1" applyProtection="1">
      <alignment vertical="center"/>
      <protection locked="0"/>
    </xf>
    <xf numFmtId="0" fontId="8" fillId="5" borderId="2" xfId="0" applyFont="1" applyFill="1" applyBorder="1" applyAlignment="1" applyProtection="1">
      <alignment vertical="center"/>
      <protection locked="0"/>
    </xf>
    <xf numFmtId="0" fontId="8" fillId="5" borderId="7" xfId="0" applyFont="1" applyFill="1" applyBorder="1" applyAlignment="1" applyProtection="1">
      <alignment vertical="center"/>
      <protection locked="0"/>
    </xf>
    <xf numFmtId="44" fontId="6" fillId="0" borderId="1" xfId="1" applyFont="1" applyBorder="1" applyAlignment="1" applyProtection="1">
      <alignment horizontal="center" vertical="center"/>
      <protection locked="0"/>
    </xf>
    <xf numFmtId="164" fontId="0" fillId="4" borderId="1" xfId="1" applyNumberFormat="1" applyFont="1" applyFill="1" applyBorder="1" applyAlignment="1" applyProtection="1">
      <alignment horizontal="center" vertical="center"/>
      <protection locked="0"/>
    </xf>
    <xf numFmtId="164" fontId="2" fillId="4" borderId="9" xfId="1" applyNumberFormat="1" applyFont="1" applyFill="1" applyBorder="1" applyAlignment="1" applyProtection="1">
      <alignment vertical="center"/>
      <protection locked="0"/>
    </xf>
    <xf numFmtId="0" fontId="6" fillId="0" borderId="8"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protection locked="0"/>
    </xf>
    <xf numFmtId="0" fontId="6" fillId="0" borderId="11" xfId="0" applyFont="1" applyBorder="1" applyAlignment="1" applyProtection="1">
      <alignment horizontal="center" vertical="center" wrapText="1"/>
      <protection locked="0"/>
    </xf>
    <xf numFmtId="0" fontId="6" fillId="0" borderId="11" xfId="0" applyFont="1" applyBorder="1" applyAlignment="1" applyProtection="1">
      <alignment horizontal="justify" vertical="center" wrapText="1"/>
      <protection locked="0"/>
    </xf>
    <xf numFmtId="44" fontId="6" fillId="0" borderId="11" xfId="1" applyFont="1" applyBorder="1" applyAlignment="1" applyProtection="1">
      <alignment horizontal="center" vertical="center"/>
      <protection locked="0"/>
    </xf>
    <xf numFmtId="164" fontId="0" fillId="4" borderId="11" xfId="1" applyNumberFormat="1" applyFont="1" applyFill="1" applyBorder="1" applyAlignment="1" applyProtection="1">
      <alignment horizontal="center" vertical="center"/>
      <protection locked="0"/>
    </xf>
    <xf numFmtId="0" fontId="7" fillId="0" borderId="16" xfId="0" applyFont="1" applyBorder="1" applyProtection="1">
      <protection locked="0"/>
    </xf>
    <xf numFmtId="0" fontId="7" fillId="0" borderId="0" xfId="0" applyFont="1" applyProtection="1">
      <protection locked="0"/>
    </xf>
    <xf numFmtId="0" fontId="7" fillId="0" borderId="0" xfId="0" applyFont="1" applyAlignment="1" applyProtection="1">
      <alignment horizontal="center"/>
      <protection locked="0"/>
    </xf>
    <xf numFmtId="0" fontId="0" fillId="0" borderId="17" xfId="0" applyBorder="1" applyAlignment="1" applyProtection="1">
      <alignment vertical="center"/>
      <protection locked="0"/>
    </xf>
    <xf numFmtId="0" fontId="11" fillId="0" borderId="17" xfId="0" applyFont="1" applyBorder="1" applyAlignment="1" applyProtection="1">
      <alignment vertical="center" wrapText="1"/>
      <protection locked="0"/>
    </xf>
    <xf numFmtId="0" fontId="13" fillId="0" borderId="16" xfId="0" applyFont="1" applyBorder="1" applyProtection="1">
      <protection locked="0"/>
    </xf>
    <xf numFmtId="0" fontId="7" fillId="0" borderId="18" xfId="0" applyFont="1" applyBorder="1" applyProtection="1">
      <protection locked="0"/>
    </xf>
    <xf numFmtId="0" fontId="7" fillId="0" borderId="19" xfId="0" applyFont="1" applyBorder="1" applyProtection="1">
      <protection locked="0"/>
    </xf>
    <xf numFmtId="0" fontId="7" fillId="0" borderId="19" xfId="0" applyFont="1" applyBorder="1" applyAlignment="1" applyProtection="1">
      <alignment horizontal="center"/>
      <protection locked="0"/>
    </xf>
    <xf numFmtId="0" fontId="0" fillId="0" borderId="19" xfId="0" applyBorder="1" applyProtection="1">
      <protection locked="0"/>
    </xf>
    <xf numFmtId="0" fontId="0" fillId="0" borderId="20" xfId="0" applyBorder="1" applyAlignment="1" applyProtection="1">
      <alignment vertical="center"/>
      <protection locked="0"/>
    </xf>
    <xf numFmtId="0" fontId="0" fillId="0" borderId="0" xfId="0" applyAlignment="1" applyProtection="1">
      <alignment vertical="center"/>
      <protection locked="0"/>
    </xf>
    <xf numFmtId="0" fontId="6" fillId="0" borderId="8" xfId="0" applyFont="1" applyBorder="1" applyAlignment="1" applyProtection="1">
      <alignment horizontal="center" vertical="center"/>
      <protection locked="0"/>
    </xf>
    <xf numFmtId="0" fontId="6" fillId="0" borderId="1" xfId="0" applyFont="1" applyBorder="1" applyAlignment="1" applyProtection="1">
      <alignment horizontal="center" vertical="center" wrapText="1"/>
      <protection locked="0"/>
    </xf>
    <xf numFmtId="0" fontId="6" fillId="0" borderId="1" xfId="0" applyFont="1" applyBorder="1" applyAlignment="1" applyProtection="1">
      <alignment horizontal="justify" vertical="center" wrapText="1"/>
      <protection locked="0"/>
    </xf>
    <xf numFmtId="44" fontId="2" fillId="4" borderId="9" xfId="1" applyFont="1" applyFill="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6" fillId="0" borderId="1" xfId="0" applyFont="1" applyBorder="1" applyAlignment="1" applyProtection="1">
      <alignment horizontal="center" vertical="center" wrapText="1"/>
      <protection locked="0"/>
    </xf>
    <xf numFmtId="0" fontId="6" fillId="0" borderId="1" xfId="0" applyFont="1" applyBorder="1" applyAlignment="1" applyProtection="1">
      <alignment horizontal="justify" vertical="center" wrapText="1"/>
      <protection locked="0"/>
    </xf>
    <xf numFmtId="164" fontId="0" fillId="4" borderId="3" xfId="1" applyNumberFormat="1" applyFont="1" applyFill="1" applyBorder="1" applyAlignment="1" applyProtection="1">
      <alignment horizontal="center" vertical="center"/>
      <protection locked="0"/>
    </xf>
    <xf numFmtId="164" fontId="0" fillId="4" borderId="4" xfId="1" applyNumberFormat="1" applyFont="1" applyFill="1" applyBorder="1" applyAlignment="1" applyProtection="1">
      <alignment horizontal="center" vertical="center"/>
      <protection locked="0"/>
    </xf>
    <xf numFmtId="44" fontId="6" fillId="0" borderId="3" xfId="1" applyFont="1" applyBorder="1" applyAlignment="1" applyProtection="1">
      <alignment horizontal="center" vertical="center"/>
      <protection locked="0"/>
    </xf>
    <xf numFmtId="44" fontId="6" fillId="0" borderId="4" xfId="1" applyFont="1" applyBorder="1" applyAlignment="1" applyProtection="1">
      <alignment horizontal="center" vertical="center"/>
      <protection locked="0"/>
    </xf>
    <xf numFmtId="164" fontId="2" fillId="4" borderId="9" xfId="1" applyNumberFormat="1" applyFont="1" applyFill="1" applyBorder="1" applyAlignment="1" applyProtection="1">
      <alignment horizontal="center" vertical="center"/>
      <protection locked="0"/>
    </xf>
    <xf numFmtId="44" fontId="6" fillId="0" borderId="5" xfId="1" applyFont="1" applyBorder="1" applyAlignment="1" applyProtection="1">
      <alignment horizontal="center" vertical="center"/>
      <protection locked="0"/>
    </xf>
    <xf numFmtId="164" fontId="0" fillId="4" borderId="5" xfId="1" applyNumberFormat="1" applyFont="1" applyFill="1" applyBorder="1" applyAlignment="1" applyProtection="1">
      <alignment horizontal="center" vertical="center"/>
      <protection locked="0"/>
    </xf>
    <xf numFmtId="0" fontId="7" fillId="0" borderId="1" xfId="0" applyFont="1" applyBorder="1" applyAlignment="1" applyProtection="1">
      <alignment horizontal="justify" vertical="center" wrapText="1"/>
      <protection locked="0"/>
    </xf>
    <xf numFmtId="0" fontId="4" fillId="0" borderId="8" xfId="0" applyFont="1" applyBorder="1" applyAlignment="1" applyProtection="1">
      <alignment horizontal="center" vertical="center" wrapText="1"/>
      <protection locked="0"/>
    </xf>
    <xf numFmtId="0" fontId="10" fillId="0" borderId="8" xfId="0" applyFont="1" applyBorder="1" applyAlignment="1" applyProtection="1">
      <alignment horizontal="center" vertical="center" wrapText="1"/>
      <protection locked="0"/>
    </xf>
    <xf numFmtId="0" fontId="14" fillId="0" borderId="16" xfId="0" applyFont="1" applyBorder="1" applyAlignment="1" applyProtection="1">
      <alignment horizontal="left" vertical="center"/>
      <protection locked="0"/>
    </xf>
    <xf numFmtId="0" fontId="12" fillId="0" borderId="16" xfId="0" applyFont="1" applyBorder="1" applyAlignment="1" applyProtection="1">
      <alignment horizontal="left" vertical="center"/>
      <protection locked="0"/>
    </xf>
    <xf numFmtId="0" fontId="8" fillId="5" borderId="21" xfId="0" applyFont="1" applyFill="1" applyBorder="1" applyAlignment="1" applyProtection="1">
      <alignment vertical="center"/>
      <protection locked="0"/>
    </xf>
    <xf numFmtId="0" fontId="8" fillId="5" borderId="22" xfId="0" applyFont="1" applyFill="1" applyBorder="1" applyAlignment="1" applyProtection="1">
      <alignment vertical="center"/>
      <protection locked="0"/>
    </xf>
    <xf numFmtId="0" fontId="8" fillId="5" borderId="23" xfId="0" applyFont="1" applyFill="1" applyBorder="1" applyAlignment="1" applyProtection="1">
      <alignment vertical="center"/>
      <protection locked="0"/>
    </xf>
    <xf numFmtId="0" fontId="3" fillId="2" borderId="10" xfId="0" applyFont="1" applyFill="1" applyBorder="1" applyAlignment="1" applyProtection="1">
      <alignment horizontal="center" vertical="center"/>
      <protection locked="0"/>
    </xf>
    <xf numFmtId="0" fontId="3" fillId="2" borderId="11" xfId="0" applyFont="1" applyFill="1" applyBorder="1" applyAlignment="1" applyProtection="1">
      <alignment horizontal="center" vertical="center" wrapText="1"/>
      <protection locked="0"/>
    </xf>
    <xf numFmtId="0" fontId="5" fillId="6" borderId="11" xfId="0" applyFont="1" applyFill="1" applyBorder="1" applyAlignment="1" applyProtection="1">
      <alignment horizontal="center" vertical="center" wrapText="1"/>
      <protection locked="0"/>
    </xf>
    <xf numFmtId="0" fontId="5" fillId="6" borderId="12" xfId="0" applyFont="1" applyFill="1" applyBorder="1" applyAlignment="1" applyProtection="1">
      <alignment horizontal="center" vertical="center" wrapText="1"/>
      <protection locked="0"/>
    </xf>
    <xf numFmtId="0" fontId="0" fillId="0" borderId="0" xfId="0" applyBorder="1" applyAlignment="1" applyProtection="1">
      <alignment vertical="center"/>
      <protection locked="0"/>
    </xf>
    <xf numFmtId="0" fontId="11" fillId="0" borderId="0" xfId="0" applyFont="1" applyBorder="1" applyAlignment="1" applyProtection="1">
      <alignment vertical="center" wrapText="1"/>
      <protection locked="0"/>
    </xf>
    <xf numFmtId="0" fontId="12" fillId="0" borderId="0" xfId="0" applyFont="1" applyBorder="1" applyAlignment="1" applyProtection="1">
      <alignment horizontal="center" vertical="center"/>
      <protection locked="0"/>
    </xf>
    <xf numFmtId="0" fontId="3" fillId="2" borderId="24" xfId="0" applyFont="1" applyFill="1" applyBorder="1" applyAlignment="1" applyProtection="1">
      <alignment horizontal="center" vertical="center"/>
      <protection locked="0"/>
    </xf>
    <xf numFmtId="0" fontId="3" fillId="2" borderId="4" xfId="0" applyFont="1" applyFill="1" applyBorder="1" applyAlignment="1" applyProtection="1">
      <alignment horizontal="center" vertical="center" wrapText="1"/>
      <protection locked="0"/>
    </xf>
    <xf numFmtId="0" fontId="16" fillId="6" borderId="25" xfId="0" applyFont="1" applyFill="1" applyBorder="1" applyAlignment="1" applyProtection="1">
      <alignment horizontal="center" vertical="center" wrapText="1"/>
      <protection locked="0"/>
    </xf>
    <xf numFmtId="0" fontId="16" fillId="6" borderId="22" xfId="0" applyFont="1" applyFill="1" applyBorder="1" applyAlignment="1" applyProtection="1">
      <alignment horizontal="center" vertical="center" wrapText="1"/>
      <protection locked="0"/>
    </xf>
    <xf numFmtId="0" fontId="16" fillId="6" borderId="23" xfId="0" applyFont="1" applyFill="1" applyBorder="1" applyAlignment="1" applyProtection="1">
      <alignment horizontal="center" vertical="center" wrapText="1"/>
      <protection locked="0"/>
    </xf>
    <xf numFmtId="0" fontId="15" fillId="0" borderId="13" xfId="0" applyFont="1" applyBorder="1" applyAlignment="1" applyProtection="1">
      <alignment horizontal="center" vertical="center"/>
      <protection locked="0"/>
    </xf>
    <xf numFmtId="0" fontId="15" fillId="0" borderId="14" xfId="0" applyFont="1" applyBorder="1" applyAlignment="1" applyProtection="1">
      <alignment horizontal="center" vertical="center"/>
      <protection locked="0"/>
    </xf>
    <xf numFmtId="0" fontId="15" fillId="0" borderId="15" xfId="0" applyFont="1" applyBorder="1" applyAlignment="1" applyProtection="1">
      <alignment horizontal="center" vertical="center"/>
      <protection locked="0"/>
    </xf>
    <xf numFmtId="0" fontId="16" fillId="0" borderId="10" xfId="0" applyFont="1" applyBorder="1" applyAlignment="1" applyProtection="1">
      <alignment horizontal="center" vertical="center" wrapText="1"/>
      <protection locked="0"/>
    </xf>
    <xf numFmtId="0" fontId="16" fillId="0" borderId="11" xfId="0" applyFont="1" applyBorder="1" applyAlignment="1" applyProtection="1">
      <alignment horizontal="center" vertical="center" wrapText="1"/>
      <protection locked="0"/>
    </xf>
    <xf numFmtId="0" fontId="16" fillId="0" borderId="12" xfId="0" applyFont="1" applyBorder="1" applyAlignment="1" applyProtection="1">
      <alignment horizontal="center" vertical="center" wrapText="1"/>
      <protection locked="0"/>
    </xf>
    <xf numFmtId="0" fontId="16" fillId="7" borderId="25" xfId="0" applyFont="1" applyFill="1" applyBorder="1" applyAlignment="1" applyProtection="1">
      <alignment horizontal="center" vertical="center" wrapText="1"/>
      <protection locked="0"/>
    </xf>
    <xf numFmtId="0" fontId="16" fillId="7" borderId="22" xfId="0" applyFont="1" applyFill="1" applyBorder="1" applyAlignment="1" applyProtection="1">
      <alignment horizontal="center" vertical="center" wrapText="1"/>
      <protection locked="0"/>
    </xf>
    <xf numFmtId="0" fontId="16" fillId="7" borderId="23" xfId="0" applyFont="1" applyFill="1" applyBorder="1" applyAlignment="1" applyProtection="1">
      <alignment horizontal="center" vertical="center" wrapText="1"/>
      <protection locked="0"/>
    </xf>
    <xf numFmtId="0" fontId="5" fillId="7" borderId="11" xfId="0" applyFont="1" applyFill="1" applyBorder="1" applyAlignment="1" applyProtection="1">
      <alignment horizontal="center" vertical="center" wrapText="1"/>
      <protection locked="0"/>
    </xf>
    <xf numFmtId="0" fontId="5" fillId="7" borderId="12" xfId="0" applyFont="1" applyFill="1" applyBorder="1" applyAlignment="1" applyProtection="1">
      <alignment horizontal="center" vertical="center" wrapText="1"/>
      <protection locked="0"/>
    </xf>
    <xf numFmtId="44" fontId="9" fillId="8" borderId="14" xfId="1" applyFont="1" applyFill="1" applyBorder="1" applyAlignment="1" applyProtection="1">
      <alignment vertical="center"/>
      <protection locked="0"/>
    </xf>
    <xf numFmtId="44" fontId="9" fillId="8" borderId="15" xfId="1" applyFont="1" applyFill="1" applyBorder="1" applyAlignment="1" applyProtection="1">
      <alignment vertical="center"/>
      <protection locked="0"/>
    </xf>
    <xf numFmtId="0" fontId="9" fillId="8" borderId="13" xfId="0" applyFont="1" applyFill="1" applyBorder="1" applyAlignment="1" applyProtection="1">
      <alignment horizontal="center" vertical="center"/>
      <protection locked="0"/>
    </xf>
    <xf numFmtId="0" fontId="9" fillId="8" borderId="8" xfId="0" applyFont="1" applyFill="1" applyBorder="1" applyAlignment="1" applyProtection="1">
      <alignment horizontal="center" vertical="center"/>
      <protection locked="0"/>
    </xf>
    <xf numFmtId="0" fontId="9" fillId="8" borderId="1" xfId="0" applyFont="1" applyFill="1" applyBorder="1" applyAlignment="1" applyProtection="1">
      <alignment horizontal="center" vertical="center"/>
      <protection locked="0"/>
    </xf>
    <xf numFmtId="44" fontId="9" fillId="8" borderId="9" xfId="1" applyFont="1" applyFill="1" applyBorder="1" applyAlignment="1" applyProtection="1">
      <alignment vertical="center"/>
      <protection locked="0"/>
    </xf>
    <xf numFmtId="0" fontId="9" fillId="8" borderId="10" xfId="0" applyFont="1" applyFill="1" applyBorder="1" applyAlignment="1" applyProtection="1">
      <alignment horizontal="center" vertical="center"/>
      <protection locked="0"/>
    </xf>
    <xf numFmtId="0" fontId="9" fillId="8" borderId="11" xfId="0" applyFont="1" applyFill="1" applyBorder="1" applyAlignment="1" applyProtection="1">
      <alignment horizontal="center" vertical="center"/>
      <protection locked="0"/>
    </xf>
    <xf numFmtId="165" fontId="9" fillId="8" borderId="12" xfId="0" applyNumberFormat="1" applyFont="1" applyFill="1" applyBorder="1" applyAlignment="1" applyProtection="1">
      <alignment vertical="center"/>
      <protection locked="0"/>
    </xf>
    <xf numFmtId="0" fontId="7" fillId="0" borderId="0" xfId="0" applyFont="1" applyBorder="1" applyProtection="1">
      <protection locked="0"/>
    </xf>
    <xf numFmtId="0" fontId="7" fillId="0" borderId="0" xfId="0" applyFont="1" applyBorder="1" applyAlignment="1" applyProtection="1">
      <alignment horizontal="center"/>
      <protection locked="0"/>
    </xf>
    <xf numFmtId="0" fontId="0" fillId="0" borderId="0" xfId="0" applyBorder="1" applyProtection="1">
      <protection locked="0"/>
    </xf>
    <xf numFmtId="0" fontId="12" fillId="0" borderId="0" xfId="0" applyFont="1" applyBorder="1" applyAlignment="1" applyProtection="1">
      <alignment horizontal="center" vertical="center"/>
      <protection locked="0"/>
    </xf>
    <xf numFmtId="0" fontId="12" fillId="0" borderId="0" xfId="0" applyFont="1" applyBorder="1" applyAlignment="1" applyProtection="1">
      <alignment horizontal="left" vertical="center"/>
      <protection locked="0"/>
    </xf>
    <xf numFmtId="0" fontId="13" fillId="0" borderId="0" xfId="0" applyFont="1" applyBorder="1" applyProtection="1">
      <protection locked="0"/>
    </xf>
    <xf numFmtId="0" fontId="13" fillId="0" borderId="0" xfId="0" applyFont="1" applyBorder="1" applyAlignment="1" applyProtection="1">
      <alignment vertical="center"/>
      <protection locked="0"/>
    </xf>
    <xf numFmtId="0" fontId="13" fillId="0" borderId="0" xfId="0" applyFont="1" applyBorder="1" applyAlignment="1" applyProtection="1">
      <alignment horizontal="center" vertical="center"/>
      <protection locked="0"/>
    </xf>
    <xf numFmtId="0" fontId="14" fillId="0" borderId="0" xfId="0" applyFont="1" applyBorder="1" applyAlignment="1" applyProtection="1">
      <alignment horizontal="left" vertical="center"/>
      <protection locked="0"/>
    </xf>
    <xf numFmtId="44" fontId="7" fillId="0" borderId="0" xfId="0" applyNumberFormat="1" applyFont="1" applyBorder="1" applyAlignment="1" applyProtection="1">
      <alignment vertical="center"/>
      <protection locked="0"/>
    </xf>
    <xf numFmtId="0" fontId="7" fillId="0" borderId="0" xfId="0" applyFont="1" applyBorder="1" applyAlignment="1" applyProtection="1">
      <alignment vertical="center"/>
      <protection locked="0"/>
    </xf>
    <xf numFmtId="0" fontId="12" fillId="0" borderId="16" xfId="0" applyFont="1" applyBorder="1" applyAlignment="1" applyProtection="1">
      <alignment horizontal="center" vertical="center"/>
      <protection locked="0"/>
    </xf>
    <xf numFmtId="0" fontId="12" fillId="0" borderId="17" xfId="0" applyFont="1" applyBorder="1" applyAlignment="1" applyProtection="1">
      <alignment horizontal="center" vertical="center"/>
      <protection locked="0"/>
    </xf>
    <xf numFmtId="0" fontId="0" fillId="0" borderId="19" xfId="0" applyBorder="1" applyAlignment="1" applyProtection="1">
      <alignment vertical="center"/>
      <protection locked="0"/>
    </xf>
    <xf numFmtId="0" fontId="6" fillId="0" borderId="1" xfId="0" applyFont="1" applyBorder="1" applyAlignment="1" applyProtection="1">
      <alignment horizontal="center" vertical="center"/>
    </xf>
    <xf numFmtId="44" fontId="6" fillId="0" borderId="3" xfId="1" applyFont="1" applyBorder="1" applyAlignment="1" applyProtection="1">
      <alignment horizontal="center" vertical="center"/>
    </xf>
    <xf numFmtId="164" fontId="0" fillId="4" borderId="3" xfId="1" applyNumberFormat="1" applyFont="1" applyFill="1" applyBorder="1" applyAlignment="1" applyProtection="1">
      <alignment horizontal="center" vertical="center"/>
    </xf>
    <xf numFmtId="44" fontId="2" fillId="4" borderId="9" xfId="1" applyFont="1" applyFill="1" applyBorder="1" applyAlignment="1" applyProtection="1">
      <alignment horizontal="center" vertical="center"/>
    </xf>
    <xf numFmtId="44" fontId="6" fillId="0" borderId="4" xfId="1" applyFont="1" applyBorder="1" applyAlignment="1" applyProtection="1">
      <alignment horizontal="center" vertical="center"/>
    </xf>
    <xf numFmtId="164" fontId="0" fillId="4" borderId="4" xfId="1" applyNumberFormat="1" applyFont="1" applyFill="1" applyBorder="1" applyAlignment="1" applyProtection="1">
      <alignment horizontal="center" vertical="center"/>
    </xf>
    <xf numFmtId="0" fontId="6" fillId="0" borderId="1" xfId="0" applyFont="1" applyBorder="1" applyAlignment="1" applyProtection="1">
      <alignment horizontal="center" vertical="center"/>
    </xf>
    <xf numFmtId="44" fontId="6" fillId="0" borderId="1" xfId="1" applyFont="1" applyBorder="1" applyAlignment="1" applyProtection="1">
      <alignment horizontal="center" vertical="center"/>
    </xf>
    <xf numFmtId="164" fontId="0" fillId="4" borderId="1" xfId="1" applyNumberFormat="1" applyFont="1" applyFill="1" applyBorder="1" applyAlignment="1" applyProtection="1">
      <alignment horizontal="center" vertical="center"/>
    </xf>
    <xf numFmtId="164" fontId="2" fillId="4" borderId="9" xfId="1" applyNumberFormat="1" applyFont="1" applyFill="1" applyBorder="1" applyAlignment="1" applyProtection="1">
      <alignment vertical="center"/>
    </xf>
    <xf numFmtId="0" fontId="8" fillId="5" borderId="2" xfId="0" applyFont="1" applyFill="1" applyBorder="1" applyAlignment="1" applyProtection="1">
      <alignment vertical="center"/>
    </xf>
    <xf numFmtId="0" fontId="8" fillId="5" borderId="7" xfId="0" applyFont="1" applyFill="1" applyBorder="1" applyAlignment="1" applyProtection="1">
      <alignment vertical="center"/>
    </xf>
    <xf numFmtId="164" fontId="2" fillId="4" borderId="9" xfId="1" applyNumberFormat="1" applyFont="1" applyFill="1" applyBorder="1" applyAlignment="1" applyProtection="1">
      <alignment horizontal="center" vertical="center"/>
    </xf>
    <xf numFmtId="44" fontId="6" fillId="0" borderId="5" xfId="1" applyFont="1" applyBorder="1" applyAlignment="1" applyProtection="1">
      <alignment horizontal="center" vertical="center"/>
    </xf>
    <xf numFmtId="164" fontId="0" fillId="4" borderId="5" xfId="1" applyNumberFormat="1" applyFont="1" applyFill="1" applyBorder="1" applyAlignment="1" applyProtection="1">
      <alignment horizontal="center" vertical="center"/>
    </xf>
    <xf numFmtId="0" fontId="6" fillId="0" borderId="11" xfId="0" applyFont="1" applyBorder="1" applyAlignment="1" applyProtection="1">
      <alignment horizontal="center" vertical="center"/>
    </xf>
    <xf numFmtId="44" fontId="6" fillId="0" borderId="11" xfId="1" applyFont="1" applyBorder="1" applyAlignment="1" applyProtection="1">
      <alignment horizontal="center" vertical="center"/>
    </xf>
    <xf numFmtId="164" fontId="0" fillId="4" borderId="11" xfId="1" applyNumberFormat="1" applyFont="1" applyFill="1" applyBorder="1" applyAlignment="1" applyProtection="1">
      <alignment horizontal="center" vertical="center"/>
    </xf>
    <xf numFmtId="164" fontId="2" fillId="4" borderId="12" xfId="1" applyNumberFormat="1" applyFont="1" applyFill="1" applyBorder="1" applyAlignment="1" applyProtection="1">
      <alignment vertical="center"/>
    </xf>
    <xf numFmtId="0" fontId="7" fillId="0" borderId="0" xfId="0" applyFont="1" applyBorder="1" applyAlignment="1" applyProtection="1">
      <alignment horizontal="center" vertical="center"/>
    </xf>
    <xf numFmtId="44" fontId="7" fillId="0" borderId="0" xfId="0" applyNumberFormat="1" applyFont="1" applyBorder="1" applyAlignment="1" applyProtection="1">
      <alignment vertical="center"/>
    </xf>
    <xf numFmtId="0" fontId="9" fillId="6" borderId="13" xfId="0" applyFont="1" applyFill="1" applyBorder="1" applyAlignment="1" applyProtection="1">
      <alignment horizontal="center" vertical="center"/>
    </xf>
    <xf numFmtId="44" fontId="9" fillId="6" borderId="14" xfId="1" applyFont="1" applyFill="1" applyBorder="1" applyAlignment="1" applyProtection="1">
      <alignment vertical="center"/>
    </xf>
    <xf numFmtId="44" fontId="9" fillId="6" borderId="15" xfId="1" applyFont="1" applyFill="1" applyBorder="1" applyAlignment="1" applyProtection="1">
      <alignment vertical="center"/>
    </xf>
    <xf numFmtId="0" fontId="7" fillId="0" borderId="0" xfId="0" applyFont="1" applyBorder="1" applyAlignment="1" applyProtection="1">
      <alignment vertical="center"/>
    </xf>
    <xf numFmtId="0" fontId="9" fillId="6" borderId="8" xfId="0" applyFont="1" applyFill="1" applyBorder="1" applyAlignment="1" applyProtection="1">
      <alignment horizontal="center" vertical="center"/>
    </xf>
    <xf numFmtId="0" fontId="9" fillId="6" borderId="1" xfId="0" applyFont="1" applyFill="1" applyBorder="1" applyAlignment="1" applyProtection="1">
      <alignment horizontal="center" vertical="center"/>
    </xf>
    <xf numFmtId="44" fontId="9" fillId="6" borderId="9" xfId="1" applyFont="1" applyFill="1" applyBorder="1" applyAlignment="1" applyProtection="1">
      <alignment vertical="center"/>
    </xf>
    <xf numFmtId="0" fontId="7" fillId="0" borderId="0" xfId="0" applyFont="1" applyBorder="1" applyAlignment="1" applyProtection="1">
      <alignment horizontal="center"/>
    </xf>
    <xf numFmtId="0" fontId="7" fillId="0" borderId="0" xfId="0" applyFont="1" applyBorder="1" applyProtection="1"/>
    <xf numFmtId="0" fontId="9" fillId="6" borderId="10" xfId="0" applyFont="1" applyFill="1" applyBorder="1" applyAlignment="1" applyProtection="1">
      <alignment horizontal="center" vertical="center"/>
    </xf>
    <xf numFmtId="0" fontId="9" fillId="6" borderId="11" xfId="0" applyFont="1" applyFill="1" applyBorder="1" applyAlignment="1" applyProtection="1">
      <alignment horizontal="center" vertical="center"/>
    </xf>
    <xf numFmtId="165" fontId="9" fillId="6" borderId="12" xfId="0" applyNumberFormat="1" applyFont="1" applyFill="1" applyBorder="1" applyAlignment="1" applyProtection="1">
      <alignment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4D73D5-773F-4674-8424-7D281D97F80D}">
  <dimension ref="A1:AA77"/>
  <sheetViews>
    <sheetView tabSelected="1" zoomScale="73" zoomScaleNormal="73" workbookViewId="0">
      <selection activeCell="J10" sqref="J10:J11"/>
    </sheetView>
  </sheetViews>
  <sheetFormatPr baseColWidth="10" defaultColWidth="11.42578125" defaultRowHeight="15"/>
  <cols>
    <col min="1" max="1" width="6.7109375" style="16" customWidth="1"/>
    <col min="2" max="2" width="18.28515625" style="16" customWidth="1"/>
    <col min="3" max="3" width="14" style="16" customWidth="1"/>
    <col min="4" max="4" width="38.5703125" style="16" customWidth="1"/>
    <col min="5" max="5" width="12.7109375" style="17" customWidth="1"/>
    <col min="6" max="6" width="23.28515625" style="16" customWidth="1"/>
    <col min="7" max="7" width="19" style="16" customWidth="1"/>
    <col min="8" max="8" width="24.85546875" style="2" customWidth="1"/>
    <col min="9" max="9" width="24.85546875" style="26" customWidth="1"/>
    <col min="10" max="10" width="23.28515625" style="16" customWidth="1"/>
    <col min="11" max="11" width="19" style="16" customWidth="1"/>
    <col min="12" max="12" width="24.85546875" style="2" customWidth="1"/>
    <col min="13" max="13" width="24.85546875" style="26" customWidth="1"/>
    <col min="14" max="16384" width="11.42578125" style="2"/>
  </cols>
  <sheetData>
    <row r="1" spans="1:27" ht="33.75" customHeight="1">
      <c r="A1" s="61" t="s">
        <v>84</v>
      </c>
      <c r="B1" s="62"/>
      <c r="C1" s="62"/>
      <c r="D1" s="62"/>
      <c r="E1" s="62"/>
      <c r="F1" s="62"/>
      <c r="G1" s="62"/>
      <c r="H1" s="62"/>
      <c r="I1" s="62"/>
      <c r="J1" s="62"/>
      <c r="K1" s="62"/>
      <c r="L1" s="62"/>
      <c r="M1" s="63"/>
    </row>
    <row r="2" spans="1:27" ht="42.75" customHeight="1" thickBot="1">
      <c r="A2" s="64" t="s">
        <v>104</v>
      </c>
      <c r="B2" s="65"/>
      <c r="C2" s="65"/>
      <c r="D2" s="65"/>
      <c r="E2" s="65"/>
      <c r="F2" s="65"/>
      <c r="G2" s="65"/>
      <c r="H2" s="65"/>
      <c r="I2" s="65"/>
      <c r="J2" s="65"/>
      <c r="K2" s="65"/>
      <c r="L2" s="65"/>
      <c r="M2" s="66"/>
    </row>
    <row r="3" spans="1:27" ht="31.5" customHeight="1">
      <c r="A3" s="56" t="s">
        <v>0</v>
      </c>
      <c r="B3" s="57" t="s">
        <v>1</v>
      </c>
      <c r="C3" s="57" t="s">
        <v>2</v>
      </c>
      <c r="D3" s="57" t="s">
        <v>3</v>
      </c>
      <c r="E3" s="57" t="s">
        <v>4</v>
      </c>
      <c r="F3" s="58" t="s">
        <v>106</v>
      </c>
      <c r="G3" s="59"/>
      <c r="H3" s="59"/>
      <c r="I3" s="60"/>
      <c r="J3" s="67" t="s">
        <v>107</v>
      </c>
      <c r="K3" s="68"/>
      <c r="L3" s="68"/>
      <c r="M3" s="69"/>
    </row>
    <row r="4" spans="1:27" s="1" customFormat="1" ht="31.5" customHeight="1" thickBot="1">
      <c r="A4" s="49"/>
      <c r="B4" s="50"/>
      <c r="C4" s="50"/>
      <c r="D4" s="50"/>
      <c r="E4" s="50"/>
      <c r="F4" s="51" t="s">
        <v>105</v>
      </c>
      <c r="G4" s="51" t="s">
        <v>86</v>
      </c>
      <c r="H4" s="51" t="s">
        <v>5</v>
      </c>
      <c r="I4" s="52" t="s">
        <v>87</v>
      </c>
      <c r="J4" s="70" t="s">
        <v>105</v>
      </c>
      <c r="K4" s="70" t="s">
        <v>86</v>
      </c>
      <c r="L4" s="70" t="s">
        <v>5</v>
      </c>
      <c r="M4" s="71" t="s">
        <v>87</v>
      </c>
      <c r="N4" s="2"/>
      <c r="O4" s="2"/>
      <c r="P4" s="2"/>
      <c r="Q4" s="2"/>
      <c r="R4" s="2"/>
      <c r="S4" s="2"/>
      <c r="T4" s="2"/>
      <c r="U4" s="2"/>
      <c r="V4" s="2"/>
      <c r="W4" s="2"/>
      <c r="X4" s="2"/>
      <c r="Y4" s="2"/>
      <c r="Z4" s="2"/>
      <c r="AA4" s="2"/>
    </row>
    <row r="5" spans="1:27" s="1" customFormat="1" ht="23.25" customHeight="1">
      <c r="A5" s="46" t="s">
        <v>6</v>
      </c>
      <c r="B5" s="47"/>
      <c r="C5" s="47"/>
      <c r="D5" s="47"/>
      <c r="E5" s="47"/>
      <c r="F5" s="47"/>
      <c r="G5" s="47"/>
      <c r="H5" s="47"/>
      <c r="I5" s="48"/>
      <c r="J5" s="47"/>
      <c r="K5" s="47"/>
      <c r="L5" s="47"/>
      <c r="M5" s="48"/>
      <c r="N5" s="2"/>
      <c r="O5" s="2"/>
      <c r="P5" s="2"/>
      <c r="Q5" s="2"/>
      <c r="R5" s="2"/>
      <c r="S5" s="2"/>
      <c r="T5" s="2"/>
      <c r="U5" s="2"/>
      <c r="V5" s="2"/>
      <c r="W5" s="2"/>
      <c r="X5" s="2"/>
      <c r="Y5" s="2"/>
      <c r="Z5" s="2"/>
      <c r="AA5" s="2"/>
    </row>
    <row r="6" spans="1:27" s="1" customFormat="1" ht="31.5" customHeight="1">
      <c r="A6" s="31">
        <v>1</v>
      </c>
      <c r="B6" s="32" t="s">
        <v>7</v>
      </c>
      <c r="C6" s="28" t="s">
        <v>8</v>
      </c>
      <c r="D6" s="33" t="s">
        <v>9</v>
      </c>
      <c r="E6" s="95">
        <v>70</v>
      </c>
      <c r="F6" s="96">
        <v>245147</v>
      </c>
      <c r="G6" s="96">
        <f>+F6*0.19</f>
        <v>46577.93</v>
      </c>
      <c r="H6" s="97">
        <f>+G6+F6</f>
        <v>291724.93</v>
      </c>
      <c r="I6" s="98">
        <f>ROUND(F6*E6,0)</f>
        <v>17160290</v>
      </c>
      <c r="J6" s="36"/>
      <c r="K6" s="36">
        <f>+J6*0.19</f>
        <v>0</v>
      </c>
      <c r="L6" s="34">
        <f>+K6+J6</f>
        <v>0</v>
      </c>
      <c r="M6" s="30">
        <f>ROUND(J6*E6,0)</f>
        <v>0</v>
      </c>
      <c r="N6" s="2"/>
      <c r="O6" s="2"/>
      <c r="P6" s="2"/>
      <c r="Q6" s="2"/>
      <c r="R6" s="2"/>
      <c r="S6" s="2"/>
      <c r="T6" s="2"/>
      <c r="U6" s="2"/>
      <c r="V6" s="2"/>
      <c r="W6" s="2"/>
      <c r="X6" s="2"/>
      <c r="Y6" s="2"/>
      <c r="Z6" s="2"/>
      <c r="AA6" s="2"/>
    </row>
    <row r="7" spans="1:27" s="1" customFormat="1" ht="31.5" customHeight="1">
      <c r="A7" s="31"/>
      <c r="B7" s="32"/>
      <c r="C7" s="28" t="s">
        <v>10</v>
      </c>
      <c r="D7" s="33"/>
      <c r="E7" s="95"/>
      <c r="F7" s="99"/>
      <c r="G7" s="99"/>
      <c r="H7" s="100"/>
      <c r="I7" s="98"/>
      <c r="J7" s="37"/>
      <c r="K7" s="37"/>
      <c r="L7" s="35"/>
      <c r="M7" s="30"/>
      <c r="N7" s="2"/>
      <c r="O7" s="2"/>
      <c r="P7" s="2"/>
      <c r="Q7" s="2"/>
      <c r="R7" s="2"/>
      <c r="S7" s="2"/>
      <c r="T7" s="2"/>
      <c r="U7" s="2"/>
      <c r="V7" s="2"/>
      <c r="W7" s="2"/>
      <c r="X7" s="2"/>
      <c r="Y7" s="2"/>
      <c r="Z7" s="2"/>
      <c r="AA7" s="2"/>
    </row>
    <row r="8" spans="1:27" s="1" customFormat="1" ht="33" customHeight="1">
      <c r="A8" s="31">
        <v>2</v>
      </c>
      <c r="B8" s="32" t="s">
        <v>11</v>
      </c>
      <c r="C8" s="28" t="s">
        <v>12</v>
      </c>
      <c r="D8" s="33" t="s">
        <v>13</v>
      </c>
      <c r="E8" s="95">
        <v>20</v>
      </c>
      <c r="F8" s="96">
        <v>259727</v>
      </c>
      <c r="G8" s="96">
        <f t="shared" ref="G8" si="0">+F8*0.19</f>
        <v>49348.13</v>
      </c>
      <c r="H8" s="97">
        <f t="shared" ref="H8" si="1">+G8+F8</f>
        <v>309075.13</v>
      </c>
      <c r="I8" s="98">
        <f>ROUND(F8*E8,0)</f>
        <v>5194540</v>
      </c>
      <c r="J8" s="36"/>
      <c r="K8" s="36">
        <f t="shared" ref="K8" si="2">+J8*0.19</f>
        <v>0</v>
      </c>
      <c r="L8" s="34">
        <f t="shared" ref="L8" si="3">+K8+J8</f>
        <v>0</v>
      </c>
      <c r="M8" s="30">
        <f t="shared" ref="M8:M13" si="4">ROUND(J8*E8,0)</f>
        <v>0</v>
      </c>
      <c r="N8" s="2"/>
      <c r="O8" s="2"/>
      <c r="P8" s="2"/>
      <c r="Q8" s="2"/>
      <c r="R8" s="2"/>
      <c r="S8" s="2"/>
      <c r="T8" s="2"/>
      <c r="U8" s="2"/>
      <c r="V8" s="2"/>
      <c r="W8" s="2"/>
      <c r="X8" s="2"/>
      <c r="Y8" s="2"/>
      <c r="Z8" s="2"/>
      <c r="AA8" s="2"/>
    </row>
    <row r="9" spans="1:27" s="1" customFormat="1" ht="33" customHeight="1">
      <c r="A9" s="31"/>
      <c r="B9" s="32"/>
      <c r="C9" s="28" t="s">
        <v>14</v>
      </c>
      <c r="D9" s="33"/>
      <c r="E9" s="95"/>
      <c r="F9" s="99"/>
      <c r="G9" s="99"/>
      <c r="H9" s="100"/>
      <c r="I9" s="98"/>
      <c r="J9" s="37"/>
      <c r="K9" s="37"/>
      <c r="L9" s="35"/>
      <c r="M9" s="30"/>
      <c r="N9" s="2"/>
      <c r="O9" s="2"/>
      <c r="P9" s="2"/>
      <c r="Q9" s="2"/>
      <c r="R9" s="2"/>
      <c r="S9" s="2"/>
      <c r="T9" s="2"/>
      <c r="U9" s="2"/>
      <c r="V9" s="2"/>
      <c r="W9" s="2"/>
      <c r="X9" s="2"/>
      <c r="Y9" s="2"/>
      <c r="Z9" s="2"/>
      <c r="AA9" s="2"/>
    </row>
    <row r="10" spans="1:27" s="1" customFormat="1" ht="28.5" customHeight="1">
      <c r="A10" s="31">
        <v>3</v>
      </c>
      <c r="B10" s="32" t="s">
        <v>15</v>
      </c>
      <c r="C10" s="28" t="s">
        <v>12</v>
      </c>
      <c r="D10" s="33" t="s">
        <v>16</v>
      </c>
      <c r="E10" s="95">
        <v>20</v>
      </c>
      <c r="F10" s="96">
        <v>200373</v>
      </c>
      <c r="G10" s="96">
        <f t="shared" ref="G10" si="5">+F10*0.19</f>
        <v>38070.870000000003</v>
      </c>
      <c r="H10" s="97">
        <f t="shared" ref="H10" si="6">+G10+F10</f>
        <v>238443.87</v>
      </c>
      <c r="I10" s="98">
        <f>ROUND(F10*E10,0)</f>
        <v>4007460</v>
      </c>
      <c r="J10" s="36"/>
      <c r="K10" s="36">
        <f t="shared" ref="K10" si="7">+J10*0.19</f>
        <v>0</v>
      </c>
      <c r="L10" s="34">
        <f t="shared" ref="L10" si="8">+K10+J10</f>
        <v>0</v>
      </c>
      <c r="M10" s="30">
        <f t="shared" ref="M10:M13" si="9">ROUND(J10*E10,0)</f>
        <v>0</v>
      </c>
      <c r="N10" s="2"/>
      <c r="O10" s="2"/>
      <c r="P10" s="2"/>
      <c r="Q10" s="2"/>
      <c r="R10" s="2"/>
      <c r="S10" s="2"/>
      <c r="T10" s="2"/>
      <c r="U10" s="2"/>
      <c r="V10" s="2"/>
      <c r="W10" s="2"/>
      <c r="X10" s="2"/>
      <c r="Y10" s="2"/>
      <c r="Z10" s="2"/>
      <c r="AA10" s="2"/>
    </row>
    <row r="11" spans="1:27" s="1" customFormat="1" ht="28.5" customHeight="1">
      <c r="A11" s="31"/>
      <c r="B11" s="32"/>
      <c r="C11" s="28" t="s">
        <v>17</v>
      </c>
      <c r="D11" s="33"/>
      <c r="E11" s="95"/>
      <c r="F11" s="99"/>
      <c r="G11" s="99"/>
      <c r="H11" s="100"/>
      <c r="I11" s="98"/>
      <c r="J11" s="37"/>
      <c r="K11" s="37"/>
      <c r="L11" s="35"/>
      <c r="M11" s="30"/>
      <c r="N11" s="2"/>
      <c r="O11" s="2"/>
      <c r="P11" s="2"/>
      <c r="Q11" s="2"/>
      <c r="R11" s="2"/>
      <c r="S11" s="2"/>
      <c r="T11" s="2"/>
      <c r="U11" s="2"/>
      <c r="V11" s="2"/>
      <c r="W11" s="2"/>
      <c r="X11" s="2"/>
      <c r="Y11" s="2"/>
      <c r="Z11" s="2"/>
      <c r="AA11" s="2"/>
    </row>
    <row r="12" spans="1:27" s="1" customFormat="1" ht="28.5" customHeight="1">
      <c r="A12" s="31">
        <v>4</v>
      </c>
      <c r="B12" s="32" t="s">
        <v>18</v>
      </c>
      <c r="C12" s="28" t="s">
        <v>12</v>
      </c>
      <c r="D12" s="33" t="s">
        <v>19</v>
      </c>
      <c r="E12" s="95">
        <v>20</v>
      </c>
      <c r="F12" s="96">
        <v>229543</v>
      </c>
      <c r="G12" s="96">
        <f t="shared" ref="G12" si="10">+F12*0.19</f>
        <v>43613.17</v>
      </c>
      <c r="H12" s="97">
        <f t="shared" ref="H12" si="11">+G12+F12</f>
        <v>273156.17</v>
      </c>
      <c r="I12" s="98">
        <f>ROUND(F12*E12,0)</f>
        <v>4590860</v>
      </c>
      <c r="J12" s="36"/>
      <c r="K12" s="36">
        <f t="shared" ref="K12" si="12">+J12*0.19</f>
        <v>0</v>
      </c>
      <c r="L12" s="34">
        <f t="shared" ref="L12" si="13">+K12+J12</f>
        <v>0</v>
      </c>
      <c r="M12" s="30">
        <f t="shared" ref="M12:M13" si="14">ROUND(J12*E12,0)</f>
        <v>0</v>
      </c>
      <c r="N12" s="2"/>
      <c r="O12" s="2"/>
      <c r="P12" s="2"/>
      <c r="Q12" s="2"/>
      <c r="R12" s="2"/>
      <c r="S12" s="2"/>
      <c r="T12" s="2"/>
      <c r="U12" s="2"/>
      <c r="V12" s="2"/>
      <c r="W12" s="2"/>
      <c r="X12" s="2"/>
      <c r="Y12" s="2"/>
      <c r="Z12" s="2"/>
      <c r="AA12" s="2"/>
    </row>
    <row r="13" spans="1:27" s="1" customFormat="1" ht="28.5" customHeight="1">
      <c r="A13" s="31"/>
      <c r="B13" s="32"/>
      <c r="C13" s="28" t="s">
        <v>14</v>
      </c>
      <c r="D13" s="33"/>
      <c r="E13" s="95"/>
      <c r="F13" s="99"/>
      <c r="G13" s="99"/>
      <c r="H13" s="100"/>
      <c r="I13" s="98"/>
      <c r="J13" s="37"/>
      <c r="K13" s="37"/>
      <c r="L13" s="35"/>
      <c r="M13" s="30"/>
      <c r="N13" s="2"/>
      <c r="O13" s="2"/>
      <c r="P13" s="2"/>
      <c r="Q13" s="2"/>
      <c r="R13" s="2"/>
      <c r="S13" s="2"/>
      <c r="T13" s="2"/>
      <c r="U13" s="2"/>
      <c r="V13" s="2"/>
      <c r="W13" s="2"/>
      <c r="X13" s="2"/>
      <c r="Y13" s="2"/>
      <c r="Z13" s="2"/>
      <c r="AA13" s="2"/>
    </row>
    <row r="14" spans="1:27" s="1" customFormat="1" ht="52.5" customHeight="1">
      <c r="A14" s="27">
        <v>5</v>
      </c>
      <c r="B14" s="28" t="s">
        <v>20</v>
      </c>
      <c r="C14" s="28" t="s">
        <v>21</v>
      </c>
      <c r="D14" s="29" t="s">
        <v>22</v>
      </c>
      <c r="E14" s="101">
        <v>2</v>
      </c>
      <c r="F14" s="102">
        <v>362605</v>
      </c>
      <c r="G14" s="102">
        <f>+F14*0.19</f>
        <v>68894.95</v>
      </c>
      <c r="H14" s="103">
        <f>+G14+F14</f>
        <v>431499.95</v>
      </c>
      <c r="I14" s="104">
        <f>ROUND(F14*E14,0)</f>
        <v>725210</v>
      </c>
      <c r="J14" s="6"/>
      <c r="K14" s="6">
        <f>+J14*0.19</f>
        <v>0</v>
      </c>
      <c r="L14" s="7">
        <f>+K14+J14</f>
        <v>0</v>
      </c>
      <c r="M14" s="8">
        <f>ROUND(J14*E14,0)</f>
        <v>0</v>
      </c>
      <c r="N14" s="2"/>
      <c r="O14" s="2"/>
      <c r="P14" s="2"/>
      <c r="Q14" s="2"/>
      <c r="R14" s="2"/>
      <c r="S14" s="2"/>
      <c r="T14" s="2"/>
      <c r="U14" s="2"/>
      <c r="V14" s="2"/>
      <c r="W14" s="2"/>
      <c r="X14" s="2"/>
      <c r="Y14" s="2"/>
      <c r="Z14" s="2"/>
      <c r="AA14" s="2"/>
    </row>
    <row r="15" spans="1:27" s="1" customFormat="1" ht="24.75" customHeight="1">
      <c r="A15" s="3" t="s">
        <v>23</v>
      </c>
      <c r="B15" s="4"/>
      <c r="C15" s="4"/>
      <c r="D15" s="4"/>
      <c r="E15" s="105"/>
      <c r="F15" s="105"/>
      <c r="G15" s="105"/>
      <c r="H15" s="105"/>
      <c r="I15" s="106"/>
      <c r="J15" s="4"/>
      <c r="K15" s="4"/>
      <c r="L15" s="4"/>
      <c r="M15" s="5"/>
      <c r="N15" s="2"/>
      <c r="O15" s="2"/>
      <c r="P15" s="2"/>
      <c r="Q15" s="2"/>
      <c r="R15" s="2"/>
      <c r="S15" s="2"/>
      <c r="T15" s="2"/>
      <c r="U15" s="2"/>
      <c r="V15" s="2"/>
      <c r="W15" s="2"/>
      <c r="X15" s="2"/>
      <c r="Y15" s="2"/>
      <c r="Z15" s="2"/>
      <c r="AA15" s="2"/>
    </row>
    <row r="16" spans="1:27" s="1" customFormat="1" ht="38.25" customHeight="1">
      <c r="A16" s="31">
        <v>6</v>
      </c>
      <c r="B16" s="32" t="s">
        <v>24</v>
      </c>
      <c r="C16" s="28" t="s">
        <v>25</v>
      </c>
      <c r="D16" s="33" t="s">
        <v>26</v>
      </c>
      <c r="E16" s="95">
        <v>50</v>
      </c>
      <c r="F16" s="96">
        <v>345898</v>
      </c>
      <c r="G16" s="96">
        <f>+F16*0.19</f>
        <v>65720.62</v>
      </c>
      <c r="H16" s="97">
        <f>+G16+F16</f>
        <v>411618.62</v>
      </c>
      <c r="I16" s="107">
        <f>ROUND(F16*E16,0)</f>
        <v>17294900</v>
      </c>
      <c r="J16" s="36"/>
      <c r="K16" s="36">
        <f>+J16*0.19</f>
        <v>0</v>
      </c>
      <c r="L16" s="34">
        <f>+K16+J16</f>
        <v>0</v>
      </c>
      <c r="M16" s="38">
        <f>ROUND(J16*E16,0)</f>
        <v>0</v>
      </c>
      <c r="N16" s="2"/>
      <c r="O16" s="2"/>
      <c r="P16" s="2"/>
      <c r="Q16" s="2"/>
      <c r="R16" s="2"/>
      <c r="S16" s="2"/>
      <c r="T16" s="2"/>
      <c r="U16" s="2"/>
      <c r="V16" s="2"/>
      <c r="W16" s="2"/>
      <c r="X16" s="2"/>
      <c r="Y16" s="2"/>
      <c r="Z16" s="2"/>
      <c r="AA16" s="2"/>
    </row>
    <row r="17" spans="1:27" s="1" customFormat="1" ht="38.25" customHeight="1">
      <c r="A17" s="31"/>
      <c r="B17" s="32"/>
      <c r="C17" s="28" t="s">
        <v>27</v>
      </c>
      <c r="D17" s="33"/>
      <c r="E17" s="95"/>
      <c r="F17" s="108"/>
      <c r="G17" s="108"/>
      <c r="H17" s="109"/>
      <c r="I17" s="107"/>
      <c r="J17" s="39"/>
      <c r="K17" s="39"/>
      <c r="L17" s="40"/>
      <c r="M17" s="38"/>
      <c r="N17" s="2"/>
      <c r="O17" s="2"/>
      <c r="P17" s="2"/>
      <c r="Q17" s="2"/>
      <c r="R17" s="2"/>
      <c r="S17" s="2"/>
      <c r="T17" s="2"/>
      <c r="U17" s="2"/>
      <c r="V17" s="2"/>
      <c r="W17" s="2"/>
      <c r="X17" s="2"/>
      <c r="Y17" s="2"/>
      <c r="Z17" s="2"/>
      <c r="AA17" s="2"/>
    </row>
    <row r="18" spans="1:27" s="1" customFormat="1" ht="38.25" customHeight="1">
      <c r="A18" s="31"/>
      <c r="B18" s="32"/>
      <c r="C18" s="28" t="s">
        <v>28</v>
      </c>
      <c r="D18" s="33"/>
      <c r="E18" s="95"/>
      <c r="F18" s="108"/>
      <c r="G18" s="108"/>
      <c r="H18" s="109"/>
      <c r="I18" s="107"/>
      <c r="J18" s="39"/>
      <c r="K18" s="39"/>
      <c r="L18" s="40"/>
      <c r="M18" s="38"/>
      <c r="N18" s="2"/>
      <c r="O18" s="2"/>
      <c r="P18" s="2"/>
      <c r="Q18" s="2"/>
      <c r="R18" s="2"/>
      <c r="S18" s="2"/>
      <c r="T18" s="2"/>
      <c r="U18" s="2"/>
      <c r="V18" s="2"/>
      <c r="W18" s="2"/>
      <c r="X18" s="2"/>
      <c r="Y18" s="2"/>
      <c r="Z18" s="2"/>
      <c r="AA18" s="2"/>
    </row>
    <row r="19" spans="1:27" s="1" customFormat="1" ht="38.25" customHeight="1">
      <c r="A19" s="31"/>
      <c r="B19" s="32" t="s">
        <v>29</v>
      </c>
      <c r="C19" s="28" t="s">
        <v>25</v>
      </c>
      <c r="D19" s="33" t="s">
        <v>30</v>
      </c>
      <c r="E19" s="95"/>
      <c r="F19" s="108"/>
      <c r="G19" s="108"/>
      <c r="H19" s="109"/>
      <c r="I19" s="107"/>
      <c r="J19" s="39"/>
      <c r="K19" s="39"/>
      <c r="L19" s="40"/>
      <c r="M19" s="38"/>
      <c r="N19" s="2"/>
      <c r="O19" s="2"/>
      <c r="P19" s="2"/>
      <c r="Q19" s="2"/>
      <c r="R19" s="2"/>
      <c r="S19" s="2"/>
      <c r="T19" s="2"/>
      <c r="U19" s="2"/>
      <c r="V19" s="2"/>
      <c r="W19" s="2"/>
      <c r="X19" s="2"/>
      <c r="Y19" s="2"/>
      <c r="Z19" s="2"/>
      <c r="AA19" s="2"/>
    </row>
    <row r="20" spans="1:27" s="1" customFormat="1" ht="38.25" customHeight="1">
      <c r="A20" s="31"/>
      <c r="B20" s="32"/>
      <c r="C20" s="28" t="s">
        <v>27</v>
      </c>
      <c r="D20" s="33"/>
      <c r="E20" s="95"/>
      <c r="F20" s="108"/>
      <c r="G20" s="108"/>
      <c r="H20" s="109"/>
      <c r="I20" s="107"/>
      <c r="J20" s="39"/>
      <c r="K20" s="39"/>
      <c r="L20" s="40"/>
      <c r="M20" s="38"/>
      <c r="N20" s="2"/>
      <c r="O20" s="2"/>
      <c r="P20" s="2"/>
      <c r="Q20" s="2"/>
      <c r="R20" s="2"/>
      <c r="S20" s="2"/>
      <c r="T20" s="2"/>
      <c r="U20" s="2"/>
      <c r="V20" s="2"/>
      <c r="W20" s="2"/>
      <c r="X20" s="2"/>
      <c r="Y20" s="2"/>
      <c r="Z20" s="2"/>
      <c r="AA20" s="2"/>
    </row>
    <row r="21" spans="1:27" s="1" customFormat="1" ht="38.25" customHeight="1">
      <c r="A21" s="31"/>
      <c r="B21" s="32"/>
      <c r="C21" s="28" t="s">
        <v>28</v>
      </c>
      <c r="D21" s="33"/>
      <c r="E21" s="95"/>
      <c r="F21" s="108"/>
      <c r="G21" s="108"/>
      <c r="H21" s="109"/>
      <c r="I21" s="107"/>
      <c r="J21" s="39"/>
      <c r="K21" s="39"/>
      <c r="L21" s="40"/>
      <c r="M21" s="38"/>
      <c r="N21" s="2"/>
      <c r="O21" s="2"/>
      <c r="P21" s="2"/>
      <c r="Q21" s="2"/>
      <c r="R21" s="2"/>
      <c r="S21" s="2"/>
      <c r="T21" s="2"/>
      <c r="U21" s="2"/>
      <c r="V21" s="2"/>
      <c r="W21" s="2"/>
      <c r="X21" s="2"/>
      <c r="Y21" s="2"/>
      <c r="Z21" s="2"/>
      <c r="AA21" s="2"/>
    </row>
    <row r="22" spans="1:27" s="1" customFormat="1" ht="38.25" customHeight="1">
      <c r="A22" s="31"/>
      <c r="B22" s="32"/>
      <c r="C22" s="28" t="s">
        <v>31</v>
      </c>
      <c r="D22" s="33"/>
      <c r="E22" s="95"/>
      <c r="F22" s="99"/>
      <c r="G22" s="99"/>
      <c r="H22" s="100"/>
      <c r="I22" s="107"/>
      <c r="J22" s="37"/>
      <c r="K22" s="37"/>
      <c r="L22" s="35"/>
      <c r="M22" s="38"/>
      <c r="N22" s="2"/>
      <c r="O22" s="2"/>
      <c r="P22" s="2"/>
      <c r="Q22" s="2"/>
      <c r="R22" s="2"/>
      <c r="S22" s="2"/>
      <c r="T22" s="2"/>
      <c r="U22" s="2"/>
      <c r="V22" s="2"/>
      <c r="W22" s="2"/>
      <c r="X22" s="2"/>
      <c r="Y22" s="2"/>
      <c r="Z22" s="2"/>
      <c r="AA22" s="2"/>
    </row>
    <row r="23" spans="1:27" s="1" customFormat="1" ht="42.75" customHeight="1">
      <c r="A23" s="27">
        <v>7</v>
      </c>
      <c r="B23" s="28" t="s">
        <v>32</v>
      </c>
      <c r="C23" s="28" t="s">
        <v>33</v>
      </c>
      <c r="D23" s="29" t="s">
        <v>34</v>
      </c>
      <c r="E23" s="101">
        <v>5</v>
      </c>
      <c r="F23" s="102">
        <v>333797</v>
      </c>
      <c r="G23" s="102">
        <f>+F23*0.19</f>
        <v>63421.43</v>
      </c>
      <c r="H23" s="103">
        <f>+G23+F23</f>
        <v>397218.43</v>
      </c>
      <c r="I23" s="104">
        <f t="shared" ref="I23:I34" si="15">ROUND(F23*E23,0)</f>
        <v>1668985</v>
      </c>
      <c r="J23" s="6"/>
      <c r="K23" s="6">
        <f>+J23*0.19</f>
        <v>0</v>
      </c>
      <c r="L23" s="7">
        <f>+K23+J23</f>
        <v>0</v>
      </c>
      <c r="M23" s="8">
        <f>ROUND(J23*E23,0)</f>
        <v>0</v>
      </c>
      <c r="N23" s="2"/>
      <c r="O23" s="2"/>
      <c r="P23" s="2"/>
      <c r="Q23" s="2"/>
      <c r="R23" s="2"/>
      <c r="S23" s="2"/>
      <c r="T23" s="2"/>
      <c r="U23" s="2"/>
      <c r="V23" s="2"/>
      <c r="W23" s="2"/>
      <c r="X23" s="2"/>
      <c r="Y23" s="2"/>
      <c r="Z23" s="2"/>
      <c r="AA23" s="2"/>
    </row>
    <row r="24" spans="1:27" s="1" customFormat="1" ht="42.75" customHeight="1">
      <c r="A24" s="9">
        <v>8</v>
      </c>
      <c r="B24" s="28" t="s">
        <v>32</v>
      </c>
      <c r="C24" s="28" t="s">
        <v>35</v>
      </c>
      <c r="D24" s="29" t="s">
        <v>36</v>
      </c>
      <c r="E24" s="101">
        <v>1</v>
      </c>
      <c r="F24" s="102">
        <v>421429</v>
      </c>
      <c r="G24" s="102">
        <f t="shared" ref="G24:G34" si="16">+F24*0.19</f>
        <v>80071.509999999995</v>
      </c>
      <c r="H24" s="103">
        <f t="shared" ref="H24:H50" si="17">+G24+F24</f>
        <v>501500.51</v>
      </c>
      <c r="I24" s="104">
        <f t="shared" si="15"/>
        <v>421429</v>
      </c>
      <c r="J24" s="6"/>
      <c r="K24" s="6">
        <f t="shared" ref="K24:K34" si="18">+J24*0.19</f>
        <v>0</v>
      </c>
      <c r="L24" s="7">
        <f t="shared" ref="L24:L50" si="19">+K24+J24</f>
        <v>0</v>
      </c>
      <c r="M24" s="8">
        <f t="shared" ref="M24:M34" si="20">ROUND(J24*E24,0)</f>
        <v>0</v>
      </c>
      <c r="N24" s="2"/>
      <c r="O24" s="2"/>
      <c r="P24" s="2"/>
      <c r="Q24" s="2"/>
      <c r="R24" s="2"/>
      <c r="S24" s="2"/>
      <c r="T24" s="2"/>
      <c r="U24" s="2"/>
      <c r="V24" s="2"/>
      <c r="W24" s="2"/>
      <c r="X24" s="2"/>
      <c r="Y24" s="2"/>
      <c r="Z24" s="2"/>
      <c r="AA24" s="2"/>
    </row>
    <row r="25" spans="1:27" s="1" customFormat="1" ht="40.5" customHeight="1">
      <c r="A25" s="27">
        <v>9</v>
      </c>
      <c r="B25" s="28" t="s">
        <v>32</v>
      </c>
      <c r="C25" s="28" t="s">
        <v>37</v>
      </c>
      <c r="D25" s="29" t="s">
        <v>38</v>
      </c>
      <c r="E25" s="101">
        <v>2</v>
      </c>
      <c r="F25" s="102">
        <v>388209</v>
      </c>
      <c r="G25" s="102">
        <f t="shared" si="16"/>
        <v>73759.710000000006</v>
      </c>
      <c r="H25" s="103">
        <f t="shared" si="17"/>
        <v>461968.71</v>
      </c>
      <c r="I25" s="104">
        <f t="shared" si="15"/>
        <v>776418</v>
      </c>
      <c r="J25" s="6"/>
      <c r="K25" s="6">
        <f t="shared" si="18"/>
        <v>0</v>
      </c>
      <c r="L25" s="7">
        <f t="shared" si="19"/>
        <v>0</v>
      </c>
      <c r="M25" s="8">
        <f t="shared" si="20"/>
        <v>0</v>
      </c>
      <c r="N25" s="2"/>
      <c r="O25" s="2"/>
      <c r="P25" s="2"/>
      <c r="Q25" s="2"/>
      <c r="R25" s="2"/>
      <c r="S25" s="2"/>
      <c r="T25" s="2"/>
      <c r="U25" s="2"/>
      <c r="V25" s="2"/>
      <c r="W25" s="2"/>
      <c r="X25" s="2"/>
      <c r="Y25" s="2"/>
      <c r="Z25" s="2"/>
      <c r="AA25" s="2"/>
    </row>
    <row r="26" spans="1:27" s="1" customFormat="1" ht="39" customHeight="1">
      <c r="A26" s="9">
        <v>10</v>
      </c>
      <c r="B26" s="28" t="s">
        <v>32</v>
      </c>
      <c r="C26" s="28" t="s">
        <v>39</v>
      </c>
      <c r="D26" s="29" t="s">
        <v>38</v>
      </c>
      <c r="E26" s="101">
        <v>1</v>
      </c>
      <c r="F26" s="102">
        <v>581276</v>
      </c>
      <c r="G26" s="102">
        <f t="shared" si="16"/>
        <v>110442.44</v>
      </c>
      <c r="H26" s="103">
        <f t="shared" si="17"/>
        <v>691718.44</v>
      </c>
      <c r="I26" s="104">
        <f t="shared" si="15"/>
        <v>581276</v>
      </c>
      <c r="J26" s="6"/>
      <c r="K26" s="6">
        <f t="shared" si="18"/>
        <v>0</v>
      </c>
      <c r="L26" s="7">
        <f t="shared" si="19"/>
        <v>0</v>
      </c>
      <c r="M26" s="8">
        <f t="shared" si="20"/>
        <v>0</v>
      </c>
      <c r="N26" s="2"/>
      <c r="O26" s="2"/>
      <c r="P26" s="2"/>
      <c r="Q26" s="2"/>
      <c r="R26" s="2"/>
      <c r="S26" s="2"/>
      <c r="T26" s="2"/>
      <c r="U26" s="2"/>
      <c r="V26" s="2"/>
      <c r="W26" s="2"/>
      <c r="X26" s="2"/>
      <c r="Y26" s="2"/>
      <c r="Z26" s="2"/>
      <c r="AA26" s="2"/>
    </row>
    <row r="27" spans="1:27" s="1" customFormat="1" ht="39.75" customHeight="1">
      <c r="A27" s="27">
        <v>11</v>
      </c>
      <c r="B27" s="28" t="s">
        <v>32</v>
      </c>
      <c r="C27" s="28" t="s">
        <v>40</v>
      </c>
      <c r="D27" s="29" t="s">
        <v>41</v>
      </c>
      <c r="E27" s="101">
        <v>1</v>
      </c>
      <c r="F27" s="102">
        <v>554359</v>
      </c>
      <c r="G27" s="102">
        <f t="shared" si="16"/>
        <v>105328.21</v>
      </c>
      <c r="H27" s="103">
        <f t="shared" si="17"/>
        <v>659687.21</v>
      </c>
      <c r="I27" s="104">
        <f t="shared" si="15"/>
        <v>554359</v>
      </c>
      <c r="J27" s="6"/>
      <c r="K27" s="6">
        <f t="shared" si="18"/>
        <v>0</v>
      </c>
      <c r="L27" s="7">
        <f t="shared" si="19"/>
        <v>0</v>
      </c>
      <c r="M27" s="8">
        <f t="shared" si="20"/>
        <v>0</v>
      </c>
      <c r="N27" s="2"/>
      <c r="O27" s="2"/>
      <c r="P27" s="2"/>
      <c r="Q27" s="2"/>
      <c r="R27" s="2"/>
      <c r="S27" s="2"/>
      <c r="T27" s="2"/>
      <c r="U27" s="2"/>
      <c r="V27" s="2"/>
      <c r="W27" s="2"/>
      <c r="X27" s="2"/>
      <c r="Y27" s="2"/>
      <c r="Z27" s="2"/>
      <c r="AA27" s="2"/>
    </row>
    <row r="28" spans="1:27" s="1" customFormat="1" ht="33.75" customHeight="1">
      <c r="A28" s="27">
        <v>12</v>
      </c>
      <c r="B28" s="28" t="s">
        <v>32</v>
      </c>
      <c r="C28" s="28" t="s">
        <v>42</v>
      </c>
      <c r="D28" s="29" t="s">
        <v>43</v>
      </c>
      <c r="E28" s="101">
        <v>1</v>
      </c>
      <c r="F28" s="102">
        <v>538162</v>
      </c>
      <c r="G28" s="102">
        <f t="shared" si="16"/>
        <v>102250.78</v>
      </c>
      <c r="H28" s="103">
        <f t="shared" si="17"/>
        <v>640412.78</v>
      </c>
      <c r="I28" s="104">
        <f t="shared" si="15"/>
        <v>538162</v>
      </c>
      <c r="J28" s="6"/>
      <c r="K28" s="6">
        <f t="shared" si="18"/>
        <v>0</v>
      </c>
      <c r="L28" s="7">
        <f t="shared" si="19"/>
        <v>0</v>
      </c>
      <c r="M28" s="8">
        <f t="shared" si="20"/>
        <v>0</v>
      </c>
      <c r="N28" s="2"/>
      <c r="O28" s="2"/>
      <c r="P28" s="2"/>
      <c r="Q28" s="2"/>
      <c r="R28" s="2"/>
      <c r="S28" s="2"/>
      <c r="T28" s="2"/>
      <c r="U28" s="2"/>
      <c r="V28" s="2"/>
      <c r="W28" s="2"/>
      <c r="X28" s="2"/>
      <c r="Y28" s="2"/>
      <c r="Z28" s="2"/>
      <c r="AA28" s="2"/>
    </row>
    <row r="29" spans="1:27" s="1" customFormat="1" ht="30" customHeight="1">
      <c r="A29" s="31">
        <v>13</v>
      </c>
      <c r="B29" s="32" t="s">
        <v>44</v>
      </c>
      <c r="C29" s="32" t="s">
        <v>45</v>
      </c>
      <c r="D29" s="29" t="s">
        <v>46</v>
      </c>
      <c r="E29" s="101">
        <v>20</v>
      </c>
      <c r="F29" s="102">
        <v>52017</v>
      </c>
      <c r="G29" s="102">
        <f t="shared" si="16"/>
        <v>9883.23</v>
      </c>
      <c r="H29" s="103">
        <f t="shared" si="17"/>
        <v>61900.229999999996</v>
      </c>
      <c r="I29" s="104">
        <f t="shared" si="15"/>
        <v>1040340</v>
      </c>
      <c r="J29" s="6"/>
      <c r="K29" s="6">
        <f t="shared" si="18"/>
        <v>0</v>
      </c>
      <c r="L29" s="7">
        <f t="shared" si="19"/>
        <v>0</v>
      </c>
      <c r="M29" s="8">
        <f t="shared" si="20"/>
        <v>0</v>
      </c>
      <c r="N29" s="2"/>
      <c r="O29" s="2"/>
      <c r="P29" s="2"/>
      <c r="Q29" s="2"/>
      <c r="R29" s="2"/>
      <c r="S29" s="2"/>
      <c r="T29" s="2"/>
      <c r="U29" s="2"/>
      <c r="V29" s="2"/>
      <c r="W29" s="2"/>
      <c r="X29" s="2"/>
      <c r="Y29" s="2"/>
      <c r="Z29" s="2"/>
      <c r="AA29" s="2"/>
    </row>
    <row r="30" spans="1:27" s="1" customFormat="1" ht="30" customHeight="1">
      <c r="A30" s="31"/>
      <c r="B30" s="32"/>
      <c r="C30" s="32"/>
      <c r="D30" s="29" t="s">
        <v>47</v>
      </c>
      <c r="E30" s="101">
        <v>220</v>
      </c>
      <c r="F30" s="102">
        <v>77815</v>
      </c>
      <c r="G30" s="102">
        <f t="shared" si="16"/>
        <v>14784.85</v>
      </c>
      <c r="H30" s="103">
        <f t="shared" si="17"/>
        <v>92599.85</v>
      </c>
      <c r="I30" s="104">
        <f t="shared" si="15"/>
        <v>17119300</v>
      </c>
      <c r="J30" s="6"/>
      <c r="K30" s="6">
        <f t="shared" si="18"/>
        <v>0</v>
      </c>
      <c r="L30" s="7">
        <f t="shared" si="19"/>
        <v>0</v>
      </c>
      <c r="M30" s="8">
        <f t="shared" si="20"/>
        <v>0</v>
      </c>
      <c r="N30" s="2"/>
      <c r="O30" s="2"/>
      <c r="P30" s="2"/>
      <c r="Q30" s="2"/>
      <c r="R30" s="2"/>
      <c r="S30" s="2"/>
      <c r="T30" s="2"/>
      <c r="U30" s="2"/>
      <c r="V30" s="2"/>
      <c r="W30" s="2"/>
      <c r="X30" s="2"/>
      <c r="Y30" s="2"/>
      <c r="Z30" s="2"/>
      <c r="AA30" s="2"/>
    </row>
    <row r="31" spans="1:27" s="1" customFormat="1" ht="20.25" customHeight="1">
      <c r="A31" s="31"/>
      <c r="B31" s="32"/>
      <c r="C31" s="28" t="s">
        <v>48</v>
      </c>
      <c r="D31" s="29" t="s">
        <v>49</v>
      </c>
      <c r="E31" s="101">
        <v>20</v>
      </c>
      <c r="F31" s="102">
        <v>52017</v>
      </c>
      <c r="G31" s="102">
        <f t="shared" si="16"/>
        <v>9883.23</v>
      </c>
      <c r="H31" s="103">
        <f t="shared" si="17"/>
        <v>61900.229999999996</v>
      </c>
      <c r="I31" s="104">
        <f t="shared" si="15"/>
        <v>1040340</v>
      </c>
      <c r="J31" s="6"/>
      <c r="K31" s="6">
        <f t="shared" si="18"/>
        <v>0</v>
      </c>
      <c r="L31" s="7">
        <f t="shared" si="19"/>
        <v>0</v>
      </c>
      <c r="M31" s="8">
        <f t="shared" si="20"/>
        <v>0</v>
      </c>
      <c r="N31" s="2"/>
      <c r="O31" s="2"/>
      <c r="P31" s="2"/>
      <c r="Q31" s="2"/>
      <c r="R31" s="2"/>
      <c r="S31" s="2"/>
      <c r="T31" s="2"/>
      <c r="U31" s="2"/>
      <c r="V31" s="2"/>
      <c r="W31" s="2"/>
      <c r="X31" s="2"/>
      <c r="Y31" s="2"/>
      <c r="Z31" s="2"/>
      <c r="AA31" s="2"/>
    </row>
    <row r="32" spans="1:27" s="1" customFormat="1" ht="35.25" customHeight="1">
      <c r="A32" s="31"/>
      <c r="B32" s="32"/>
      <c r="C32" s="28" t="s">
        <v>50</v>
      </c>
      <c r="D32" s="29" t="s">
        <v>51</v>
      </c>
      <c r="E32" s="101">
        <v>50</v>
      </c>
      <c r="F32" s="102">
        <v>52017</v>
      </c>
      <c r="G32" s="102">
        <f t="shared" si="16"/>
        <v>9883.23</v>
      </c>
      <c r="H32" s="103">
        <f t="shared" si="17"/>
        <v>61900.229999999996</v>
      </c>
      <c r="I32" s="104">
        <f t="shared" si="15"/>
        <v>2600850</v>
      </c>
      <c r="J32" s="6"/>
      <c r="K32" s="6">
        <f t="shared" si="18"/>
        <v>0</v>
      </c>
      <c r="L32" s="7">
        <f t="shared" si="19"/>
        <v>0</v>
      </c>
      <c r="M32" s="8">
        <f t="shared" si="20"/>
        <v>0</v>
      </c>
      <c r="N32" s="2"/>
      <c r="O32" s="2"/>
      <c r="P32" s="2"/>
      <c r="Q32" s="2"/>
      <c r="R32" s="2"/>
      <c r="S32" s="2"/>
      <c r="T32" s="2"/>
      <c r="U32" s="2"/>
      <c r="V32" s="2"/>
      <c r="W32" s="2"/>
      <c r="X32" s="2"/>
      <c r="Y32" s="2"/>
      <c r="Z32" s="2"/>
      <c r="AA32" s="2"/>
    </row>
    <row r="33" spans="1:27" s="1" customFormat="1" ht="29.25" customHeight="1">
      <c r="A33" s="31">
        <v>14</v>
      </c>
      <c r="B33" s="32" t="s">
        <v>52</v>
      </c>
      <c r="C33" s="32" t="s">
        <v>53</v>
      </c>
      <c r="D33" s="29" t="s">
        <v>54</v>
      </c>
      <c r="E33" s="101">
        <v>3</v>
      </c>
      <c r="F33" s="102">
        <v>128235</v>
      </c>
      <c r="G33" s="102">
        <f t="shared" si="16"/>
        <v>24364.65</v>
      </c>
      <c r="H33" s="103">
        <f t="shared" si="17"/>
        <v>152599.65</v>
      </c>
      <c r="I33" s="104">
        <f t="shared" si="15"/>
        <v>384705</v>
      </c>
      <c r="J33" s="6"/>
      <c r="K33" s="6">
        <f t="shared" si="18"/>
        <v>0</v>
      </c>
      <c r="L33" s="7">
        <f t="shared" si="19"/>
        <v>0</v>
      </c>
      <c r="M33" s="8">
        <f t="shared" si="20"/>
        <v>0</v>
      </c>
      <c r="N33" s="2"/>
      <c r="O33" s="2"/>
      <c r="P33" s="2"/>
      <c r="Q33" s="2"/>
      <c r="R33" s="2"/>
      <c r="S33" s="2"/>
      <c r="T33" s="2"/>
      <c r="U33" s="2"/>
      <c r="V33" s="2"/>
      <c r="W33" s="2"/>
      <c r="X33" s="2"/>
      <c r="Y33" s="2"/>
      <c r="Z33" s="2"/>
      <c r="AA33" s="2"/>
    </row>
    <row r="34" spans="1:27" s="1" customFormat="1" ht="29.25" customHeight="1">
      <c r="A34" s="31"/>
      <c r="B34" s="32"/>
      <c r="C34" s="32"/>
      <c r="D34" s="29" t="s">
        <v>55</v>
      </c>
      <c r="E34" s="101">
        <v>20</v>
      </c>
      <c r="F34" s="102">
        <v>98235</v>
      </c>
      <c r="G34" s="102">
        <f t="shared" si="16"/>
        <v>18664.650000000001</v>
      </c>
      <c r="H34" s="103">
        <f t="shared" si="17"/>
        <v>116899.65</v>
      </c>
      <c r="I34" s="104">
        <f t="shared" si="15"/>
        <v>1964700</v>
      </c>
      <c r="J34" s="6"/>
      <c r="K34" s="6">
        <f t="shared" si="18"/>
        <v>0</v>
      </c>
      <c r="L34" s="7">
        <f t="shared" si="19"/>
        <v>0</v>
      </c>
      <c r="M34" s="8">
        <f t="shared" si="20"/>
        <v>0</v>
      </c>
      <c r="N34" s="2"/>
      <c r="O34" s="2"/>
      <c r="P34" s="2"/>
      <c r="Q34" s="2"/>
      <c r="R34" s="2"/>
      <c r="S34" s="2"/>
      <c r="T34" s="2"/>
      <c r="U34" s="2"/>
      <c r="V34" s="2"/>
      <c r="W34" s="2"/>
      <c r="X34" s="2"/>
      <c r="Y34" s="2"/>
      <c r="Z34" s="2"/>
      <c r="AA34" s="2"/>
    </row>
    <row r="35" spans="1:27" s="1" customFormat="1" ht="30" customHeight="1">
      <c r="A35" s="3" t="s">
        <v>56</v>
      </c>
      <c r="B35" s="4"/>
      <c r="C35" s="4"/>
      <c r="D35" s="4"/>
      <c r="E35" s="105"/>
      <c r="F35" s="105"/>
      <c r="G35" s="105"/>
      <c r="H35" s="105"/>
      <c r="I35" s="106"/>
      <c r="J35" s="4"/>
      <c r="K35" s="4"/>
      <c r="L35" s="4"/>
      <c r="M35" s="5"/>
      <c r="N35" s="2"/>
      <c r="O35" s="2"/>
      <c r="P35" s="2"/>
      <c r="Q35" s="2"/>
      <c r="R35" s="2"/>
      <c r="S35" s="2"/>
      <c r="T35" s="2"/>
      <c r="U35" s="2"/>
      <c r="V35" s="2"/>
      <c r="W35" s="2"/>
      <c r="X35" s="2"/>
      <c r="Y35" s="2"/>
      <c r="Z35" s="2"/>
      <c r="AA35" s="2"/>
    </row>
    <row r="36" spans="1:27" s="1" customFormat="1" ht="40.5" customHeight="1">
      <c r="A36" s="31">
        <v>15</v>
      </c>
      <c r="B36" s="32" t="s">
        <v>7</v>
      </c>
      <c r="C36" s="28" t="s">
        <v>57</v>
      </c>
      <c r="D36" s="29" t="s">
        <v>58</v>
      </c>
      <c r="E36" s="101">
        <v>101</v>
      </c>
      <c r="F36" s="102">
        <v>32432</v>
      </c>
      <c r="G36" s="102">
        <f t="shared" ref="G36:G45" si="21">+F36*0.19</f>
        <v>6162.08</v>
      </c>
      <c r="H36" s="103">
        <f t="shared" si="17"/>
        <v>38594.080000000002</v>
      </c>
      <c r="I36" s="104">
        <f t="shared" ref="I36:I45" si="22">ROUND(F36*E36,0)</f>
        <v>3275632</v>
      </c>
      <c r="J36" s="6"/>
      <c r="K36" s="6">
        <f t="shared" ref="K36:K45" si="23">+J36*0.19</f>
        <v>0</v>
      </c>
      <c r="L36" s="7">
        <f t="shared" ref="L36:L62" si="24">+K36+J36</f>
        <v>0</v>
      </c>
      <c r="M36" s="8">
        <f t="shared" ref="M36:M45" si="25">ROUND(J36*E36,0)</f>
        <v>0</v>
      </c>
      <c r="N36" s="2"/>
      <c r="O36" s="2"/>
      <c r="P36" s="2"/>
      <c r="Q36" s="2"/>
      <c r="R36" s="2"/>
      <c r="S36" s="2"/>
      <c r="T36" s="2"/>
      <c r="U36" s="2"/>
      <c r="V36" s="2"/>
      <c r="W36" s="2"/>
      <c r="X36" s="2"/>
      <c r="Y36" s="2"/>
      <c r="Z36" s="2"/>
      <c r="AA36" s="2"/>
    </row>
    <row r="37" spans="1:27" s="1" customFormat="1" ht="40.5" customHeight="1">
      <c r="A37" s="31"/>
      <c r="B37" s="32"/>
      <c r="C37" s="28" t="s">
        <v>59</v>
      </c>
      <c r="D37" s="29" t="s">
        <v>60</v>
      </c>
      <c r="E37" s="101">
        <v>20</v>
      </c>
      <c r="F37" s="102">
        <v>95247</v>
      </c>
      <c r="G37" s="102">
        <f t="shared" si="21"/>
        <v>18096.93</v>
      </c>
      <c r="H37" s="103">
        <f t="shared" si="17"/>
        <v>113343.93</v>
      </c>
      <c r="I37" s="104">
        <f t="shared" si="22"/>
        <v>1904940</v>
      </c>
      <c r="J37" s="6"/>
      <c r="K37" s="6">
        <f t="shared" si="23"/>
        <v>0</v>
      </c>
      <c r="L37" s="7">
        <f t="shared" si="24"/>
        <v>0</v>
      </c>
      <c r="M37" s="8">
        <f t="shared" si="25"/>
        <v>0</v>
      </c>
      <c r="N37" s="2"/>
      <c r="O37" s="2"/>
      <c r="P37" s="2"/>
      <c r="Q37" s="2"/>
      <c r="R37" s="2"/>
      <c r="S37" s="2"/>
      <c r="T37" s="2"/>
      <c r="U37" s="2"/>
      <c r="V37" s="2"/>
      <c r="W37" s="2"/>
      <c r="X37" s="2"/>
      <c r="Y37" s="2"/>
      <c r="Z37" s="2"/>
      <c r="AA37" s="2"/>
    </row>
    <row r="38" spans="1:27" s="1" customFormat="1" ht="42" customHeight="1">
      <c r="A38" s="31">
        <v>16</v>
      </c>
      <c r="B38" s="32" t="s">
        <v>61</v>
      </c>
      <c r="C38" s="28" t="s">
        <v>62</v>
      </c>
      <c r="D38" s="29" t="s">
        <v>63</v>
      </c>
      <c r="E38" s="101">
        <v>4</v>
      </c>
      <c r="F38" s="102">
        <v>183487</v>
      </c>
      <c r="G38" s="102">
        <f t="shared" si="21"/>
        <v>34862.53</v>
      </c>
      <c r="H38" s="103">
        <f t="shared" si="17"/>
        <v>218349.53</v>
      </c>
      <c r="I38" s="104">
        <f t="shared" si="22"/>
        <v>733948</v>
      </c>
      <c r="J38" s="6"/>
      <c r="K38" s="6">
        <f t="shared" si="23"/>
        <v>0</v>
      </c>
      <c r="L38" s="7">
        <f t="shared" si="24"/>
        <v>0</v>
      </c>
      <c r="M38" s="8">
        <f t="shared" si="25"/>
        <v>0</v>
      </c>
      <c r="N38" s="2"/>
      <c r="O38" s="2"/>
      <c r="P38" s="2"/>
      <c r="Q38" s="2"/>
      <c r="R38" s="2"/>
      <c r="S38" s="2"/>
      <c r="T38" s="2"/>
      <c r="U38" s="2"/>
      <c r="V38" s="2"/>
      <c r="W38" s="2"/>
      <c r="X38" s="2"/>
      <c r="Y38" s="2"/>
      <c r="Z38" s="2"/>
      <c r="AA38" s="2"/>
    </row>
    <row r="39" spans="1:27" s="1" customFormat="1" ht="42" customHeight="1">
      <c r="A39" s="31"/>
      <c r="B39" s="32"/>
      <c r="C39" s="28" t="s">
        <v>57</v>
      </c>
      <c r="D39" s="29" t="s">
        <v>64</v>
      </c>
      <c r="E39" s="101">
        <v>1</v>
      </c>
      <c r="F39" s="102">
        <v>40835</v>
      </c>
      <c r="G39" s="102">
        <f t="shared" si="21"/>
        <v>7758.65</v>
      </c>
      <c r="H39" s="103">
        <f t="shared" si="17"/>
        <v>48593.65</v>
      </c>
      <c r="I39" s="104">
        <f t="shared" si="22"/>
        <v>40835</v>
      </c>
      <c r="J39" s="6"/>
      <c r="K39" s="6">
        <f t="shared" si="23"/>
        <v>0</v>
      </c>
      <c r="L39" s="7">
        <f t="shared" si="24"/>
        <v>0</v>
      </c>
      <c r="M39" s="8">
        <f t="shared" si="25"/>
        <v>0</v>
      </c>
      <c r="N39" s="2"/>
      <c r="O39" s="2"/>
      <c r="P39" s="2"/>
      <c r="Q39" s="2"/>
      <c r="R39" s="2"/>
      <c r="S39" s="2"/>
      <c r="T39" s="2"/>
      <c r="U39" s="2"/>
      <c r="V39" s="2"/>
      <c r="W39" s="2"/>
      <c r="X39" s="2"/>
      <c r="Y39" s="2"/>
      <c r="Z39" s="2"/>
      <c r="AA39" s="2"/>
    </row>
    <row r="40" spans="1:27" s="1" customFormat="1" ht="32.25" customHeight="1">
      <c r="A40" s="31">
        <v>17</v>
      </c>
      <c r="B40" s="32" t="s">
        <v>65</v>
      </c>
      <c r="C40" s="28" t="s">
        <v>59</v>
      </c>
      <c r="D40" s="29" t="s">
        <v>66</v>
      </c>
      <c r="E40" s="101">
        <v>3</v>
      </c>
      <c r="F40" s="102">
        <v>268309</v>
      </c>
      <c r="G40" s="102">
        <f t="shared" si="21"/>
        <v>50978.71</v>
      </c>
      <c r="H40" s="103">
        <f t="shared" si="17"/>
        <v>319287.71000000002</v>
      </c>
      <c r="I40" s="104">
        <f t="shared" si="22"/>
        <v>804927</v>
      </c>
      <c r="J40" s="6"/>
      <c r="K40" s="6">
        <f t="shared" si="23"/>
        <v>0</v>
      </c>
      <c r="L40" s="7">
        <f t="shared" si="24"/>
        <v>0</v>
      </c>
      <c r="M40" s="8">
        <f t="shared" si="25"/>
        <v>0</v>
      </c>
      <c r="N40" s="2"/>
      <c r="O40" s="2"/>
      <c r="P40" s="2"/>
      <c r="Q40" s="2"/>
      <c r="R40" s="2"/>
      <c r="S40" s="2"/>
      <c r="T40" s="2"/>
      <c r="U40" s="2"/>
      <c r="V40" s="2"/>
      <c r="W40" s="2"/>
      <c r="X40" s="2"/>
      <c r="Y40" s="2"/>
      <c r="Z40" s="2"/>
      <c r="AA40" s="2"/>
    </row>
    <row r="41" spans="1:27" s="1" customFormat="1" ht="32.25" customHeight="1">
      <c r="A41" s="31"/>
      <c r="B41" s="32"/>
      <c r="C41" s="28" t="s">
        <v>67</v>
      </c>
      <c r="D41" s="29" t="s">
        <v>68</v>
      </c>
      <c r="E41" s="101">
        <v>3</v>
      </c>
      <c r="F41" s="102">
        <v>102063</v>
      </c>
      <c r="G41" s="102">
        <f t="shared" si="21"/>
        <v>19391.97</v>
      </c>
      <c r="H41" s="103">
        <f t="shared" si="17"/>
        <v>121454.97</v>
      </c>
      <c r="I41" s="104">
        <f t="shared" si="22"/>
        <v>306189</v>
      </c>
      <c r="J41" s="6"/>
      <c r="K41" s="6">
        <f t="shared" si="23"/>
        <v>0</v>
      </c>
      <c r="L41" s="7">
        <f t="shared" si="24"/>
        <v>0</v>
      </c>
      <c r="M41" s="8">
        <f t="shared" si="25"/>
        <v>0</v>
      </c>
      <c r="N41" s="2"/>
      <c r="O41" s="2"/>
      <c r="P41" s="2"/>
      <c r="Q41" s="2"/>
      <c r="R41" s="2"/>
      <c r="S41" s="2"/>
      <c r="T41" s="2"/>
      <c r="U41" s="2"/>
      <c r="V41" s="2"/>
      <c r="W41" s="2"/>
      <c r="X41" s="2"/>
      <c r="Y41" s="2"/>
      <c r="Z41" s="2"/>
      <c r="AA41" s="2"/>
    </row>
    <row r="42" spans="1:27" s="1" customFormat="1" ht="31.5" customHeight="1">
      <c r="A42" s="31">
        <v>18</v>
      </c>
      <c r="B42" s="32" t="s">
        <v>69</v>
      </c>
      <c r="C42" s="28" t="s">
        <v>59</v>
      </c>
      <c r="D42" s="29" t="s">
        <v>70</v>
      </c>
      <c r="E42" s="101">
        <v>3</v>
      </c>
      <c r="F42" s="102">
        <v>149832</v>
      </c>
      <c r="G42" s="102">
        <f t="shared" si="21"/>
        <v>28468.080000000002</v>
      </c>
      <c r="H42" s="103">
        <f t="shared" si="17"/>
        <v>178300.08000000002</v>
      </c>
      <c r="I42" s="104">
        <f t="shared" si="22"/>
        <v>449496</v>
      </c>
      <c r="J42" s="6"/>
      <c r="K42" s="6">
        <f t="shared" si="23"/>
        <v>0</v>
      </c>
      <c r="L42" s="7">
        <f t="shared" si="24"/>
        <v>0</v>
      </c>
      <c r="M42" s="8">
        <f t="shared" si="25"/>
        <v>0</v>
      </c>
      <c r="N42" s="2"/>
      <c r="O42" s="2"/>
      <c r="P42" s="2"/>
      <c r="Q42" s="2"/>
      <c r="R42" s="2"/>
      <c r="S42" s="2"/>
      <c r="T42" s="2"/>
      <c r="U42" s="2"/>
      <c r="V42" s="2"/>
      <c r="W42" s="2"/>
      <c r="X42" s="2"/>
      <c r="Y42" s="2"/>
      <c r="Z42" s="2"/>
      <c r="AA42" s="2"/>
    </row>
    <row r="43" spans="1:27" s="1" customFormat="1" ht="31.5" customHeight="1">
      <c r="A43" s="31"/>
      <c r="B43" s="32"/>
      <c r="C43" s="28" t="s">
        <v>67</v>
      </c>
      <c r="D43" s="29" t="s">
        <v>68</v>
      </c>
      <c r="E43" s="101">
        <v>22</v>
      </c>
      <c r="F43" s="102">
        <v>105537</v>
      </c>
      <c r="G43" s="102">
        <f t="shared" si="21"/>
        <v>20052.03</v>
      </c>
      <c r="H43" s="103">
        <f t="shared" si="17"/>
        <v>125589.03</v>
      </c>
      <c r="I43" s="104">
        <f t="shared" si="22"/>
        <v>2321814</v>
      </c>
      <c r="J43" s="6"/>
      <c r="K43" s="6">
        <f t="shared" si="23"/>
        <v>0</v>
      </c>
      <c r="L43" s="7">
        <f t="shared" si="24"/>
        <v>0</v>
      </c>
      <c r="M43" s="8">
        <f t="shared" si="25"/>
        <v>0</v>
      </c>
      <c r="N43" s="2"/>
      <c r="O43" s="2"/>
      <c r="P43" s="2"/>
      <c r="Q43" s="2"/>
      <c r="R43" s="2"/>
      <c r="S43" s="2"/>
      <c r="T43" s="2"/>
      <c r="U43" s="2"/>
      <c r="V43" s="2"/>
      <c r="W43" s="2"/>
      <c r="X43" s="2"/>
      <c r="Y43" s="2"/>
      <c r="Z43" s="2"/>
      <c r="AA43" s="2"/>
    </row>
    <row r="44" spans="1:27" s="1" customFormat="1" ht="33.75" customHeight="1">
      <c r="A44" s="31">
        <v>19</v>
      </c>
      <c r="B44" s="32" t="s">
        <v>71</v>
      </c>
      <c r="C44" s="28" t="s">
        <v>59</v>
      </c>
      <c r="D44" s="29" t="s">
        <v>72</v>
      </c>
      <c r="E44" s="101">
        <v>1</v>
      </c>
      <c r="F44" s="102">
        <v>212978</v>
      </c>
      <c r="G44" s="102">
        <f t="shared" si="21"/>
        <v>40465.82</v>
      </c>
      <c r="H44" s="103">
        <f t="shared" si="17"/>
        <v>253443.82</v>
      </c>
      <c r="I44" s="104">
        <f t="shared" si="22"/>
        <v>212978</v>
      </c>
      <c r="J44" s="6"/>
      <c r="K44" s="6">
        <f t="shared" si="23"/>
        <v>0</v>
      </c>
      <c r="L44" s="7">
        <f t="shared" si="24"/>
        <v>0</v>
      </c>
      <c r="M44" s="8">
        <f t="shared" si="25"/>
        <v>0</v>
      </c>
      <c r="N44" s="2"/>
      <c r="O44" s="2"/>
      <c r="P44" s="2"/>
      <c r="Q44" s="2"/>
      <c r="R44" s="2"/>
      <c r="S44" s="2"/>
      <c r="T44" s="2"/>
      <c r="U44" s="2"/>
      <c r="V44" s="2"/>
      <c r="W44" s="2"/>
      <c r="X44" s="2"/>
      <c r="Y44" s="2"/>
      <c r="Z44" s="2"/>
      <c r="AA44" s="2"/>
    </row>
    <row r="45" spans="1:27" s="1" customFormat="1" ht="33.75" customHeight="1">
      <c r="A45" s="31"/>
      <c r="B45" s="32"/>
      <c r="C45" s="28" t="s">
        <v>67</v>
      </c>
      <c r="D45" s="29" t="s">
        <v>58</v>
      </c>
      <c r="E45" s="101">
        <v>3</v>
      </c>
      <c r="F45" s="102">
        <v>127033</v>
      </c>
      <c r="G45" s="102">
        <f t="shared" si="21"/>
        <v>24136.27</v>
      </c>
      <c r="H45" s="103">
        <f t="shared" si="17"/>
        <v>151169.26999999999</v>
      </c>
      <c r="I45" s="104">
        <f t="shared" si="22"/>
        <v>381099</v>
      </c>
      <c r="J45" s="6"/>
      <c r="K45" s="6">
        <f t="shared" si="23"/>
        <v>0</v>
      </c>
      <c r="L45" s="7">
        <f t="shared" si="24"/>
        <v>0</v>
      </c>
      <c r="M45" s="8">
        <f t="shared" si="25"/>
        <v>0</v>
      </c>
      <c r="N45" s="2"/>
      <c r="O45" s="2"/>
      <c r="P45" s="2"/>
      <c r="Q45" s="2"/>
      <c r="R45" s="2"/>
      <c r="S45" s="2"/>
      <c r="T45" s="2"/>
      <c r="U45" s="2"/>
      <c r="V45" s="2"/>
      <c r="W45" s="2"/>
      <c r="X45" s="2"/>
      <c r="Y45" s="2"/>
      <c r="Z45" s="2"/>
      <c r="AA45" s="2"/>
    </row>
    <row r="46" spans="1:27" s="1" customFormat="1" ht="27" customHeight="1">
      <c r="A46" s="3" t="s">
        <v>73</v>
      </c>
      <c r="B46" s="4"/>
      <c r="C46" s="4"/>
      <c r="D46" s="4"/>
      <c r="E46" s="105"/>
      <c r="F46" s="105"/>
      <c r="G46" s="105"/>
      <c r="H46" s="105"/>
      <c r="I46" s="106"/>
      <c r="J46" s="4"/>
      <c r="K46" s="4"/>
      <c r="L46" s="4"/>
      <c r="M46" s="5"/>
      <c r="N46" s="2"/>
      <c r="O46" s="2"/>
      <c r="P46" s="2"/>
      <c r="Q46" s="2"/>
      <c r="R46" s="2"/>
      <c r="S46" s="2"/>
      <c r="T46" s="2"/>
      <c r="U46" s="2"/>
      <c r="V46" s="2"/>
      <c r="W46" s="2"/>
      <c r="X46" s="2"/>
      <c r="Y46" s="2"/>
      <c r="Z46" s="2"/>
      <c r="AA46" s="2"/>
    </row>
    <row r="47" spans="1:27" s="1" customFormat="1" ht="49.5" customHeight="1">
      <c r="A47" s="27">
        <v>20</v>
      </c>
      <c r="B47" s="28" t="s">
        <v>74</v>
      </c>
      <c r="C47" s="28" t="s">
        <v>75</v>
      </c>
      <c r="D47" s="29" t="s">
        <v>76</v>
      </c>
      <c r="E47" s="101">
        <v>2</v>
      </c>
      <c r="F47" s="102">
        <v>493571</v>
      </c>
      <c r="G47" s="102">
        <f t="shared" ref="G47:G50" si="26">+F47*0.19</f>
        <v>93778.49</v>
      </c>
      <c r="H47" s="103">
        <f t="shared" si="17"/>
        <v>587349.49</v>
      </c>
      <c r="I47" s="104">
        <f t="shared" ref="I47:I50" si="27">ROUND(F47*E47,0)</f>
        <v>987142</v>
      </c>
      <c r="J47" s="6"/>
      <c r="K47" s="6">
        <f t="shared" ref="K47:K50" si="28">+J47*0.19</f>
        <v>0</v>
      </c>
      <c r="L47" s="7">
        <f t="shared" ref="L47:L73" si="29">+K47+J47</f>
        <v>0</v>
      </c>
      <c r="M47" s="8">
        <f t="shared" ref="M47:M50" si="30">ROUND(J47*E47,0)</f>
        <v>0</v>
      </c>
      <c r="N47" s="2"/>
      <c r="O47" s="2"/>
      <c r="P47" s="2"/>
      <c r="Q47" s="2"/>
      <c r="R47" s="2"/>
      <c r="S47" s="2"/>
      <c r="T47" s="2"/>
      <c r="U47" s="2"/>
      <c r="V47" s="2"/>
      <c r="W47" s="2"/>
      <c r="X47" s="2"/>
      <c r="Y47" s="2"/>
      <c r="Z47" s="2"/>
      <c r="AA47" s="2"/>
    </row>
    <row r="48" spans="1:27" s="1" customFormat="1" ht="49.5" customHeight="1">
      <c r="A48" s="27">
        <v>21</v>
      </c>
      <c r="B48" s="28" t="s">
        <v>77</v>
      </c>
      <c r="C48" s="28" t="s">
        <v>75</v>
      </c>
      <c r="D48" s="29" t="s">
        <v>76</v>
      </c>
      <c r="E48" s="101">
        <v>3</v>
      </c>
      <c r="F48" s="102">
        <v>693361</v>
      </c>
      <c r="G48" s="102">
        <f t="shared" si="26"/>
        <v>131738.59</v>
      </c>
      <c r="H48" s="103">
        <f t="shared" si="17"/>
        <v>825099.59</v>
      </c>
      <c r="I48" s="104">
        <f t="shared" si="27"/>
        <v>2080083</v>
      </c>
      <c r="J48" s="6"/>
      <c r="K48" s="6">
        <f t="shared" si="28"/>
        <v>0</v>
      </c>
      <c r="L48" s="7">
        <f t="shared" si="29"/>
        <v>0</v>
      </c>
      <c r="M48" s="8">
        <f t="shared" si="30"/>
        <v>0</v>
      </c>
      <c r="N48" s="2"/>
      <c r="O48" s="2"/>
      <c r="P48" s="2"/>
      <c r="Q48" s="2"/>
      <c r="R48" s="2"/>
      <c r="S48" s="2"/>
      <c r="T48" s="2"/>
      <c r="U48" s="2"/>
      <c r="V48" s="2"/>
      <c r="W48" s="2"/>
      <c r="X48" s="2"/>
      <c r="Y48" s="2"/>
      <c r="Z48" s="2"/>
      <c r="AA48" s="2"/>
    </row>
    <row r="49" spans="1:27" s="1" customFormat="1" ht="36" customHeight="1">
      <c r="A49" s="27">
        <v>22</v>
      </c>
      <c r="B49" s="28" t="s">
        <v>78</v>
      </c>
      <c r="C49" s="28" t="s">
        <v>75</v>
      </c>
      <c r="D49" s="29" t="s">
        <v>79</v>
      </c>
      <c r="E49" s="101">
        <v>2</v>
      </c>
      <c r="F49" s="102">
        <v>698519</v>
      </c>
      <c r="G49" s="102">
        <f t="shared" si="26"/>
        <v>132718.61000000002</v>
      </c>
      <c r="H49" s="103">
        <f t="shared" si="17"/>
        <v>831237.61</v>
      </c>
      <c r="I49" s="104">
        <f t="shared" si="27"/>
        <v>1397038</v>
      </c>
      <c r="J49" s="6"/>
      <c r="K49" s="6">
        <f t="shared" si="28"/>
        <v>0</v>
      </c>
      <c r="L49" s="7">
        <f t="shared" si="29"/>
        <v>0</v>
      </c>
      <c r="M49" s="8">
        <f t="shared" si="30"/>
        <v>0</v>
      </c>
      <c r="N49" s="2"/>
      <c r="O49" s="2"/>
      <c r="P49" s="2"/>
      <c r="Q49" s="2"/>
      <c r="R49" s="2"/>
      <c r="S49" s="2"/>
      <c r="T49" s="2"/>
      <c r="U49" s="2"/>
      <c r="V49" s="2"/>
      <c r="W49" s="2"/>
      <c r="X49" s="2"/>
      <c r="Y49" s="2"/>
      <c r="Z49" s="2"/>
      <c r="AA49" s="2"/>
    </row>
    <row r="50" spans="1:27" s="1" customFormat="1" ht="36" customHeight="1" thickBot="1">
      <c r="A50" s="10">
        <v>23</v>
      </c>
      <c r="B50" s="11" t="s">
        <v>80</v>
      </c>
      <c r="C50" s="11" t="s">
        <v>75</v>
      </c>
      <c r="D50" s="12" t="s">
        <v>81</v>
      </c>
      <c r="E50" s="110">
        <v>1</v>
      </c>
      <c r="F50" s="111">
        <v>668939</v>
      </c>
      <c r="G50" s="111">
        <f t="shared" si="26"/>
        <v>127098.41</v>
      </c>
      <c r="H50" s="112">
        <f t="shared" si="17"/>
        <v>796037.41</v>
      </c>
      <c r="I50" s="113">
        <f t="shared" si="27"/>
        <v>668939</v>
      </c>
      <c r="J50" s="13"/>
      <c r="K50" s="13">
        <f t="shared" si="28"/>
        <v>0</v>
      </c>
      <c r="L50" s="14">
        <f t="shared" si="29"/>
        <v>0</v>
      </c>
      <c r="M50" s="8">
        <f t="shared" si="30"/>
        <v>0</v>
      </c>
      <c r="N50" s="2"/>
      <c r="O50" s="2"/>
      <c r="P50" s="2"/>
      <c r="Q50" s="2"/>
      <c r="R50" s="2"/>
      <c r="S50" s="2"/>
      <c r="T50" s="2"/>
      <c r="U50" s="2"/>
      <c r="V50" s="2"/>
      <c r="W50" s="2"/>
      <c r="X50" s="2"/>
      <c r="Y50" s="2"/>
      <c r="Z50" s="2"/>
      <c r="AA50" s="2"/>
    </row>
    <row r="51" spans="1:27" s="1" customFormat="1" ht="24" customHeight="1">
      <c r="A51" s="15"/>
      <c r="B51" s="81"/>
      <c r="C51" s="81"/>
      <c r="D51" s="81"/>
      <c r="E51" s="114"/>
      <c r="F51" s="115"/>
      <c r="G51" s="116" t="s">
        <v>85</v>
      </c>
      <c r="H51" s="117">
        <f>ROUND(SUM(H6:H50),0)</f>
        <v>10463675</v>
      </c>
      <c r="I51" s="118">
        <f>+ROUND(SUM(I6:I50),0)</f>
        <v>93229184</v>
      </c>
      <c r="J51" s="90"/>
      <c r="K51" s="74" t="s">
        <v>85</v>
      </c>
      <c r="L51" s="72">
        <f>ROUND(SUM(L6:L50),0)</f>
        <v>0</v>
      </c>
      <c r="M51" s="73">
        <f>+ROUND(SUM(M6:M50),0)</f>
        <v>0</v>
      </c>
      <c r="N51" s="2"/>
      <c r="O51" s="2"/>
      <c r="P51" s="2"/>
      <c r="Q51" s="2"/>
      <c r="R51" s="2"/>
      <c r="S51" s="2"/>
      <c r="T51" s="2"/>
      <c r="U51" s="2"/>
      <c r="V51" s="2"/>
      <c r="W51" s="2"/>
      <c r="X51" s="2"/>
      <c r="Y51" s="2"/>
      <c r="Z51" s="2"/>
      <c r="AA51" s="2"/>
    </row>
    <row r="52" spans="1:27" s="1" customFormat="1" ht="24" customHeight="1">
      <c r="A52" s="15"/>
      <c r="B52" s="81"/>
      <c r="C52" s="81"/>
      <c r="D52" s="81"/>
      <c r="E52" s="114"/>
      <c r="F52" s="119"/>
      <c r="G52" s="120" t="s">
        <v>82</v>
      </c>
      <c r="H52" s="121"/>
      <c r="I52" s="122">
        <f>ROUND(+I51*0.19,0)</f>
        <v>17713545</v>
      </c>
      <c r="J52" s="91"/>
      <c r="K52" s="75" t="s">
        <v>82</v>
      </c>
      <c r="L52" s="76"/>
      <c r="M52" s="77">
        <f>ROUND(+M51*0.19,0)</f>
        <v>0</v>
      </c>
      <c r="N52" s="2"/>
      <c r="O52" s="2"/>
      <c r="P52" s="2"/>
      <c r="Q52" s="2"/>
      <c r="R52" s="2"/>
      <c r="S52" s="2"/>
      <c r="T52" s="2"/>
      <c r="U52" s="2"/>
      <c r="V52" s="2"/>
      <c r="W52" s="2"/>
      <c r="X52" s="2"/>
      <c r="Y52" s="2"/>
      <c r="Z52" s="2"/>
      <c r="AA52" s="2"/>
    </row>
    <row r="53" spans="1:27" s="1" customFormat="1" ht="24" customHeight="1" thickBot="1">
      <c r="A53" s="15"/>
      <c r="B53" s="81"/>
      <c r="C53" s="81"/>
      <c r="D53" s="81"/>
      <c r="E53" s="123"/>
      <c r="F53" s="124"/>
      <c r="G53" s="125" t="s">
        <v>83</v>
      </c>
      <c r="H53" s="126"/>
      <c r="I53" s="127">
        <f>+I52+I51</f>
        <v>110942729</v>
      </c>
      <c r="J53" s="81"/>
      <c r="K53" s="78" t="s">
        <v>83</v>
      </c>
      <c r="L53" s="79"/>
      <c r="M53" s="80">
        <f>+M52+M51</f>
        <v>0</v>
      </c>
      <c r="N53" s="2"/>
      <c r="O53" s="2"/>
      <c r="P53" s="2"/>
      <c r="Q53" s="2"/>
      <c r="R53" s="2"/>
      <c r="S53" s="2"/>
      <c r="T53" s="2"/>
      <c r="U53" s="2"/>
      <c r="V53" s="2"/>
      <c r="W53" s="2"/>
      <c r="X53" s="2"/>
      <c r="Y53" s="2"/>
      <c r="Z53" s="2"/>
      <c r="AA53" s="2"/>
    </row>
    <row r="54" spans="1:27">
      <c r="A54" s="15"/>
      <c r="B54" s="81"/>
      <c r="C54" s="81"/>
      <c r="D54" s="81"/>
      <c r="E54" s="82"/>
      <c r="F54" s="81"/>
      <c r="G54" s="81"/>
      <c r="H54" s="83"/>
      <c r="I54" s="53"/>
      <c r="J54" s="81"/>
      <c r="K54" s="81"/>
      <c r="L54" s="83"/>
      <c r="M54" s="18"/>
    </row>
    <row r="55" spans="1:27" s="1" customFormat="1">
      <c r="A55" s="15"/>
      <c r="B55" s="81"/>
      <c r="C55" s="81"/>
      <c r="D55" s="81"/>
      <c r="E55" s="82"/>
      <c r="F55" s="81"/>
      <c r="G55" s="81"/>
      <c r="H55" s="83"/>
      <c r="I55" s="53"/>
      <c r="J55" s="81"/>
      <c r="K55" s="81"/>
      <c r="L55" s="83"/>
      <c r="M55" s="18"/>
      <c r="N55" s="2"/>
      <c r="O55" s="2"/>
      <c r="P55" s="2"/>
      <c r="Q55" s="2"/>
      <c r="R55" s="2"/>
      <c r="S55" s="2"/>
      <c r="T55" s="2"/>
      <c r="U55" s="2"/>
      <c r="V55" s="2"/>
      <c r="W55" s="2"/>
      <c r="X55" s="2"/>
      <c r="Y55" s="2"/>
      <c r="Z55" s="2"/>
      <c r="AA55" s="2"/>
    </row>
    <row r="56" spans="1:27">
      <c r="A56" s="42" t="s">
        <v>88</v>
      </c>
      <c r="B56" s="41" t="s">
        <v>89</v>
      </c>
      <c r="C56" s="41"/>
      <c r="D56" s="41"/>
      <c r="E56" s="41"/>
      <c r="F56" s="41"/>
      <c r="G56" s="81"/>
      <c r="H56" s="83"/>
      <c r="I56" s="53"/>
      <c r="J56" s="53"/>
      <c r="K56" s="81"/>
      <c r="L56" s="83"/>
      <c r="M56" s="18"/>
    </row>
    <row r="57" spans="1:27">
      <c r="A57" s="42"/>
      <c r="B57" s="41"/>
      <c r="C57" s="41"/>
      <c r="D57" s="41"/>
      <c r="E57" s="41"/>
      <c r="F57" s="41"/>
      <c r="G57" s="81"/>
      <c r="H57" s="83"/>
      <c r="I57" s="53"/>
      <c r="J57" s="53"/>
      <c r="K57" s="81"/>
      <c r="L57" s="83"/>
      <c r="M57" s="18"/>
    </row>
    <row r="58" spans="1:27" ht="15" customHeight="1">
      <c r="A58" s="43" t="s">
        <v>90</v>
      </c>
      <c r="B58" s="41" t="s">
        <v>102</v>
      </c>
      <c r="C58" s="41"/>
      <c r="D58" s="41"/>
      <c r="E58" s="41"/>
      <c r="F58" s="41"/>
      <c r="G58" s="81"/>
      <c r="H58" s="83"/>
      <c r="I58" s="53"/>
      <c r="J58" s="53"/>
      <c r="K58" s="81"/>
      <c r="L58" s="83"/>
      <c r="M58" s="18"/>
    </row>
    <row r="59" spans="1:27">
      <c r="A59" s="43"/>
      <c r="B59" s="41"/>
      <c r="C59" s="41"/>
      <c r="D59" s="41"/>
      <c r="E59" s="41"/>
      <c r="F59" s="41"/>
      <c r="G59" s="81"/>
      <c r="H59" s="83"/>
      <c r="I59" s="53"/>
      <c r="J59" s="53"/>
      <c r="K59" s="81"/>
      <c r="L59" s="83"/>
      <c r="M59" s="18"/>
    </row>
    <row r="60" spans="1:27" ht="15" customHeight="1">
      <c r="A60" s="43" t="s">
        <v>91</v>
      </c>
      <c r="B60" s="41" t="s">
        <v>93</v>
      </c>
      <c r="C60" s="41"/>
      <c r="D60" s="41"/>
      <c r="E60" s="41"/>
      <c r="F60" s="41"/>
      <c r="G60" s="81"/>
      <c r="H60" s="83"/>
      <c r="I60" s="53"/>
      <c r="J60" s="53"/>
      <c r="K60" s="81"/>
      <c r="L60" s="83"/>
      <c r="M60" s="18"/>
    </row>
    <row r="61" spans="1:27">
      <c r="A61" s="43"/>
      <c r="B61" s="41"/>
      <c r="C61" s="41"/>
      <c r="D61" s="41"/>
      <c r="E61" s="41"/>
      <c r="F61" s="41"/>
      <c r="G61" s="81"/>
      <c r="H61" s="83"/>
      <c r="I61" s="53"/>
      <c r="J61" s="53"/>
      <c r="K61" s="81"/>
      <c r="L61" s="83"/>
      <c r="M61" s="18"/>
    </row>
    <row r="62" spans="1:27" ht="36.75" customHeight="1">
      <c r="A62" s="43" t="s">
        <v>92</v>
      </c>
      <c r="B62" s="41" t="s">
        <v>94</v>
      </c>
      <c r="C62" s="41"/>
      <c r="D62" s="41"/>
      <c r="E62" s="41"/>
      <c r="F62" s="41"/>
      <c r="G62" s="81"/>
      <c r="H62" s="83"/>
      <c r="I62" s="53"/>
      <c r="J62" s="53"/>
      <c r="K62" s="81"/>
      <c r="L62" s="83"/>
      <c r="M62" s="18"/>
    </row>
    <row r="63" spans="1:27" ht="36.75" customHeight="1">
      <c r="A63" s="43"/>
      <c r="B63" s="41"/>
      <c r="C63" s="41"/>
      <c r="D63" s="41"/>
      <c r="E63" s="41"/>
      <c r="F63" s="41"/>
      <c r="G63" s="81"/>
      <c r="H63" s="83"/>
      <c r="I63" s="53"/>
      <c r="J63" s="53"/>
      <c r="K63" s="81"/>
      <c r="L63" s="83"/>
      <c r="M63" s="18"/>
    </row>
    <row r="64" spans="1:27" ht="15" customHeight="1">
      <c r="A64" s="43" t="s">
        <v>96</v>
      </c>
      <c r="B64" s="41" t="s">
        <v>95</v>
      </c>
      <c r="C64" s="41"/>
      <c r="D64" s="41"/>
      <c r="E64" s="41"/>
      <c r="F64" s="41"/>
      <c r="G64" s="81"/>
      <c r="H64" s="83"/>
      <c r="I64" s="53"/>
      <c r="J64" s="53"/>
      <c r="K64" s="81"/>
      <c r="L64" s="83"/>
      <c r="M64" s="18"/>
    </row>
    <row r="65" spans="1:13">
      <c r="A65" s="43"/>
      <c r="B65" s="41"/>
      <c r="C65" s="41"/>
      <c r="D65" s="41"/>
      <c r="E65" s="41"/>
      <c r="F65" s="41"/>
      <c r="G65" s="81"/>
      <c r="H65" s="83"/>
      <c r="I65" s="53"/>
      <c r="J65" s="53"/>
      <c r="K65" s="81"/>
      <c r="L65" s="83"/>
      <c r="M65" s="18"/>
    </row>
    <row r="66" spans="1:13" ht="25.5" customHeight="1">
      <c r="A66" s="43" t="s">
        <v>97</v>
      </c>
      <c r="B66" s="41" t="s">
        <v>103</v>
      </c>
      <c r="C66" s="41"/>
      <c r="D66" s="41"/>
      <c r="E66" s="41"/>
      <c r="F66" s="41"/>
      <c r="G66" s="54"/>
      <c r="H66" s="83"/>
      <c r="I66" s="53"/>
      <c r="J66" s="53"/>
      <c r="K66" s="54"/>
      <c r="L66" s="83"/>
      <c r="M66" s="18"/>
    </row>
    <row r="67" spans="1:13" ht="25.5" customHeight="1">
      <c r="A67" s="43"/>
      <c r="B67" s="41"/>
      <c r="C67" s="41"/>
      <c r="D67" s="41"/>
      <c r="E67" s="41"/>
      <c r="F67" s="41"/>
      <c r="G67" s="81"/>
      <c r="H67" s="83"/>
      <c r="I67" s="53"/>
      <c r="J67" s="53"/>
      <c r="K67" s="81"/>
      <c r="L67" s="83"/>
      <c r="M67" s="18"/>
    </row>
    <row r="68" spans="1:13">
      <c r="A68" s="15"/>
      <c r="B68" s="81"/>
      <c r="C68" s="81"/>
      <c r="D68" s="81"/>
      <c r="E68" s="82"/>
      <c r="F68" s="81"/>
      <c r="G68" s="81"/>
      <c r="H68" s="83"/>
      <c r="I68" s="53"/>
      <c r="J68" s="81"/>
      <c r="K68" s="81"/>
      <c r="L68" s="83"/>
      <c r="M68" s="18"/>
    </row>
    <row r="69" spans="1:13" ht="15" customHeight="1">
      <c r="A69" s="15"/>
      <c r="B69" s="81"/>
      <c r="C69" s="81"/>
      <c r="D69" s="54"/>
      <c r="E69" s="54"/>
      <c r="F69" s="54"/>
      <c r="G69" s="54"/>
      <c r="H69" s="54"/>
      <c r="I69" s="54"/>
      <c r="J69" s="54"/>
      <c r="K69" s="54"/>
      <c r="L69" s="54"/>
      <c r="M69" s="19"/>
    </row>
    <row r="70" spans="1:13" ht="18">
      <c r="A70" s="92" t="s">
        <v>98</v>
      </c>
      <c r="B70" s="84"/>
      <c r="C70" s="84"/>
      <c r="D70" s="84"/>
      <c r="E70" s="84"/>
      <c r="F70" s="84"/>
      <c r="G70" s="84"/>
      <c r="H70" s="84"/>
      <c r="I70" s="84"/>
      <c r="J70" s="55"/>
      <c r="K70" s="55"/>
      <c r="L70" s="55"/>
      <c r="M70" s="93"/>
    </row>
    <row r="71" spans="1:13">
      <c r="A71" s="15"/>
      <c r="B71" s="81"/>
      <c r="C71" s="81"/>
      <c r="D71" s="81"/>
      <c r="E71" s="82"/>
      <c r="F71" s="81"/>
      <c r="G71" s="81"/>
      <c r="H71" s="83"/>
      <c r="I71" s="53"/>
      <c r="J71" s="81"/>
      <c r="K71" s="81"/>
      <c r="L71" s="83"/>
      <c r="M71" s="18"/>
    </row>
    <row r="72" spans="1:13" ht="18">
      <c r="A72" s="45" t="s">
        <v>99</v>
      </c>
      <c r="B72" s="85"/>
      <c r="C72" s="85"/>
      <c r="D72" s="85"/>
      <c r="E72" s="85"/>
      <c r="F72" s="85"/>
      <c r="G72" s="81"/>
      <c r="H72" s="83"/>
      <c r="I72" s="53"/>
      <c r="J72" s="53"/>
      <c r="K72" s="81"/>
      <c r="L72" s="83"/>
      <c r="M72" s="18"/>
    </row>
    <row r="73" spans="1:13" ht="18.75">
      <c r="A73" s="20"/>
      <c r="B73" s="86"/>
      <c r="C73" s="87"/>
      <c r="D73" s="88"/>
      <c r="E73" s="86"/>
      <c r="F73" s="88"/>
      <c r="G73" s="81"/>
      <c r="H73" s="83"/>
      <c r="I73" s="53"/>
      <c r="J73" s="88"/>
      <c r="K73" s="81"/>
      <c r="L73" s="83"/>
      <c r="M73" s="18"/>
    </row>
    <row r="74" spans="1:13" ht="30" customHeight="1">
      <c r="A74" s="44" t="s">
        <v>101</v>
      </c>
      <c r="B74" s="89"/>
      <c r="C74" s="89"/>
      <c r="D74" s="89"/>
      <c r="E74" s="89"/>
      <c r="F74" s="89"/>
      <c r="G74" s="81"/>
      <c r="H74" s="83"/>
      <c r="I74" s="53"/>
      <c r="J74" s="53"/>
      <c r="K74" s="81"/>
      <c r="L74" s="83"/>
      <c r="M74" s="18"/>
    </row>
    <row r="75" spans="1:13" ht="30" customHeight="1">
      <c r="A75" s="44" t="s">
        <v>100</v>
      </c>
      <c r="B75" s="89"/>
      <c r="C75" s="89"/>
      <c r="D75" s="89"/>
      <c r="E75" s="89"/>
      <c r="F75" s="89"/>
      <c r="G75" s="81"/>
      <c r="H75" s="83"/>
      <c r="I75" s="53"/>
      <c r="J75" s="53"/>
      <c r="K75" s="81"/>
      <c r="L75" s="83"/>
      <c r="M75" s="18"/>
    </row>
    <row r="76" spans="1:13" ht="15.75" thickBot="1">
      <c r="A76" s="21"/>
      <c r="B76" s="22"/>
      <c r="C76" s="22"/>
      <c r="D76" s="22"/>
      <c r="E76" s="23"/>
      <c r="F76" s="22"/>
      <c r="G76" s="22"/>
      <c r="H76" s="24"/>
      <c r="I76" s="94"/>
      <c r="J76" s="22"/>
      <c r="K76" s="22"/>
      <c r="L76" s="24"/>
      <c r="M76" s="25"/>
    </row>
    <row r="77" spans="1:13">
      <c r="A77" s="81"/>
      <c r="B77" s="81"/>
      <c r="C77" s="81"/>
      <c r="D77" s="81"/>
      <c r="E77" s="82"/>
      <c r="F77" s="81"/>
      <c r="G77" s="81"/>
      <c r="H77" s="83"/>
      <c r="I77" s="53"/>
      <c r="J77" s="81"/>
      <c r="K77" s="81"/>
      <c r="L77" s="83"/>
      <c r="M77" s="53"/>
    </row>
  </sheetData>
  <sheetProtection algorithmName="SHA-512" hashValue="7VoP9WJFEllz6KcKInHW/VE+DZclCR7uPe1RI0IGfZ24+Mu6N5I3GjJm3Q9N03W7B1elh84LzcMpP57ZqXFNNg==" saltValue="3kaGGcke8fBxqcRBz0MhoA==" spinCount="100000" sheet="1" objects="1" scenarios="1" formatColumns="0"/>
  <mergeCells count="107">
    <mergeCell ref="K52:L52"/>
    <mergeCell ref="K53:L53"/>
    <mergeCell ref="A1:M1"/>
    <mergeCell ref="A2:M2"/>
    <mergeCell ref="J12:J13"/>
    <mergeCell ref="K12:K13"/>
    <mergeCell ref="L12:L13"/>
    <mergeCell ref="M12:M13"/>
    <mergeCell ref="J16:J22"/>
    <mergeCell ref="K16:K22"/>
    <mergeCell ref="L16:L22"/>
    <mergeCell ref="M16:M22"/>
    <mergeCell ref="J8:J9"/>
    <mergeCell ref="K8:K9"/>
    <mergeCell ref="L8:L9"/>
    <mergeCell ref="M8:M9"/>
    <mergeCell ref="J10:J11"/>
    <mergeCell ref="K10:K11"/>
    <mergeCell ref="L10:L11"/>
    <mergeCell ref="M10:M11"/>
    <mergeCell ref="F3:I3"/>
    <mergeCell ref="J3:M3"/>
    <mergeCell ref="J6:J7"/>
    <mergeCell ref="K6:K7"/>
    <mergeCell ref="L6:L7"/>
    <mergeCell ref="M6:M7"/>
    <mergeCell ref="A3:A4"/>
    <mergeCell ref="B3:B4"/>
    <mergeCell ref="C3:C4"/>
    <mergeCell ref="D3:D4"/>
    <mergeCell ref="E3:E4"/>
    <mergeCell ref="A74:F74"/>
    <mergeCell ref="A75:F75"/>
    <mergeCell ref="A66:A67"/>
    <mergeCell ref="B66:F67"/>
    <mergeCell ref="A70:I70"/>
    <mergeCell ref="A72:F72"/>
    <mergeCell ref="A60:A61"/>
    <mergeCell ref="B60:F61"/>
    <mergeCell ref="A62:A63"/>
    <mergeCell ref="B62:F63"/>
    <mergeCell ref="A64:A65"/>
    <mergeCell ref="B64:F65"/>
    <mergeCell ref="G52:H52"/>
    <mergeCell ref="G53:H53"/>
    <mergeCell ref="B56:F57"/>
    <mergeCell ref="B58:F59"/>
    <mergeCell ref="A56:A57"/>
    <mergeCell ref="A58:A59"/>
    <mergeCell ref="G8:G9"/>
    <mergeCell ref="H10:H11"/>
    <mergeCell ref="G10:G11"/>
    <mergeCell ref="I12:I13"/>
    <mergeCell ref="H12:H13"/>
    <mergeCell ref="F10:F11"/>
    <mergeCell ref="I10:I11"/>
    <mergeCell ref="A12:A13"/>
    <mergeCell ref="B12:B13"/>
    <mergeCell ref="D12:D13"/>
    <mergeCell ref="E12:E13"/>
    <mergeCell ref="F12:F13"/>
    <mergeCell ref="G12:G13"/>
    <mergeCell ref="D10:D11"/>
    <mergeCell ref="A44:A45"/>
    <mergeCell ref="B44:B45"/>
    <mergeCell ref="A40:A41"/>
    <mergeCell ref="B40:B41"/>
    <mergeCell ref="A42:A43"/>
    <mergeCell ref="B42:B43"/>
    <mergeCell ref="A36:A37"/>
    <mergeCell ref="B36:B37"/>
    <mergeCell ref="A38:A39"/>
    <mergeCell ref="B38:B39"/>
    <mergeCell ref="A33:A34"/>
    <mergeCell ref="B33:B34"/>
    <mergeCell ref="C33:C34"/>
    <mergeCell ref="A29:A32"/>
    <mergeCell ref="B29:B32"/>
    <mergeCell ref="C29:C30"/>
    <mergeCell ref="I16:I22"/>
    <mergeCell ref="B19:B22"/>
    <mergeCell ref="D19:D22"/>
    <mergeCell ref="G16:G22"/>
    <mergeCell ref="F16:F22"/>
    <mergeCell ref="A16:A22"/>
    <mergeCell ref="B16:B18"/>
    <mergeCell ref="D16:D18"/>
    <mergeCell ref="E16:E22"/>
    <mergeCell ref="H16:H22"/>
    <mergeCell ref="E10:E11"/>
    <mergeCell ref="I8:I9"/>
    <mergeCell ref="A10:A11"/>
    <mergeCell ref="B10:B11"/>
    <mergeCell ref="F8:F9"/>
    <mergeCell ref="H8:H9"/>
    <mergeCell ref="I6:I7"/>
    <mergeCell ref="A8:A9"/>
    <mergeCell ref="B8:B9"/>
    <mergeCell ref="D8:D9"/>
    <mergeCell ref="E8:E9"/>
    <mergeCell ref="H6:H7"/>
    <mergeCell ref="A6:A7"/>
    <mergeCell ref="B6:B7"/>
    <mergeCell ref="D6:D7"/>
    <mergeCell ref="E6:E7"/>
    <mergeCell ref="F6:F7"/>
    <mergeCell ref="G6:G7"/>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N°01  OFERTA 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FERCHO LUGO</dc:creator>
  <cp:lastModifiedBy>FERCHO LUGO</cp:lastModifiedBy>
  <dcterms:created xsi:type="dcterms:W3CDTF">2024-07-23T14:38:30Z</dcterms:created>
  <dcterms:modified xsi:type="dcterms:W3CDTF">2024-07-29T17:05:52Z</dcterms:modified>
</cp:coreProperties>
</file>