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15" codeName="{00000000-0000-0000-0000-000000000000}"/>
  <workbookPr codeName="EsteLibro"/>
  <mc:AlternateContent xmlns:mc="http://schemas.openxmlformats.org/markup-compatibility/2006">
    <mc:Choice Requires="x15">
      <x15ac:absPath xmlns:x15ac="http://schemas.microsoft.com/office/spreadsheetml/2010/11/ac" url="C:\Users\jcrh3\Documents\DOCUMENTOS\2024\INVIAS\PROCESOS\LICITACION\LP-040-2024\INFORME FINAL\"/>
    </mc:Choice>
  </mc:AlternateContent>
  <xr:revisionPtr revIDLastSave="0" documentId="8_{1F1FC115-549A-4805-A945-B20A3128EA62}" xr6:coauthVersionLast="47" xr6:coauthVersionMax="47" xr10:uidLastSave="{00000000-0000-0000-0000-000000000000}"/>
  <bookViews>
    <workbookView xWindow="-28920" yWindow="-900" windowWidth="29040" windowHeight="15720" tabRatio="909" firstSheet="3" activeTab="3" xr2:uid="{00000000-000D-0000-FFFF-FFFF00000000}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Capacidad Residual" sheetId="5" r:id="rId5"/>
    <sheet name="PO" sheetId="7" state="hidden" r:id="rId6"/>
  </sheets>
  <definedNames>
    <definedName name="AnticipoM1">POA!$D$2</definedName>
    <definedName name="AnticipoM10">POA!#REF!</definedName>
    <definedName name="AnticipoM2">POA!#REF!</definedName>
    <definedName name="AnticipoM3">POA!#REF!</definedName>
    <definedName name="AnticipoM4">POA!#REF!</definedName>
    <definedName name="AnticipoM5">POA!#REF!</definedName>
    <definedName name="AnticipoM6">POA!#REF!</definedName>
    <definedName name="AnticipoM7">POA!#REF!</definedName>
    <definedName name="AnticipoM8">POA!#REF!</definedName>
    <definedName name="AnticipoM9">POA!#REF!</definedName>
    <definedName name="CapFinanciera1">Puntajes!$C$4</definedName>
    <definedName name="CapFinanciera2">Puntajes!$C$5</definedName>
    <definedName name="CapFinanciera3">Puntajes!$C$6</definedName>
    <definedName name="CapFinanciera4">Puntajes!$C$7</definedName>
    <definedName name="CapTecnica1">Puntajes!$K$4</definedName>
    <definedName name="CapTecnica2">Puntajes!$K$5</definedName>
    <definedName name="Experiencia1">Puntajes!$G$4</definedName>
    <definedName name="Experiencia2">Puntajes!$G$5</definedName>
    <definedName name="Experiencia3">Puntajes!$G$6</definedName>
    <definedName name="PlazoM1">POA!$C$2</definedName>
    <definedName name="PlazoM10">POA!#REF!</definedName>
    <definedName name="PlazoM2">POA!#REF!</definedName>
    <definedName name="PlazoM3">POA!#REF!</definedName>
    <definedName name="PlazoM4">POA!#REF!</definedName>
    <definedName name="PlazoM5">POA!#REF!</definedName>
    <definedName name="PlazoM6">POA!#REF!</definedName>
    <definedName name="PlazoM7">POA!#REF!</definedName>
    <definedName name="PlazoM8">POA!#REF!</definedName>
    <definedName name="PlazoM9">POA!#REF!</definedName>
    <definedName name="SALACTUAL">POA!$F$2</definedName>
    <definedName name="Z_7043DB3C_32B3_43B5_9ACE_4B1C78863594_.wvu.PrintArea" localSheetId="3" hidden="1">'Capacidad Financiera'!$B$1:$Y$12</definedName>
  </definedNames>
  <calcPr calcId="191028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6" l="1"/>
  <c r="J2" i="6" l="1"/>
  <c r="H2" i="6" l="1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M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9" i="1"/>
  <c r="U11" i="1" l="1"/>
  <c r="U19" i="1"/>
  <c r="U12" i="1"/>
  <c r="U21" i="1"/>
  <c r="U16" i="1"/>
  <c r="U20" i="1"/>
  <c r="U25" i="1"/>
  <c r="U31" i="1"/>
  <c r="U18" i="1"/>
  <c r="U10" i="1"/>
  <c r="L8" i="1"/>
  <c r="U24" i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<sst xmlns="http://schemas.openxmlformats.org/spreadsheetml/2006/main" count="2224" uniqueCount="266">
  <si>
    <t>No. Oferta</t>
  </si>
  <si>
    <t>OFERENTE</t>
  </si>
  <si>
    <t>Verificación Formulario No. 03</t>
  </si>
  <si>
    <t>Datos Declaración Renta 2003</t>
  </si>
  <si>
    <t>Variación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</si>
  <si>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</si>
  <si>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</si>
  <si>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</si>
  <si>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</si>
  <si>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</si>
  <si>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</si>
  <si>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</si>
  <si>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</si>
  <si>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</si>
  <si>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</si>
  <si>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</si>
  <si>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Patrimonio Bruto</t>
  </si>
  <si>
    <t>Patrimonio Liquido</t>
  </si>
  <si>
    <t>Renta Liquida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</si>
  <si>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</si>
  <si>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</si>
  <si>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</si>
  <si>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</si>
  <si>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</si>
  <si>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</si>
  <si>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</si>
  <si>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</si>
  <si>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</si>
  <si>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</si>
  <si>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</si>
  <si>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</si>
  <si>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</si>
  <si>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</si>
  <si>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</si>
  <si>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</si>
  <si>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</si>
  <si>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</si>
  <si>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</si>
  <si>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</si>
  <si>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</si>
  <si>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</si>
  <si>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</si>
  <si>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</si>
  <si>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</si>
  <si>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>OBSERVACIONES:</t>
  </si>
  <si>
    <t xml:space="preserve">CONSORCIO LAS ANIMAS #1,,se subsana integrante 1,2porque no conciliacines  </t>
  </si>
  <si>
    <t>Módulo</t>
  </si>
  <si>
    <t>N</t>
  </si>
  <si>
    <t>Anticipo</t>
  </si>
  <si>
    <t>SMMLV 2023</t>
  </si>
  <si>
    <t>Capital de Trabajo Demandado</t>
  </si>
  <si>
    <t>% Requerido de Capital de Trabajo Demandado</t>
  </si>
  <si>
    <t>CAPACIDAD FINANCIERA</t>
  </si>
  <si>
    <t>EXPERIENCIA</t>
  </si>
  <si>
    <t>CAPACIDAD TÉCNICA</t>
  </si>
  <si>
    <t>Mayor a</t>
  </si>
  <si>
    <t>Menor o Igual a</t>
  </si>
  <si>
    <t>Puntaje</t>
  </si>
  <si>
    <t>Desde</t>
  </si>
  <si>
    <t>Hasta</t>
  </si>
  <si>
    <t>Mayores</t>
  </si>
  <si>
    <t xml:space="preserve">INSTITUTO NACIONAL DE VIAS </t>
  </si>
  <si>
    <t>DIRECCIÓN DE CONTRATACIÓN</t>
  </si>
  <si>
    <t>PROCESO No. LP</t>
  </si>
  <si>
    <t>EVALUACIÓN FINANCIERA</t>
  </si>
  <si>
    <t xml:space="preserve"> </t>
  </si>
  <si>
    <t>DATOS DEL INTERESADO</t>
  </si>
  <si>
    <t>INFORMACIÓN  FINANCIERA - RUP</t>
  </si>
  <si>
    <t>INDICE-CAPITAL DE TRABAJO DEMANDADO</t>
  </si>
  <si>
    <t>CORRESPONDE A UNA MIPYME</t>
  </si>
  <si>
    <t>INDICE-LIQUIDEZ</t>
  </si>
  <si>
    <t>INDICE-ENDEUDAMIENTO</t>
  </si>
  <si>
    <t>RAZON DE COBERTURA DE INTERESES</t>
  </si>
  <si>
    <t>EVALUACIÓN CAPACIDAD FINANCIERA</t>
  </si>
  <si>
    <t>RENTABILIDAD DEL PATRIMONIO (ROE)</t>
  </si>
  <si>
    <t>RENTABILIDAD DEL ACTIVO (ROA)</t>
  </si>
  <si>
    <t>EVALUACIÓN CAPACIDAD ORGANIZACIÓN</t>
  </si>
  <si>
    <t>OFERTA</t>
  </si>
  <si>
    <t>PROPONENTE</t>
  </si>
  <si>
    <t>PORCENTAJE DE PARTICIPACION</t>
  </si>
  <si>
    <t>ACTIVO CORRIENTE</t>
  </si>
  <si>
    <t>ACTIVO TOTAL</t>
  </si>
  <si>
    <t>PASIVO CORRIENTE</t>
  </si>
  <si>
    <t>PASIVO TOTAL</t>
  </si>
  <si>
    <t>CAPITAL DE TRABAJO
(Activo Corriente - Pasivo Corriente)</t>
  </si>
  <si>
    <t>PATRIMONIO
(Activo Total - Pasivo Total)</t>
  </si>
  <si>
    <t>MÓDULO</t>
  </si>
  <si>
    <t>PLAZO (P)</t>
  </si>
  <si>
    <t>VALOR PRESUPUESTO OFICIAL (PO)</t>
  </si>
  <si>
    <t>Fórmula: CT=AC-PC&gt;=(%10*PO)</t>
  </si>
  <si>
    <t>Fórmula: Liquidez=AC/PC&gt;=X</t>
  </si>
  <si>
    <t>Fórmula: Endeudamiento = Pas.T/Act.Tot. &lt;= X%</t>
  </si>
  <si>
    <t>Fórmula: Razón Cobertura Intereses = UO/GI &gt;=X</t>
  </si>
  <si>
    <t>CUMPLE / NO CUMPLE</t>
  </si>
  <si>
    <t>Fórmula:                        ROE=UO/Pat.ROE&gt;=X%</t>
  </si>
  <si>
    <t>Fórmula:                        ROE=UO/Act.Tot.&gt;=X</t>
  </si>
  <si>
    <t>UTILIDAD OPERACIONAL</t>
  </si>
  <si>
    <t>GASTOS DE INTERESES</t>
  </si>
  <si>
    <t>Req. Min. CTd: &gt; =</t>
  </si>
  <si>
    <t>%10*PO</t>
  </si>
  <si>
    <t>MIPYME
→Req. Min. Solvencia: &gt; =</t>
  </si>
  <si>
    <t>MIPYME
→Req. Min.  Endeudamiento: &lt; =</t>
  </si>
  <si>
    <t>MIPYME
→Req.Min.Cobertura
Interes: &gt; =</t>
  </si>
  <si>
    <t>MIPYME
Req. Min. ROE: &gt; =</t>
  </si>
  <si>
    <t>MIPYME
Req. Min. ROA: &gt; =</t>
  </si>
  <si>
    <t>OTRO
→Req. Min. Solvencia: &gt; =</t>
  </si>
  <si>
    <t>OTRO
→Req. Min. Endeudamiento: &lt; =</t>
  </si>
  <si>
    <t>OTRO
→Req. Min. Cobertura
 Intereses: &gt; =</t>
  </si>
  <si>
    <t>OTRO
Req. Min. ROE: &gt; =</t>
  </si>
  <si>
    <t>OTRO
Req. Min. ROA: &gt; =</t>
  </si>
  <si>
    <t>INDICADOR</t>
  </si>
  <si>
    <t>RESULTADO</t>
  </si>
  <si>
    <t>SI</t>
  </si>
  <si>
    <t>UNIÓN TEMPORAL PUENTES 2024</t>
  </si>
  <si>
    <t>CUMPLE</t>
  </si>
  <si>
    <t xml:space="preserve"> CUMPLE</t>
  </si>
  <si>
    <t>EQUIPOS Y CONSTRUCCIONES VAREGO SAS</t>
  </si>
  <si>
    <t/>
  </si>
  <si>
    <t xml:space="preserve">VAREGO SAS </t>
  </si>
  <si>
    <t>CONSORCIO CHOCÓ 2024</t>
  </si>
  <si>
    <t>INVERSIONES Y VIAS</t>
  </si>
  <si>
    <t>CIVIL ABS CONSTRUCCIONES SAS</t>
  </si>
  <si>
    <t>CONSORCIO CANTON 2024</t>
  </si>
  <si>
    <t>VIAS Y EDIFICACIONES JS SAS</t>
  </si>
  <si>
    <t>PROMAQCO</t>
  </si>
  <si>
    <t>CONSORCIO ESTRUCTURAS 2024</t>
  </si>
  <si>
    <t>VIR INGENIERIA SAS</t>
  </si>
  <si>
    <t>O&amp;M INGENIERIA SAS</t>
  </si>
  <si>
    <t>MOJICA CONSTRUCTORES SAS</t>
  </si>
  <si>
    <t>CONSORCIO YVY PUENTE</t>
  </si>
  <si>
    <t>VIGAVI ZOMAC SAS</t>
  </si>
  <si>
    <t>GRUPO GRAVA S.A.S</t>
  </si>
  <si>
    <t>NO</t>
  </si>
  <si>
    <t>CONSORCIO KM-19</t>
  </si>
  <si>
    <t>SOCIEDAD Y PROYECTOS INTEGRAR S.A.S</t>
  </si>
  <si>
    <t>AXECOL S.A.S</t>
  </si>
  <si>
    <t>INGENIERIA SANEAMIENTO Y DESARROLLO LTDA
ISDE</t>
  </si>
  <si>
    <t>CONSORCIO CANTON AGM</t>
  </si>
  <si>
    <t>ANILIO ABADIA SERNA</t>
  </si>
  <si>
    <t>GEDINPROC SAS</t>
  </si>
  <si>
    <t>MARVIN CUESTA MOSQUERA</t>
  </si>
  <si>
    <t xml:space="preserve"> CONSORCIO PANAMERICANO</t>
  </si>
  <si>
    <t>PROSAING SAS</t>
  </si>
  <si>
    <t>INGENIERIA ROBLES SAS</t>
  </si>
  <si>
    <t>GEOINGENIERIA LTDA</t>
  </si>
  <si>
    <t>INSTITUTO NACIONAL DE VIAS</t>
  </si>
  <si>
    <t>SUBDIRECCION DE PROCESOS DE SELECCIÓN CONTRACTUAL</t>
  </si>
  <si>
    <t>PROCESO No. LP-</t>
  </si>
  <si>
    <t>CAPACIDAD RESIDUAL</t>
  </si>
  <si>
    <t>Porcentaje de Participación para este Proceso</t>
  </si>
  <si>
    <t>PRESUPUESTO OFICIAL ESTIMADO (POE)</t>
  </si>
  <si>
    <t>PLAZO MOD</t>
  </si>
  <si>
    <t>CAPACIDAD RESIDUAL DEL PROCESO DE CONTRATACION</t>
  </si>
  <si>
    <t xml:space="preserve">CAPACIDAD DE ORGANIZACIÓN </t>
  </si>
  <si>
    <t xml:space="preserve">EXPERIENCIA         </t>
  </si>
  <si>
    <t>SALDOS CONTRATOS EN EJECUCIÓN</t>
  </si>
  <si>
    <t>CAPACIDAD RESIDUAL DEL PROPONENTE</t>
  </si>
  <si>
    <t>CAPACIDAD RESIDUAL DE CONTRATACIÓN (POR MÓDULO)</t>
  </si>
  <si>
    <t>(%)</t>
  </si>
  <si>
    <t>En Pesos Colombianos</t>
  </si>
  <si>
    <t>Formula: Si el plazo es menor a 12 meses (POE - Anticipo), si el plazo es mayor a 12 meses [(POE- Anticipo)/Plazo]x12</t>
  </si>
  <si>
    <t>En Pesos</t>
  </si>
  <si>
    <r>
      <t xml:space="preserve">Formula: CO * </t>
    </r>
    <r>
      <rPr>
        <b/>
        <sz val="8"/>
        <rFont val="Calibri"/>
        <family val="2"/>
      </rPr>
      <t>[(E+CT-CF)/100] - SCE</t>
    </r>
  </si>
  <si>
    <t>HABIL  / NO HABIL</t>
  </si>
  <si>
    <t>HABIL</t>
  </si>
  <si>
    <t>RECHAZADO</t>
  </si>
  <si>
    <t>&lt;</t>
  </si>
  <si>
    <t>ANEXO 1 - ADENDO 4 - DG-164-2004</t>
  </si>
  <si>
    <t>NUMERO DE GRUPO</t>
  </si>
  <si>
    <t>TOTAL GRUPO DE TRAMOS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</si>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</sst>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</numFmts>
  <fonts count="4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8"/>
      <name val="Tahoma"/>
      <family val="2"/>
    </font>
    <font>
      <b/>
      <sz val="9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 Narrow"/>
      <family val="2"/>
    </font>
    <font>
      <sz val="10"/>
      <color rgb="FF000000"/>
      <name val="ArialMT"/>
    </font>
    <font>
      <b/>
      <sz val="9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50B4C8"/>
        <bgColor indexed="64"/>
      </patternFill>
    </fill>
    <fill>
      <patternFill patternType="solid">
        <fgColor rgb="FFE1EBFA"/>
        <bgColor indexed="64"/>
      </patternFill>
    </fill>
    <fill>
      <patternFill patternType="solid">
        <fgColor rgb="FF508228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5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1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24">
    <xf numFmtId="0" fontId="0" fillId="0" borderId="0" xfId="0"/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3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6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3" fontId="0" fillId="0" borderId="0" xfId="0" applyNumberFormat="1"/>
    <xf numFmtId="0" fontId="0" fillId="0" borderId="1" xfId="0" applyBorder="1"/>
    <xf numFmtId="0" fontId="0" fillId="0" borderId="7" xfId="0" applyBorder="1"/>
    <xf numFmtId="0" fontId="0" fillId="0" borderId="4" xfId="0" applyBorder="1"/>
    <xf numFmtId="0" fontId="0" fillId="0" borderId="8" xfId="0" applyBorder="1"/>
    <xf numFmtId="0" fontId="0" fillId="0" borderId="9" xfId="0" applyBorder="1" applyProtection="1">
      <protection locked="0"/>
    </xf>
    <xf numFmtId="0" fontId="4" fillId="3" borderId="10" xfId="0" applyFont="1" applyFill="1" applyBorder="1" applyAlignment="1">
      <alignment horizontal="center" wrapText="1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8" xfId="0" applyFont="1" applyFill="1" applyBorder="1" applyAlignment="1">
      <alignment horizontal="center" wrapText="1"/>
    </xf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3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0" fillId="0" borderId="14" xfId="0" applyBorder="1" applyProtection="1">
      <protection locked="0"/>
    </xf>
    <xf numFmtId="0" fontId="0" fillId="0" borderId="14" xfId="0" applyBorder="1"/>
    <xf numFmtId="172" fontId="0" fillId="0" borderId="14" xfId="6" applyNumberFormat="1" applyFont="1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1" fontId="14" fillId="0" borderId="11" xfId="1" applyNumberFormat="1" applyFont="1" applyBorder="1" applyProtection="1">
      <protection locked="0"/>
    </xf>
    <xf numFmtId="171" fontId="14" fillId="0" borderId="11" xfId="1" applyNumberFormat="1" applyFont="1" applyBorder="1"/>
    <xf numFmtId="172" fontId="0" fillId="0" borderId="11" xfId="6" applyNumberFormat="1" applyFont="1" applyBorder="1"/>
    <xf numFmtId="172" fontId="0" fillId="0" borderId="12" xfId="6" applyNumberFormat="1" applyFont="1" applyBorder="1"/>
    <xf numFmtId="0" fontId="0" fillId="0" borderId="0" xfId="0" applyProtection="1">
      <protection locked="0"/>
    </xf>
    <xf numFmtId="0" fontId="15" fillId="0" borderId="11" xfId="5" applyFont="1" applyBorder="1" applyAlignment="1">
      <alignment horizontal="left" indent="1"/>
    </xf>
    <xf numFmtId="1" fontId="6" fillId="0" borderId="10" xfId="0" applyNumberFormat="1" applyFont="1" applyBorder="1" applyAlignment="1">
      <alignment horizontal="center" vertical="center"/>
    </xf>
    <xf numFmtId="171" fontId="0" fillId="0" borderId="14" xfId="1" applyNumberFormat="1" applyFont="1" applyBorder="1" applyProtection="1">
      <protection locked="0"/>
    </xf>
    <xf numFmtId="170" fontId="13" fillId="0" borderId="11" xfId="0" applyNumberFormat="1" applyFont="1" applyBorder="1" applyAlignment="1">
      <alignment horizontal="center" vertical="center"/>
    </xf>
    <xf numFmtId="0" fontId="16" fillId="0" borderId="14" xfId="5" applyFont="1" applyBorder="1" applyAlignment="1">
      <alignment horizontal="left"/>
    </xf>
    <xf numFmtId="0" fontId="23" fillId="5" borderId="20" xfId="4" applyFont="1" applyFill="1" applyBorder="1" applyAlignment="1">
      <alignment horizontal="center" vertical="center" wrapText="1"/>
    </xf>
    <xf numFmtId="169" fontId="23" fillId="5" borderId="14" xfId="1" applyFont="1" applyFill="1" applyBorder="1" applyAlignment="1">
      <alignment horizontal="center" vertical="center" wrapText="1"/>
    </xf>
    <xf numFmtId="10" fontId="23" fillId="5" borderId="14" xfId="3" applyNumberFormat="1" applyFont="1" applyFill="1" applyBorder="1" applyAlignment="1">
      <alignment horizontal="center" vertical="center" wrapText="1"/>
    </xf>
    <xf numFmtId="169" fontId="23" fillId="5" borderId="14" xfId="3" applyNumberFormat="1" applyFont="1" applyFill="1" applyBorder="1" applyAlignment="1">
      <alignment horizontal="center" vertical="center" wrapText="1"/>
    </xf>
    <xf numFmtId="171" fontId="23" fillId="5" borderId="14" xfId="1" applyNumberFormat="1" applyFont="1" applyFill="1" applyBorder="1" applyAlignment="1">
      <alignment horizontal="center" vertical="center" wrapText="1"/>
    </xf>
    <xf numFmtId="169" fontId="23" fillId="5" borderId="40" xfId="1" applyFont="1" applyFill="1" applyBorder="1" applyAlignment="1">
      <alignment horizontal="center" vertical="center" wrapText="1"/>
    </xf>
    <xf numFmtId="0" fontId="5" fillId="7" borderId="0" xfId="0" applyFont="1" applyFill="1"/>
    <xf numFmtId="0" fontId="4" fillId="7" borderId="0" xfId="0" applyFont="1" applyFill="1"/>
    <xf numFmtId="0" fontId="5" fillId="7" borderId="0" xfId="0" applyFont="1" applyFill="1" applyAlignment="1">
      <alignment horizontal="center"/>
    </xf>
    <xf numFmtId="169" fontId="5" fillId="7" borderId="0" xfId="1" applyFont="1" applyFill="1" applyAlignment="1">
      <alignment horizontal="center"/>
    </xf>
    <xf numFmtId="167" fontId="5" fillId="7" borderId="0" xfId="0" applyNumberFormat="1" applyFont="1" applyFill="1" applyAlignment="1">
      <alignment horizontal="center"/>
    </xf>
    <xf numFmtId="172" fontId="5" fillId="7" borderId="0" xfId="6" applyNumberFormat="1" applyFont="1" applyFill="1"/>
    <xf numFmtId="0" fontId="7" fillId="4" borderId="4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4" fillId="7" borderId="0" xfId="0" applyFont="1" applyFill="1" applyAlignment="1">
      <alignment horizontal="center" vertical="center"/>
    </xf>
    <xf numFmtId="0" fontId="24" fillId="7" borderId="0" xfId="0" applyFont="1" applyFill="1"/>
    <xf numFmtId="169" fontId="24" fillId="7" borderId="0" xfId="1" applyFont="1" applyFill="1" applyBorder="1"/>
    <xf numFmtId="9" fontId="24" fillId="7" borderId="0" xfId="6" applyFont="1" applyFill="1" applyBorder="1"/>
    <xf numFmtId="0" fontId="24" fillId="7" borderId="0" xfId="0" applyFont="1" applyFill="1" applyAlignment="1">
      <alignment horizontal="center" vertical="center" wrapText="1"/>
    </xf>
    <xf numFmtId="10" fontId="23" fillId="7" borderId="0" xfId="3" applyNumberFormat="1" applyFont="1" applyFill="1" applyAlignment="1">
      <alignment horizontal="center" vertical="center" wrapText="1"/>
    </xf>
    <xf numFmtId="169" fontId="23" fillId="7" borderId="0" xfId="3" applyNumberFormat="1" applyFont="1" applyFill="1" applyAlignment="1">
      <alignment horizontal="center" vertical="center" wrapText="1"/>
    </xf>
    <xf numFmtId="4" fontId="23" fillId="7" borderId="0" xfId="3" applyNumberFormat="1" applyFont="1" applyFill="1" applyAlignment="1">
      <alignment horizontal="center" vertical="center" wrapText="1"/>
    </xf>
    <xf numFmtId="171" fontId="20" fillId="7" borderId="0" xfId="1" applyNumberFormat="1" applyFont="1" applyFill="1" applyBorder="1" applyAlignment="1">
      <alignment horizontal="center" vertical="center"/>
    </xf>
    <xf numFmtId="173" fontId="23" fillId="7" borderId="0" xfId="3" applyNumberFormat="1" applyFont="1" applyFill="1" applyAlignment="1">
      <alignment horizontal="center" vertical="center" wrapText="1"/>
    </xf>
    <xf numFmtId="169" fontId="0" fillId="7" borderId="0" xfId="1" applyFont="1" applyFill="1"/>
    <xf numFmtId="9" fontId="0" fillId="7" borderId="0" xfId="6" applyFont="1" applyFill="1"/>
    <xf numFmtId="169" fontId="4" fillId="7" borderId="0" xfId="1" applyFont="1" applyFill="1" applyAlignment="1">
      <alignment horizontal="center" vertical="center"/>
    </xf>
    <xf numFmtId="9" fontId="4" fillId="7" borderId="0" xfId="6" applyFont="1" applyFill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0" fontId="0" fillId="7" borderId="46" xfId="0" applyFill="1" applyBorder="1" applyAlignment="1">
      <alignment horizontal="center" vertical="center"/>
    </xf>
    <xf numFmtId="0" fontId="3" fillId="7" borderId="46" xfId="0" applyFont="1" applyFill="1" applyBorder="1" applyAlignment="1">
      <alignment horizontal="center" vertical="center"/>
    </xf>
    <xf numFmtId="0" fontId="0" fillId="7" borderId="47" xfId="0" applyFill="1" applyBorder="1" applyAlignment="1">
      <alignment horizontal="center" vertical="center"/>
    </xf>
    <xf numFmtId="0" fontId="3" fillId="7" borderId="47" xfId="0" applyFont="1" applyFill="1" applyBorder="1" applyAlignment="1">
      <alignment horizontal="center" vertical="center"/>
    </xf>
    <xf numFmtId="2" fontId="0" fillId="7" borderId="47" xfId="0" applyNumberFormat="1" applyFill="1" applyBorder="1" applyAlignment="1">
      <alignment horizontal="center" vertical="center"/>
    </xf>
    <xf numFmtId="2" fontId="0" fillId="7" borderId="45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21" fillId="6" borderId="38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0" fillId="7" borderId="0" xfId="0" applyFill="1" applyAlignment="1">
      <alignment wrapText="1"/>
    </xf>
    <xf numFmtId="168" fontId="0" fillId="7" borderId="0" xfId="2" applyFont="1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169" fontId="0" fillId="7" borderId="0" xfId="1" applyFont="1" applyFill="1" applyAlignment="1">
      <alignment wrapText="1"/>
    </xf>
    <xf numFmtId="9" fontId="17" fillId="7" borderId="32" xfId="0" applyNumberFormat="1" applyFont="1" applyFill="1" applyBorder="1" applyAlignment="1">
      <alignment vertical="center"/>
    </xf>
    <xf numFmtId="9" fontId="17" fillId="7" borderId="19" xfId="0" applyNumberFormat="1" applyFont="1" applyFill="1" applyBorder="1" applyAlignment="1">
      <alignment vertical="center"/>
    </xf>
    <xf numFmtId="9" fontId="17" fillId="7" borderId="19" xfId="0" applyNumberFormat="1" applyFont="1" applyFill="1" applyBorder="1" applyAlignment="1">
      <alignment horizontal="center" vertical="center"/>
    </xf>
    <xf numFmtId="0" fontId="7" fillId="10" borderId="4" xfId="0" applyFont="1" applyFill="1" applyBorder="1" applyAlignment="1">
      <alignment horizontal="center" vertical="center"/>
    </xf>
    <xf numFmtId="9" fontId="32" fillId="7" borderId="19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168" fontId="0" fillId="7" borderId="22" xfId="2" applyFont="1" applyFill="1" applyBorder="1" applyAlignment="1">
      <alignment horizontal="center" vertical="center" wrapText="1"/>
    </xf>
    <xf numFmtId="169" fontId="0" fillId="7" borderId="22" xfId="1" applyFont="1" applyFill="1" applyBorder="1" applyAlignment="1">
      <alignment horizontal="center" vertical="center" wrapText="1"/>
    </xf>
    <xf numFmtId="10" fontId="0" fillId="7" borderId="22" xfId="6" applyNumberFormat="1" applyFont="1" applyFill="1" applyBorder="1" applyAlignment="1">
      <alignment horizontal="center" vertical="center" wrapText="1"/>
    </xf>
    <xf numFmtId="169" fontId="24" fillId="0" borderId="23" xfId="1" applyFont="1" applyFill="1" applyBorder="1" applyAlignment="1">
      <alignment horizontal="center" vertical="center" wrapText="1"/>
    </xf>
    <xf numFmtId="0" fontId="24" fillId="4" borderId="32" xfId="4" applyFont="1" applyFill="1" applyBorder="1" applyAlignment="1">
      <alignment vertical="center" wrapText="1"/>
    </xf>
    <xf numFmtId="0" fontId="4" fillId="11" borderId="48" xfId="0" applyFont="1" applyFill="1" applyBorder="1" applyAlignment="1">
      <alignment horizontal="center" vertical="center" wrapText="1"/>
    </xf>
    <xf numFmtId="0" fontId="4" fillId="11" borderId="49" xfId="0" applyFont="1" applyFill="1" applyBorder="1" applyAlignment="1">
      <alignment horizontal="center" vertical="center" wrapText="1"/>
    </xf>
    <xf numFmtId="0" fontId="4" fillId="11" borderId="50" xfId="0" applyFont="1" applyFill="1" applyBorder="1" applyAlignment="1">
      <alignment horizontal="center" vertical="center" wrapText="1"/>
    </xf>
    <xf numFmtId="0" fontId="4" fillId="11" borderId="17" xfId="0" applyFont="1" applyFill="1" applyBorder="1" applyAlignment="1">
      <alignment horizontal="center" vertical="center" wrapText="1"/>
    </xf>
    <xf numFmtId="0" fontId="4" fillId="11" borderId="32" xfId="0" applyFont="1" applyFill="1" applyBorder="1" applyAlignment="1">
      <alignment horizontal="center" vertical="center"/>
    </xf>
    <xf numFmtId="0" fontId="4" fillId="11" borderId="17" xfId="0" applyFont="1" applyFill="1" applyBorder="1" applyAlignment="1">
      <alignment horizontal="center" vertical="center"/>
    </xf>
    <xf numFmtId="0" fontId="4" fillId="11" borderId="33" xfId="0" applyFont="1" applyFill="1" applyBorder="1" applyAlignment="1">
      <alignment horizontal="center" vertical="center"/>
    </xf>
    <xf numFmtId="0" fontId="17" fillId="11" borderId="19" xfId="0" applyFont="1" applyFill="1" applyBorder="1" applyAlignment="1">
      <alignment horizontal="center" vertical="center"/>
    </xf>
    <xf numFmtId="0" fontId="17" fillId="11" borderId="19" xfId="0" quotePrefix="1" applyFont="1" applyFill="1" applyBorder="1" applyAlignment="1">
      <alignment horizontal="center" vertical="center"/>
    </xf>
    <xf numFmtId="2" fontId="19" fillId="11" borderId="53" xfId="1" applyNumberFormat="1" applyFont="1" applyFill="1" applyBorder="1" applyAlignment="1">
      <alignment horizontal="center" vertical="center" wrapText="1"/>
    </xf>
    <xf numFmtId="2" fontId="19" fillId="11" borderId="55" xfId="1" applyNumberFormat="1" applyFont="1" applyFill="1" applyBorder="1" applyAlignment="1">
      <alignment horizontal="center" vertical="center" wrapText="1"/>
    </xf>
    <xf numFmtId="9" fontId="19" fillId="11" borderId="53" xfId="6" applyFont="1" applyFill="1" applyBorder="1" applyAlignment="1">
      <alignment horizontal="center" vertical="center"/>
    </xf>
    <xf numFmtId="9" fontId="19" fillId="11" borderId="55" xfId="6" applyFont="1" applyFill="1" applyBorder="1" applyAlignment="1">
      <alignment horizontal="center" vertical="center"/>
    </xf>
    <xf numFmtId="170" fontId="19" fillId="11" borderId="53" xfId="1" applyNumberFormat="1" applyFont="1" applyFill="1" applyBorder="1" applyAlignment="1">
      <alignment horizontal="center" vertical="center"/>
    </xf>
    <xf numFmtId="170" fontId="19" fillId="11" borderId="55" xfId="1" applyNumberFormat="1" applyFont="1" applyFill="1" applyBorder="1" applyAlignment="1">
      <alignment horizontal="center" vertical="center"/>
    </xf>
    <xf numFmtId="9" fontId="19" fillId="11" borderId="16" xfId="6" applyFont="1" applyFill="1" applyBorder="1" applyAlignment="1">
      <alignment horizontal="center" vertical="center"/>
    </xf>
    <xf numFmtId="9" fontId="19" fillId="11" borderId="12" xfId="6" applyFont="1" applyFill="1" applyBorder="1" applyAlignment="1">
      <alignment horizontal="center" vertical="center"/>
    </xf>
    <xf numFmtId="172" fontId="17" fillId="12" borderId="43" xfId="6" quotePrefix="1" applyNumberFormat="1" applyFont="1" applyFill="1" applyBorder="1" applyAlignment="1">
      <alignment horizontal="center" vertical="center" wrapText="1"/>
    </xf>
    <xf numFmtId="172" fontId="17" fillId="12" borderId="11" xfId="6" quotePrefix="1" applyNumberFormat="1" applyFont="1" applyFill="1" applyBorder="1" applyAlignment="1">
      <alignment horizontal="center" vertical="center" wrapText="1"/>
    </xf>
    <xf numFmtId="172" fontId="17" fillId="12" borderId="42" xfId="6" applyNumberFormat="1" applyFont="1" applyFill="1" applyBorder="1" applyAlignment="1">
      <alignment horizontal="center" vertical="center"/>
    </xf>
    <xf numFmtId="172" fontId="17" fillId="12" borderId="36" xfId="6" quotePrefix="1" applyNumberFormat="1" applyFont="1" applyFill="1" applyBorder="1" applyAlignment="1">
      <alignment horizontal="center" vertical="center" wrapText="1"/>
    </xf>
    <xf numFmtId="172" fontId="17" fillId="12" borderId="51" xfId="6" quotePrefix="1" applyNumberFormat="1" applyFont="1" applyFill="1" applyBorder="1" applyAlignment="1">
      <alignment horizontal="center" vertical="center" wrapText="1"/>
    </xf>
    <xf numFmtId="172" fontId="17" fillId="12" borderId="17" xfId="6" applyNumberFormat="1" applyFont="1" applyFill="1" applyBorder="1" applyAlignment="1">
      <alignment horizontal="center" vertical="center"/>
    </xf>
    <xf numFmtId="0" fontId="17" fillId="12" borderId="39" xfId="0" applyFont="1" applyFill="1" applyBorder="1" applyAlignment="1">
      <alignment horizontal="center" vertical="center"/>
    </xf>
    <xf numFmtId="0" fontId="17" fillId="12" borderId="33" xfId="0" applyFont="1" applyFill="1" applyBorder="1" applyAlignment="1">
      <alignment horizontal="center" vertical="center"/>
    </xf>
    <xf numFmtId="0" fontId="17" fillId="12" borderId="7" xfId="0" applyFont="1" applyFill="1" applyBorder="1" applyAlignment="1">
      <alignment horizontal="center" vertical="center"/>
    </xf>
    <xf numFmtId="0" fontId="17" fillId="12" borderId="18" xfId="0" applyFont="1" applyFill="1" applyBorder="1" applyAlignment="1">
      <alignment horizontal="center" vertical="center"/>
    </xf>
    <xf numFmtId="0" fontId="19" fillId="12" borderId="54" xfId="0" quotePrefix="1" applyFont="1" applyFill="1" applyBorder="1" applyAlignment="1">
      <alignment horizontal="center" vertical="center" wrapText="1"/>
    </xf>
    <xf numFmtId="0" fontId="19" fillId="12" borderId="52" xfId="0" quotePrefix="1" applyFont="1" applyFill="1" applyBorder="1" applyAlignment="1">
      <alignment horizontal="center" vertical="center" wrapText="1"/>
    </xf>
    <xf numFmtId="0" fontId="17" fillId="12" borderId="52" xfId="0" quotePrefix="1" applyFont="1" applyFill="1" applyBorder="1" applyAlignment="1">
      <alignment horizontal="center" vertical="center" wrapText="1"/>
    </xf>
    <xf numFmtId="0" fontId="17" fillId="12" borderId="54" xfId="0" quotePrefix="1" applyFont="1" applyFill="1" applyBorder="1" applyAlignment="1">
      <alignment horizontal="center" vertical="center" wrapText="1"/>
    </xf>
    <xf numFmtId="169" fontId="17" fillId="12" borderId="9" xfId="1" applyFont="1" applyFill="1" applyBorder="1" applyAlignment="1">
      <alignment horizontal="center" vertical="center" wrapText="1"/>
    </xf>
    <xf numFmtId="169" fontId="23" fillId="0" borderId="43" xfId="3" applyNumberFormat="1" applyFont="1" applyBorder="1" applyAlignment="1">
      <alignment horizontal="center" vertical="center" wrapText="1"/>
    </xf>
    <xf numFmtId="10" fontId="23" fillId="0" borderId="23" xfId="3" applyNumberFormat="1" applyFont="1" applyBorder="1" applyAlignment="1">
      <alignment horizontal="center" vertical="center" wrapText="1"/>
    </xf>
    <xf numFmtId="169" fontId="23" fillId="0" borderId="23" xfId="3" applyNumberFormat="1" applyFont="1" applyBorder="1" applyAlignment="1">
      <alignment horizontal="center" vertical="center" wrapText="1"/>
    </xf>
    <xf numFmtId="0" fontId="19" fillId="11" borderId="14" xfId="3" applyFont="1" applyFill="1" applyBorder="1" applyAlignment="1">
      <alignment horizontal="center" vertical="center" wrapText="1"/>
    </xf>
    <xf numFmtId="0" fontId="24" fillId="0" borderId="13" xfId="4" applyFont="1" applyBorder="1" applyAlignment="1">
      <alignment horizontal="center" vertical="center" wrapText="1"/>
    </xf>
    <xf numFmtId="0" fontId="24" fillId="0" borderId="25" xfId="4" applyFont="1" applyBorder="1" applyAlignment="1">
      <alignment horizontal="center" vertical="center" wrapText="1"/>
    </xf>
    <xf numFmtId="4" fontId="19" fillId="11" borderId="14" xfId="3" applyNumberFormat="1" applyFont="1" applyFill="1" applyBorder="1" applyAlignment="1">
      <alignment horizontal="center" vertical="center" wrapText="1"/>
    </xf>
    <xf numFmtId="0" fontId="19" fillId="11" borderId="40" xfId="3" applyFont="1" applyFill="1" applyBorder="1" applyAlignment="1">
      <alignment horizontal="center" vertical="center" wrapText="1"/>
    </xf>
    <xf numFmtId="0" fontId="4" fillId="11" borderId="15" xfId="3" applyFont="1" applyFill="1" applyBorder="1" applyAlignment="1">
      <alignment horizontal="center" vertical="center" wrapText="1"/>
    </xf>
    <xf numFmtId="171" fontId="23" fillId="0" borderId="43" xfId="1" applyNumberFormat="1" applyFont="1" applyFill="1" applyBorder="1" applyAlignment="1">
      <alignment horizontal="center" vertical="center" wrapText="1"/>
    </xf>
    <xf numFmtId="169" fontId="23" fillId="0" borderId="43" xfId="1" applyFont="1" applyFill="1" applyBorder="1" applyAlignment="1">
      <alignment horizontal="center" vertical="center" wrapText="1"/>
    </xf>
    <xf numFmtId="168" fontId="23" fillId="0" borderId="43" xfId="2" applyFont="1" applyFill="1" applyBorder="1" applyAlignment="1">
      <alignment horizontal="center" vertical="center" wrapText="1"/>
    </xf>
    <xf numFmtId="169" fontId="23" fillId="0" borderId="6" xfId="1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171" fontId="23" fillId="0" borderId="23" xfId="1" applyNumberFormat="1" applyFont="1" applyFill="1" applyBorder="1" applyAlignment="1">
      <alignment horizontal="center" vertical="center" wrapText="1"/>
    </xf>
    <xf numFmtId="169" fontId="23" fillId="0" borderId="23" xfId="1" applyFont="1" applyFill="1" applyBorder="1" applyAlignment="1">
      <alignment horizontal="center" vertical="center" wrapText="1"/>
    </xf>
    <xf numFmtId="168" fontId="23" fillId="0" borderId="23" xfId="2" applyFont="1" applyFill="1" applyBorder="1" applyAlignment="1">
      <alignment horizontal="center" vertical="center" wrapText="1"/>
    </xf>
    <xf numFmtId="4" fontId="23" fillId="0" borderId="23" xfId="1" applyNumberFormat="1" applyFont="1" applyFill="1" applyBorder="1" applyAlignment="1">
      <alignment horizontal="center" vertical="center" wrapText="1"/>
    </xf>
    <xf numFmtId="169" fontId="23" fillId="0" borderId="56" xfId="1" applyFont="1" applyFill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19" fillId="13" borderId="14" xfId="3" applyFont="1" applyFill="1" applyBorder="1" applyAlignment="1">
      <alignment horizontal="center" vertical="center" wrapText="1"/>
    </xf>
    <xf numFmtId="0" fontId="19" fillId="13" borderId="40" xfId="3" applyFont="1" applyFill="1" applyBorder="1" applyAlignment="1">
      <alignment horizontal="center" vertical="center" wrapText="1"/>
    </xf>
    <xf numFmtId="0" fontId="32" fillId="13" borderId="17" xfId="0" applyFont="1" applyFill="1" applyBorder="1" applyAlignment="1">
      <alignment horizontal="center" vertical="center" wrapText="1"/>
    </xf>
    <xf numFmtId="9" fontId="17" fillId="0" borderId="19" xfId="0" applyNumberFormat="1" applyFont="1" applyBorder="1" applyAlignment="1">
      <alignment vertical="center"/>
    </xf>
    <xf numFmtId="0" fontId="35" fillId="5" borderId="34" xfId="0" applyFont="1" applyFill="1" applyBorder="1" applyAlignment="1">
      <alignment horizontal="center" vertical="center" wrapText="1"/>
    </xf>
    <xf numFmtId="0" fontId="36" fillId="5" borderId="21" xfId="0" applyFont="1" applyFill="1" applyBorder="1" applyAlignment="1">
      <alignment horizontal="center" vertical="center" wrapText="1"/>
    </xf>
    <xf numFmtId="9" fontId="36" fillId="5" borderId="21" xfId="6" applyFont="1" applyFill="1" applyBorder="1" applyAlignment="1">
      <alignment horizontal="center" vertical="center" wrapText="1"/>
    </xf>
    <xf numFmtId="169" fontId="35" fillId="5" borderId="21" xfId="1" applyFont="1" applyFill="1" applyBorder="1" applyAlignment="1">
      <alignment horizontal="center" vertical="center" wrapText="1"/>
    </xf>
    <xf numFmtId="173" fontId="35" fillId="5" borderId="21" xfId="1" applyNumberFormat="1" applyFont="1" applyFill="1" applyBorder="1" applyAlignment="1">
      <alignment horizontal="center" vertical="center" wrapText="1"/>
    </xf>
    <xf numFmtId="1" fontId="37" fillId="12" borderId="21" xfId="1" applyNumberFormat="1" applyFont="1" applyFill="1" applyBorder="1" applyAlignment="1">
      <alignment horizontal="center" vertical="center"/>
    </xf>
    <xf numFmtId="170" fontId="37" fillId="0" borderId="21" xfId="1" applyNumberFormat="1" applyFont="1" applyFill="1" applyBorder="1" applyAlignment="1">
      <alignment horizontal="center" vertical="center"/>
    </xf>
    <xf numFmtId="169" fontId="34" fillId="5" borderId="21" xfId="1" applyFont="1" applyFill="1" applyBorder="1" applyAlignment="1">
      <alignment horizontal="center" vertical="center"/>
    </xf>
    <xf numFmtId="0" fontId="35" fillId="9" borderId="21" xfId="0" applyFont="1" applyFill="1" applyBorder="1" applyAlignment="1">
      <alignment horizontal="center" vertical="center" wrapText="1"/>
    </xf>
    <xf numFmtId="0" fontId="38" fillId="9" borderId="21" xfId="0" applyFont="1" applyFill="1" applyBorder="1" applyAlignment="1">
      <alignment horizontal="center" vertical="center" wrapText="1"/>
    </xf>
    <xf numFmtId="172" fontId="35" fillId="5" borderId="21" xfId="6" applyNumberFormat="1" applyFont="1" applyFill="1" applyBorder="1" applyAlignment="1">
      <alignment horizontal="center" vertical="center" wrapText="1"/>
    </xf>
    <xf numFmtId="169" fontId="35" fillId="8" borderId="21" xfId="1" applyFont="1" applyFill="1" applyBorder="1" applyAlignment="1">
      <alignment horizontal="center" vertical="center" wrapText="1"/>
    </xf>
    <xf numFmtId="0" fontId="35" fillId="13" borderId="21" xfId="0" applyFont="1" applyFill="1" applyBorder="1" applyAlignment="1">
      <alignment horizontal="center" vertical="center" wrapText="1"/>
    </xf>
    <xf numFmtId="9" fontId="35" fillId="5" borderId="34" xfId="6" applyFont="1" applyFill="1" applyBorder="1" applyAlignment="1">
      <alignment horizontal="center" vertical="center" wrapText="1"/>
    </xf>
    <xf numFmtId="9" fontId="35" fillId="5" borderId="21" xfId="6" applyFont="1" applyFill="1" applyBorder="1" applyAlignment="1">
      <alignment horizontal="center" vertical="center" wrapText="1"/>
    </xf>
    <xf numFmtId="0" fontId="35" fillId="13" borderId="38" xfId="0" applyFont="1" applyFill="1" applyBorder="1" applyAlignment="1">
      <alignment horizontal="center" vertical="center" wrapText="1"/>
    </xf>
    <xf numFmtId="0" fontId="39" fillId="4" borderId="13" xfId="0" applyFont="1" applyFill="1" applyBorder="1" applyAlignment="1">
      <alignment horizontal="center" vertical="center" wrapText="1"/>
    </xf>
    <xf numFmtId="0" fontId="40" fillId="4" borderId="43" xfId="0" applyFont="1" applyFill="1" applyBorder="1" applyAlignment="1">
      <alignment horizontal="center" vertical="center" wrapText="1"/>
    </xf>
    <xf numFmtId="9" fontId="40" fillId="4" borderId="43" xfId="6" applyFont="1" applyFill="1" applyBorder="1" applyAlignment="1">
      <alignment horizontal="center" vertical="center" wrapText="1"/>
    </xf>
    <xf numFmtId="169" fontId="39" fillId="4" borderId="43" xfId="1" applyFont="1" applyFill="1" applyBorder="1" applyAlignment="1">
      <alignment horizontal="center" vertical="center" wrapText="1"/>
    </xf>
    <xf numFmtId="1" fontId="37" fillId="12" borderId="43" xfId="1" applyNumberFormat="1" applyFont="1" applyFill="1" applyBorder="1" applyAlignment="1">
      <alignment horizontal="center" vertical="center"/>
    </xf>
    <xf numFmtId="170" fontId="37" fillId="0" borderId="43" xfId="1" applyNumberFormat="1" applyFont="1" applyFill="1" applyBorder="1" applyAlignment="1">
      <alignment horizontal="center" vertical="center"/>
    </xf>
    <xf numFmtId="169" fontId="34" fillId="0" borderId="43" xfId="1" applyFont="1" applyFill="1" applyBorder="1" applyAlignment="1">
      <alignment horizontal="center" vertical="center"/>
    </xf>
    <xf numFmtId="169" fontId="35" fillId="0" borderId="43" xfId="1" applyFont="1" applyFill="1" applyBorder="1" applyAlignment="1">
      <alignment horizontal="center" vertical="center" wrapText="1"/>
    </xf>
    <xf numFmtId="0" fontId="35" fillId="9" borderId="43" xfId="0" applyFont="1" applyFill="1" applyBorder="1" applyAlignment="1">
      <alignment horizontal="center" vertical="center" wrapText="1"/>
    </xf>
    <xf numFmtId="0" fontId="38" fillId="9" borderId="43" xfId="0" applyFont="1" applyFill="1" applyBorder="1" applyAlignment="1">
      <alignment horizontal="center" vertical="center" wrapText="1"/>
    </xf>
    <xf numFmtId="172" fontId="35" fillId="0" borderId="43" xfId="6" applyNumberFormat="1" applyFont="1" applyFill="1" applyBorder="1" applyAlignment="1">
      <alignment horizontal="center" vertical="center" wrapText="1"/>
    </xf>
    <xf numFmtId="167" fontId="37" fillId="4" borderId="43" xfId="1" applyNumberFormat="1" applyFont="1" applyFill="1" applyBorder="1" applyAlignment="1">
      <alignment horizontal="center" vertical="center" wrapText="1"/>
    </xf>
    <xf numFmtId="0" fontId="35" fillId="13" borderId="43" xfId="0" applyFont="1" applyFill="1" applyBorder="1" applyAlignment="1">
      <alignment horizontal="center" vertical="center" wrapText="1"/>
    </xf>
    <xf numFmtId="9" fontId="35" fillId="0" borderId="43" xfId="6" applyFont="1" applyFill="1" applyBorder="1" applyAlignment="1">
      <alignment horizontal="center" vertical="center" wrapText="1"/>
    </xf>
    <xf numFmtId="0" fontId="35" fillId="13" borderId="16" xfId="0" applyFont="1" applyFill="1" applyBorder="1" applyAlignment="1">
      <alignment horizontal="center" vertical="center" wrapText="1"/>
    </xf>
    <xf numFmtId="0" fontId="40" fillId="4" borderId="43" xfId="6" applyNumberFormat="1" applyFont="1" applyFill="1" applyBorder="1" applyAlignment="1">
      <alignment horizontal="center" vertical="center" wrapText="1"/>
    </xf>
    <xf numFmtId="170" fontId="39" fillId="4" borderId="43" xfId="1" applyNumberFormat="1" applyFont="1" applyFill="1" applyBorder="1" applyAlignment="1">
      <alignment horizontal="center" vertical="center" wrapText="1"/>
    </xf>
    <xf numFmtId="9" fontId="35" fillId="7" borderId="13" xfId="0" applyNumberFormat="1" applyFont="1" applyFill="1" applyBorder="1" applyAlignment="1">
      <alignment vertical="center"/>
    </xf>
    <xf numFmtId="9" fontId="35" fillId="7" borderId="43" xfId="0" applyNumberFormat="1" applyFont="1" applyFill="1" applyBorder="1" applyAlignment="1">
      <alignment vertical="center"/>
    </xf>
    <xf numFmtId="9" fontId="35" fillId="7" borderId="43" xfId="0" applyNumberFormat="1" applyFont="1" applyFill="1" applyBorder="1" applyAlignment="1">
      <alignment horizontal="center" vertical="center"/>
    </xf>
    <xf numFmtId="0" fontId="33" fillId="7" borderId="43" xfId="0" applyFont="1" applyFill="1" applyBorder="1"/>
    <xf numFmtId="172" fontId="33" fillId="7" borderId="43" xfId="6" applyNumberFormat="1" applyFont="1" applyFill="1" applyBorder="1"/>
    <xf numFmtId="0" fontId="33" fillId="7" borderId="16" xfId="0" applyFont="1" applyFill="1" applyBorder="1"/>
    <xf numFmtId="169" fontId="0" fillId="7" borderId="0" xfId="1" applyFont="1" applyFill="1" applyAlignment="1">
      <alignment horizontal="center" vertical="center" wrapText="1"/>
    </xf>
    <xf numFmtId="169" fontId="0" fillId="7" borderId="0" xfId="0" applyNumberFormat="1" applyFill="1" applyAlignment="1">
      <alignment horizontal="center" vertical="center" wrapText="1"/>
    </xf>
    <xf numFmtId="0" fontId="3" fillId="7" borderId="0" xfId="0" applyFont="1" applyFill="1"/>
    <xf numFmtId="14" fontId="3" fillId="7" borderId="0" xfId="0" applyNumberFormat="1" applyFont="1" applyFill="1"/>
    <xf numFmtId="0" fontId="41" fillId="0" borderId="0" xfId="0" applyFont="1" applyAlignment="1">
      <alignment horizontal="center" vertical="center" wrapText="1"/>
    </xf>
    <xf numFmtId="0" fontId="42" fillId="14" borderId="38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7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18" xfId="6" quotePrefix="1" applyFont="1" applyFill="1" applyBorder="1" applyAlignment="1">
      <alignment horizontal="center" vertical="center"/>
    </xf>
    <xf numFmtId="9" fontId="4" fillId="3" borderId="30" xfId="6" quotePrefix="1" applyFont="1" applyFill="1" applyBorder="1" applyAlignment="1">
      <alignment horizontal="center" vertical="center"/>
    </xf>
    <xf numFmtId="0" fontId="4" fillId="3" borderId="20" xfId="0" quotePrefix="1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1" fontId="6" fillId="0" borderId="20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center" vertical="center"/>
    </xf>
    <xf numFmtId="0" fontId="4" fillId="11" borderId="32" xfId="0" applyFont="1" applyFill="1" applyBorder="1" applyAlignment="1">
      <alignment horizontal="center" vertical="center"/>
    </xf>
    <xf numFmtId="0" fontId="4" fillId="11" borderId="19" xfId="0" applyFont="1" applyFill="1" applyBorder="1" applyAlignment="1">
      <alignment horizontal="center" vertical="center"/>
    </xf>
    <xf numFmtId="0" fontId="4" fillId="11" borderId="33" xfId="0" applyFont="1" applyFill="1" applyBorder="1" applyAlignment="1">
      <alignment horizontal="center" vertical="center"/>
    </xf>
    <xf numFmtId="0" fontId="32" fillId="13" borderId="31" xfId="0" applyFont="1" applyFill="1" applyBorder="1" applyAlignment="1">
      <alignment horizontal="center" vertical="center" wrapText="1"/>
    </xf>
    <xf numFmtId="0" fontId="32" fillId="13" borderId="30" xfId="0" applyFont="1" applyFill="1" applyBorder="1" applyAlignment="1">
      <alignment horizontal="center" vertical="center" wrapText="1"/>
    </xf>
    <xf numFmtId="167" fontId="17" fillId="11" borderId="32" xfId="0" applyNumberFormat="1" applyFont="1" applyFill="1" applyBorder="1" applyAlignment="1">
      <alignment horizontal="center" vertical="center" wrapText="1"/>
    </xf>
    <xf numFmtId="167" fontId="17" fillId="11" borderId="33" xfId="0" applyNumberFormat="1" applyFont="1" applyFill="1" applyBorder="1" applyAlignment="1">
      <alignment horizontal="center" vertical="center" wrapText="1"/>
    </xf>
    <xf numFmtId="0" fontId="19" fillId="12" borderId="27" xfId="0" quotePrefix="1" applyFont="1" applyFill="1" applyBorder="1" applyAlignment="1">
      <alignment horizontal="center" vertical="center" wrapText="1"/>
    </xf>
    <xf numFmtId="0" fontId="19" fillId="12" borderId="29" xfId="0" quotePrefix="1" applyFont="1" applyFill="1" applyBorder="1" applyAlignment="1">
      <alignment horizontal="center" vertical="center" wrapText="1"/>
    </xf>
    <xf numFmtId="167" fontId="17" fillId="11" borderId="5" xfId="0" applyNumberFormat="1" applyFont="1" applyFill="1" applyBorder="1" applyAlignment="1">
      <alignment horizontal="center" vertical="center" wrapText="1"/>
    </xf>
    <xf numFmtId="167" fontId="17" fillId="11" borderId="7" xfId="0" applyNumberFormat="1" applyFont="1" applyFill="1" applyBorder="1" applyAlignment="1">
      <alignment horizontal="center" vertical="center" wrapText="1"/>
    </xf>
    <xf numFmtId="0" fontId="19" fillId="12" borderId="14" xfId="0" quotePrefix="1" applyFont="1" applyFill="1" applyBorder="1" applyAlignment="1">
      <alignment horizontal="center" vertical="center" wrapText="1"/>
    </xf>
    <xf numFmtId="0" fontId="19" fillId="12" borderId="15" xfId="0" quotePrefix="1" applyFont="1" applyFill="1" applyBorder="1" applyAlignment="1">
      <alignment horizontal="center" vertical="center" wrapText="1"/>
    </xf>
    <xf numFmtId="0" fontId="19" fillId="12" borderId="37" xfId="0" quotePrefix="1" applyFont="1" applyFill="1" applyBorder="1" applyAlignment="1">
      <alignment horizontal="center" vertical="center" wrapText="1"/>
    </xf>
    <xf numFmtId="0" fontId="19" fillId="12" borderId="18" xfId="0" applyFont="1" applyFill="1" applyBorder="1" applyAlignment="1">
      <alignment horizontal="center" vertical="center" textRotation="90" wrapText="1"/>
    </xf>
    <xf numFmtId="0" fontId="19" fillId="12" borderId="31" xfId="0" applyFont="1" applyFill="1" applyBorder="1" applyAlignment="1">
      <alignment horizontal="center" vertical="center" textRotation="90" wrapText="1"/>
    </xf>
    <xf numFmtId="0" fontId="0" fillId="12" borderId="31" xfId="0" applyFill="1" applyBorder="1" applyAlignment="1">
      <alignment textRotation="90"/>
    </xf>
    <xf numFmtId="0" fontId="17" fillId="12" borderId="18" xfId="0" applyFont="1" applyFill="1" applyBorder="1" applyAlignment="1">
      <alignment horizontal="center" vertical="center" wrapText="1"/>
    </xf>
    <xf numFmtId="0" fontId="17" fillId="12" borderId="31" xfId="0" applyFont="1" applyFill="1" applyBorder="1" applyAlignment="1">
      <alignment horizontal="center" vertical="center" wrapText="1"/>
    </xf>
    <xf numFmtId="9" fontId="17" fillId="12" borderId="18" xfId="6" applyFont="1" applyFill="1" applyBorder="1" applyAlignment="1">
      <alignment horizontal="center" vertical="center" wrapText="1"/>
    </xf>
    <xf numFmtId="9" fontId="17" fillId="12" borderId="31" xfId="6" applyFont="1" applyFill="1" applyBorder="1" applyAlignment="1">
      <alignment horizontal="center" vertical="center" wrapText="1"/>
    </xf>
    <xf numFmtId="0" fontId="17" fillId="12" borderId="31" xfId="0" quotePrefix="1" applyFont="1" applyFill="1" applyBorder="1" applyAlignment="1">
      <alignment horizontal="center" vertical="center" wrapText="1"/>
    </xf>
    <xf numFmtId="169" fontId="17" fillId="12" borderId="31" xfId="1" applyFont="1" applyFill="1" applyBorder="1" applyAlignment="1">
      <alignment horizontal="center" vertical="center" wrapText="1"/>
    </xf>
    <xf numFmtId="167" fontId="7" fillId="12" borderId="18" xfId="0" applyNumberFormat="1" applyFont="1" applyFill="1" applyBorder="1" applyAlignment="1">
      <alignment horizontal="center" vertical="center" textRotation="90" wrapText="1"/>
    </xf>
    <xf numFmtId="167" fontId="7" fillId="12" borderId="31" xfId="0" applyNumberFormat="1" applyFont="1" applyFill="1" applyBorder="1" applyAlignment="1">
      <alignment horizontal="center" vertical="center" textRotation="90" wrapText="1"/>
    </xf>
    <xf numFmtId="167" fontId="7" fillId="12" borderId="30" xfId="0" applyNumberFormat="1" applyFont="1" applyFill="1" applyBorder="1" applyAlignment="1">
      <alignment horizontal="center" vertical="center" textRotation="90" wrapText="1"/>
    </xf>
    <xf numFmtId="0" fontId="19" fillId="12" borderId="5" xfId="0" quotePrefix="1" applyFont="1" applyFill="1" applyBorder="1" applyAlignment="1">
      <alignment horizontal="center" vertical="center" wrapText="1"/>
    </xf>
    <xf numFmtId="0" fontId="19" fillId="12" borderId="7" xfId="0" quotePrefix="1" applyFont="1" applyFill="1" applyBorder="1" applyAlignment="1">
      <alignment horizontal="center" vertical="center" wrapText="1"/>
    </xf>
    <xf numFmtId="169" fontId="19" fillId="11" borderId="9" xfId="1" applyFont="1" applyFill="1" applyBorder="1" applyAlignment="1">
      <alignment horizontal="center" vertical="center" wrapText="1"/>
    </xf>
    <xf numFmtId="169" fontId="19" fillId="11" borderId="8" xfId="1" applyFont="1" applyFill="1" applyBorder="1" applyAlignment="1">
      <alignment horizontal="center" vertical="center" wrapText="1"/>
    </xf>
    <xf numFmtId="0" fontId="17" fillId="12" borderId="2" xfId="0" quotePrefix="1" applyFont="1" applyFill="1" applyBorder="1" applyAlignment="1">
      <alignment horizontal="center" vertical="center" wrapText="1"/>
    </xf>
    <xf numFmtId="0" fontId="17" fillId="12" borderId="3" xfId="0" quotePrefix="1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28" fillId="4" borderId="0" xfId="0" applyFont="1" applyFill="1" applyAlignment="1">
      <alignment horizontal="left"/>
    </xf>
    <xf numFmtId="0" fontId="29" fillId="4" borderId="0" xfId="0" applyFont="1" applyFill="1" applyAlignment="1">
      <alignment horizontal="left"/>
    </xf>
    <xf numFmtId="167" fontId="17" fillId="12" borderId="31" xfId="0" applyNumberFormat="1" applyFont="1" applyFill="1" applyBorder="1" applyAlignment="1">
      <alignment horizontal="center" vertical="center" wrapText="1"/>
    </xf>
    <xf numFmtId="0" fontId="17" fillId="12" borderId="18" xfId="0" applyFont="1" applyFill="1" applyBorder="1" applyAlignment="1">
      <alignment horizontal="center" vertical="center" textRotation="90"/>
    </xf>
    <xf numFmtId="0" fontId="17" fillId="12" borderId="31" xfId="0" applyFont="1" applyFill="1" applyBorder="1" applyAlignment="1">
      <alignment horizontal="center" vertical="center" textRotation="90"/>
    </xf>
    <xf numFmtId="0" fontId="17" fillId="12" borderId="30" xfId="0" applyFont="1" applyFill="1" applyBorder="1" applyAlignment="1">
      <alignment horizontal="center" vertical="center" textRotation="90"/>
    </xf>
    <xf numFmtId="0" fontId="17" fillId="12" borderId="7" xfId="0" applyFont="1" applyFill="1" applyBorder="1" applyAlignment="1">
      <alignment horizontal="center" vertical="center" textRotation="90"/>
    </xf>
    <xf numFmtId="0" fontId="17" fillId="12" borderId="9" xfId="0" applyFont="1" applyFill="1" applyBorder="1" applyAlignment="1">
      <alignment horizontal="center" vertical="center" textRotation="90"/>
    </xf>
    <xf numFmtId="0" fontId="17" fillId="12" borderId="8" xfId="0" applyFont="1" applyFill="1" applyBorder="1" applyAlignment="1">
      <alignment horizontal="center" vertical="center" textRotation="90"/>
    </xf>
    <xf numFmtId="9" fontId="17" fillId="12" borderId="9" xfId="6" applyFont="1" applyFill="1" applyBorder="1" applyAlignment="1">
      <alignment horizontal="center" vertical="center" wrapText="1"/>
    </xf>
    <xf numFmtId="0" fontId="18" fillId="11" borderId="32" xfId="0" applyFont="1" applyFill="1" applyBorder="1" applyAlignment="1">
      <alignment horizontal="center" vertical="center" wrapText="1"/>
    </xf>
    <xf numFmtId="0" fontId="18" fillId="11" borderId="19" xfId="0" applyFont="1" applyFill="1" applyBorder="1" applyAlignment="1">
      <alignment horizontal="center" vertical="center" wrapText="1"/>
    </xf>
    <xf numFmtId="0" fontId="18" fillId="11" borderId="33" xfId="0" applyFont="1" applyFill="1" applyBorder="1" applyAlignment="1">
      <alignment horizontal="center" vertical="center" wrapText="1"/>
    </xf>
    <xf numFmtId="0" fontId="17" fillId="11" borderId="32" xfId="0" applyFont="1" applyFill="1" applyBorder="1" applyAlignment="1">
      <alignment horizontal="center" vertical="center"/>
    </xf>
    <xf numFmtId="0" fontId="17" fillId="11" borderId="19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/>
    </xf>
    <xf numFmtId="0" fontId="24" fillId="4" borderId="19" xfId="4" applyFont="1" applyFill="1" applyBorder="1" applyAlignment="1">
      <alignment horizontal="center" vertical="center" wrapText="1"/>
    </xf>
    <xf numFmtId="0" fontId="24" fillId="4" borderId="33" xfId="4" applyFont="1" applyFill="1" applyBorder="1" applyAlignment="1">
      <alignment horizontal="center" vertical="center" wrapText="1"/>
    </xf>
    <xf numFmtId="0" fontId="27" fillId="7" borderId="0" xfId="0" applyFont="1" applyFill="1" applyAlignment="1">
      <alignment horizontal="center" vertical="center" wrapText="1"/>
    </xf>
    <xf numFmtId="0" fontId="30" fillId="7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11" borderId="26" xfId="3" applyFont="1" applyFill="1" applyBorder="1" applyAlignment="1">
      <alignment horizontal="center" vertical="center" wrapText="1"/>
    </xf>
    <xf numFmtId="0" fontId="4" fillId="11" borderId="39" xfId="3" applyFont="1" applyFill="1" applyBorder="1" applyAlignment="1">
      <alignment horizontal="center" vertical="center" wrapText="1"/>
    </xf>
    <xf numFmtId="4" fontId="19" fillId="11" borderId="23" xfId="3" applyNumberFormat="1" applyFont="1" applyFill="1" applyBorder="1" applyAlignment="1">
      <alignment horizontal="center" vertical="center" wrapText="1"/>
    </xf>
    <xf numFmtId="4" fontId="19" fillId="11" borderId="42" xfId="3" applyNumberFormat="1" applyFont="1" applyFill="1" applyBorder="1" applyAlignment="1">
      <alignment horizontal="center" vertical="center" wrapText="1"/>
    </xf>
    <xf numFmtId="0" fontId="19" fillId="13" borderId="23" xfId="3" applyFont="1" applyFill="1" applyBorder="1" applyAlignment="1">
      <alignment horizontal="center" vertical="center" wrapText="1"/>
    </xf>
    <xf numFmtId="0" fontId="19" fillId="13" borderId="42" xfId="3" applyFont="1" applyFill="1" applyBorder="1" applyAlignment="1">
      <alignment horizontal="center" vertical="center" wrapText="1"/>
    </xf>
    <xf numFmtId="0" fontId="19" fillId="11" borderId="23" xfId="3" applyFont="1" applyFill="1" applyBorder="1" applyAlignment="1">
      <alignment horizontal="center" vertical="center" wrapText="1"/>
    </xf>
    <xf numFmtId="0" fontId="19" fillId="11" borderId="42" xfId="3" applyFont="1" applyFill="1" applyBorder="1" applyAlignment="1">
      <alignment horizontal="center" vertical="center" wrapText="1"/>
    </xf>
    <xf numFmtId="0" fontId="19" fillId="11" borderId="34" xfId="4" applyFont="1" applyFill="1" applyBorder="1" applyAlignment="1">
      <alignment horizontal="center" vertical="center" textRotation="90" wrapText="1"/>
    </xf>
    <xf numFmtId="0" fontId="19" fillId="11" borderId="35" xfId="4" applyFont="1" applyFill="1" applyBorder="1" applyAlignment="1">
      <alignment horizontal="center" vertical="center" textRotation="90" wrapText="1"/>
    </xf>
    <xf numFmtId="0" fontId="19" fillId="11" borderId="41" xfId="4" applyFont="1" applyFill="1" applyBorder="1" applyAlignment="1">
      <alignment horizontal="center" vertical="center" textRotation="90" wrapText="1"/>
    </xf>
    <xf numFmtId="9" fontId="17" fillId="11" borderId="21" xfId="6" applyFont="1" applyFill="1" applyBorder="1" applyAlignment="1">
      <alignment horizontal="center" vertical="center" wrapText="1"/>
    </xf>
    <xf numFmtId="9" fontId="17" fillId="11" borderId="24" xfId="6" applyFont="1" applyFill="1" applyBorder="1" applyAlignment="1">
      <alignment horizontal="center" vertical="center" wrapText="1"/>
    </xf>
    <xf numFmtId="9" fontId="17" fillId="11" borderId="42" xfId="6" applyFont="1" applyFill="1" applyBorder="1" applyAlignment="1">
      <alignment horizontal="center" vertical="center" wrapText="1"/>
    </xf>
    <xf numFmtId="171" fontId="17" fillId="11" borderId="21" xfId="1" applyNumberFormat="1" applyFont="1" applyFill="1" applyBorder="1" applyAlignment="1">
      <alignment horizontal="center" vertical="center" textRotation="90"/>
    </xf>
    <xf numFmtId="171" fontId="17" fillId="11" borderId="24" xfId="1" applyNumberFormat="1" applyFont="1" applyFill="1" applyBorder="1" applyAlignment="1">
      <alignment horizontal="center" vertical="center" textRotation="90"/>
    </xf>
    <xf numFmtId="171" fontId="17" fillId="11" borderId="42" xfId="1" applyNumberFormat="1" applyFont="1" applyFill="1" applyBorder="1" applyAlignment="1">
      <alignment horizontal="center" vertical="center" textRotation="90"/>
    </xf>
    <xf numFmtId="0" fontId="17" fillId="11" borderId="21" xfId="0" applyFont="1" applyFill="1" applyBorder="1" applyAlignment="1">
      <alignment horizontal="center" vertical="center" textRotation="90" wrapText="1"/>
    </xf>
    <xf numFmtId="0" fontId="17" fillId="11" borderId="24" xfId="0" applyFont="1" applyFill="1" applyBorder="1" applyAlignment="1">
      <alignment horizontal="center" vertical="center" textRotation="90" wrapText="1"/>
    </xf>
    <xf numFmtId="0" fontId="17" fillId="11" borderId="42" xfId="0" applyFont="1" applyFill="1" applyBorder="1" applyAlignment="1">
      <alignment horizontal="center" vertical="center" textRotation="90" wrapText="1"/>
    </xf>
    <xf numFmtId="170" fontId="13" fillId="0" borderId="43" xfId="0" applyNumberFormat="1" applyFont="1" applyBorder="1" applyAlignment="1">
      <alignment horizontal="center" vertical="center"/>
    </xf>
    <xf numFmtId="0" fontId="15" fillId="0" borderId="43" xfId="5" applyFont="1" applyBorder="1" applyAlignment="1">
      <alignment horizontal="left" indent="1"/>
    </xf>
    <xf numFmtId="171" fontId="14" fillId="0" borderId="43" xfId="1" applyNumberFormat="1" applyFont="1" applyBorder="1" applyProtection="1">
      <protection locked="0"/>
    </xf>
    <xf numFmtId="171" fontId="14" fillId="0" borderId="43" xfId="1" applyNumberFormat="1" applyFont="1" applyBorder="1"/>
    <xf numFmtId="172" fontId="0" fillId="0" borderId="43" xfId="6" applyNumberFormat="1" applyFont="1" applyBorder="1"/>
    <xf numFmtId="0" fontId="16" fillId="0" borderId="43" xfId="5" applyFont="1" applyBorder="1" applyAlignment="1">
      <alignment horizontal="left"/>
    </xf>
    <xf numFmtId="0" fontId="3" fillId="0" borderId="1" xfId="0" applyFont="1" applyBorder="1"/>
    <xf numFmtId="0" fontId="3" fillId="0" borderId="2" xfId="0" applyFont="1" applyBorder="1" applyAlignment="1">
      <alignment horizontal="left" vertical="center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3" xfId="0" applyFont="1" applyBorder="1"/>
    <xf numFmtId="0" fontId="3" fillId="0" borderId="4" xfId="0" applyFont="1" applyBorder="1"/>
    <xf numFmtId="9" fontId="3" fillId="0" borderId="4" xfId="6" applyFont="1" applyFill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right"/>
    </xf>
    <xf numFmtId="169" fontId="3" fillId="7" borderId="22" xfId="1" applyFont="1" applyFill="1" applyBorder="1" applyAlignment="1">
      <alignment horizontal="center" vertical="center" wrapText="1"/>
    </xf>
    <xf numFmtId="172" fontId="3" fillId="7" borderId="0" xfId="6" applyNumberFormat="1" applyFont="1" applyFill="1"/>
    <xf numFmtId="0" fontId="7" fillId="4" borderId="0" xfId="0" applyFont="1" applyFill="1" applyAlignment="1"/>
    <xf numFmtId="172" fontId="3" fillId="7" borderId="19" xfId="6" applyNumberFormat="1" applyFont="1" applyFill="1" applyBorder="1"/>
    <xf numFmtId="0" fontId="3" fillId="7" borderId="19" xfId="0" applyFont="1" applyFill="1" applyBorder="1"/>
    <xf numFmtId="0" fontId="3" fillId="7" borderId="33" xfId="0" applyFont="1" applyFill="1" applyBorder="1"/>
    <xf numFmtId="167" fontId="3" fillId="7" borderId="0" xfId="0" applyNumberFormat="1" applyFont="1" applyFill="1" applyAlignment="1">
      <alignment horizontal="center"/>
    </xf>
    <xf numFmtId="169" fontId="24" fillId="0" borderId="43" xfId="1" applyFont="1" applyFill="1" applyBorder="1" applyAlignment="1">
      <alignment horizontal="center" vertical="center" wrapText="1"/>
    </xf>
    <xf numFmtId="10" fontId="23" fillId="0" borderId="43" xfId="3" applyNumberFormat="1" applyFont="1" applyBorder="1" applyAlignment="1">
      <alignment horizontal="center" vertical="center" wrapText="1"/>
    </xf>
    <xf numFmtId="4" fontId="23" fillId="0" borderId="43" xfId="1" applyNumberFormat="1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textRotation="90" wrapText="1"/>
    </xf>
    <xf numFmtId="3" fontId="8" fillId="2" borderId="43" xfId="0" applyNumberFormat="1" applyFont="1" applyFill="1" applyBorder="1" applyAlignment="1">
      <alignment horizontal="center" vertical="center" textRotation="90" wrapText="1"/>
    </xf>
    <xf numFmtId="0" fontId="9" fillId="0" borderId="43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3" fontId="4" fillId="0" borderId="0" xfId="0" applyNumberFormat="1" applyFont="1" applyAlignment="1">
      <alignment vertical="center" wrapText="1"/>
    </xf>
    <xf numFmtId="171" fontId="4" fillId="0" borderId="0" xfId="1" applyNumberFormat="1" applyFont="1" applyFill="1" applyAlignment="1">
      <alignment vertical="center" wrapText="1"/>
    </xf>
  </cellXfs>
  <cellStyles count="33">
    <cellStyle name="Millares" xfId="1" builtinId="3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D000000}"/>
    <cellStyle name="Normal" xfId="0" builtinId="0"/>
    <cellStyle name="Normal 10" xfId="20" xr:uid="{00000000-0005-0000-0000-00000F000000}"/>
    <cellStyle name="Normal 11 45 9" xfId="27" xr:uid="{00000000-0005-0000-0000-000010000000}"/>
    <cellStyle name="Normal 12 2" xfId="26" xr:uid="{00000000-0005-0000-0000-000011000000}"/>
    <cellStyle name="Normal 2" xfId="7" xr:uid="{00000000-0005-0000-0000-000012000000}"/>
    <cellStyle name="Normal 2 2" xfId="3" xr:uid="{00000000-0005-0000-0000-000013000000}"/>
    <cellStyle name="Normal 3" xfId="4" xr:uid="{00000000-0005-0000-0000-000014000000}"/>
    <cellStyle name="Normal 4" xfId="8" xr:uid="{00000000-0005-0000-0000-000015000000}"/>
    <cellStyle name="Normal 4 3 2" xfId="16" xr:uid="{00000000-0005-0000-0000-000016000000}"/>
    <cellStyle name="Normal 5" xfId="10" xr:uid="{00000000-0005-0000-0000-000017000000}"/>
    <cellStyle name="Normal 68 2 2" xfId="31" xr:uid="{00000000-0005-0000-0000-000018000000}"/>
    <cellStyle name="Normal 73" xfId="18" xr:uid="{00000000-0005-0000-0000-000019000000}"/>
    <cellStyle name="Normal_Los 100 Grupos Tramos - 4 ABR 2005" xfId="5" xr:uid="{00000000-0005-0000-0000-00001A000000}"/>
    <cellStyle name="Porcentaje" xfId="6" builtinId="5"/>
    <cellStyle name="Porcentaje 2" xfId="19" xr:uid="{00000000-0005-0000-0000-00001C000000}"/>
    <cellStyle name="Porcentaje 3" xfId="15" xr:uid="{00000000-0005-0000-0000-00001D000000}"/>
    <cellStyle name="Porcentaje 3 2 2" xfId="17" xr:uid="{00000000-0005-0000-0000-00001E000000}"/>
    <cellStyle name="Porcentaje 8" xfId="25" xr:uid="{00000000-0005-0000-0000-00001F000000}"/>
    <cellStyle name="Porcentaje 8 2" xfId="29" xr:uid="{00000000-0005-0000-0000-000020000000}"/>
    <cellStyle name="Porcentual 2" xfId="12" xr:uid="{00000000-0005-0000-0000-000021000000}"/>
    <cellStyle name="Porcentual 2 2" xfId="32" xr:uid="{00000000-0005-0000-0000-000022000000}"/>
  </cellStyles>
  <dxfs count="416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F0DCC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ill>
        <patternFill>
          <bgColor rgb="FFD28660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Estilo de tabla 1" defaultPivotStyle="PivotStyleLight16">
    <tableStyle name="Estilo de tabla 1" pivot="0" count="4" xr9:uid="{00000000-0011-0000-FFFF-FFFF00000000}">
      <tableStyleElement type="wholeTable" dxfId="415"/>
      <tableStyleElement type="headerRow" dxfId="414"/>
      <tableStyleElement type="firstRowStripe" dxfId="413"/>
      <tableStyleElement type="secondRowStripe" dxfId="412"/>
    </tableStyle>
    <tableStyle name="Estilo de tabla dinámica 1" table="0" count="1" xr9:uid="{00000000-0011-0000-FFFF-FFFF01000000}">
      <tableStyleElement type="headerRow" dxfId="411"/>
    </tableStyle>
  </tableStyles>
  <colors>
    <mruColors>
      <color rgb="FFE1EBFA"/>
      <color rgb="FFFFC8FF"/>
      <color rgb="FFFFE6FF"/>
      <color rgb="FF50B4C8"/>
      <color rgb="FF508228"/>
      <color rgb="FFD28660"/>
      <color rgb="FFF0DCC8"/>
      <color rgb="FFE903CE"/>
      <color rgb="FFE26B0A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20053</xdr:colOff>
      <xdr:row>0</xdr:row>
      <xdr:rowOff>120316</xdr:rowOff>
    </xdr:from>
    <xdr:to>
      <xdr:col>1</xdr:col>
      <xdr:colOff>20053</xdr:colOff>
      <xdr:row>1</xdr:row>
      <xdr:rowOff>160422</xdr:rowOff>
    </xdr:to>
    <xdr:sp macro="[0]!ELIMCELVAC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 bwMode="auto">
        <a:xfrm>
          <a:off x="20053" y="120316"/>
          <a:ext cx="1323474" cy="270711"/>
        </a:xfrm>
        <a:prstGeom prst="roundRect">
          <a:avLst/>
        </a:prstGeom>
        <a:solidFill>
          <a:srgbClr val="E1EBFA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  <a:ea typeface="+mn-ea"/>
              <a:cs typeface="+mn-cs"/>
            </a:rPr>
            <a:t>ELIMINAR FILAS VACIAS</a:t>
          </a:r>
        </a:p>
      </xdr:txBody>
    </xdr:sp>
    <xdr:clientData/>
  </xdr:twoCellAnchor>
  <xdr:twoCellAnchor>
    <xdr:from>
      <xdr:col>0</xdr:col>
      <xdr:colOff>10026</xdr:colOff>
      <xdr:row>2</xdr:row>
      <xdr:rowOff>130343</xdr:rowOff>
    </xdr:from>
    <xdr:to>
      <xdr:col>1</xdr:col>
      <xdr:colOff>10026</xdr:colOff>
      <xdr:row>3</xdr:row>
      <xdr:rowOff>170448</xdr:rowOff>
    </xdr:to>
    <xdr:sp macro="[0]!copiar" textlink="">
      <xdr:nvSpPr>
        <xdr:cNvPr id="14" name="Rectángulo: esquinas redondeadas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 bwMode="auto">
        <a:xfrm>
          <a:off x="10026" y="651711"/>
          <a:ext cx="1323474" cy="270711"/>
        </a:xfrm>
        <a:prstGeom prst="roundRect">
          <a:avLst/>
        </a:prstGeom>
        <a:solidFill>
          <a:srgbClr val="50B4C8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NUMERO DE PROPUESTAS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E7" activePane="bottomRight" state="frozen"/>
      <selection pane="bottomRight" activeCell="I8" sqref="I8"/>
      <selection pane="bottomLeft" activeCell="E34" sqref="E34"/>
      <selection pane="topRight" activeCell="E34" sqref="E34"/>
    </sheetView>
  </sheetViews>
  <sheetFormatPr defaultColWidth="11.42578125" defaultRowHeight="13.15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2:32" ht="13.9" thickBot="1"/>
    <row r="4" spans="2:32">
      <c r="B4" s="209" t="s">
        <v>0</v>
      </c>
      <c r="C4" s="210"/>
      <c r="D4" s="213" t="s">
        <v>1</v>
      </c>
      <c r="E4" s="215" t="s">
        <v>2</v>
      </c>
      <c r="F4" s="216"/>
      <c r="G4" s="216"/>
      <c r="H4" s="216"/>
      <c r="I4" s="216"/>
      <c r="J4" s="216"/>
      <c r="K4" s="216"/>
      <c r="L4" s="216"/>
      <c r="M4" s="216"/>
      <c r="N4" s="216"/>
      <c r="O4" s="217"/>
      <c r="P4" s="206" t="s">
        <v>3</v>
      </c>
      <c r="Q4" s="207"/>
      <c r="R4" s="207"/>
      <c r="S4" s="208"/>
      <c r="T4" s="206" t="s">
        <v>4</v>
      </c>
      <c r="U4" s="207"/>
      <c r="V4" s="207"/>
      <c r="W4" s="208"/>
    </row>
    <row r="5" spans="2:32" ht="40.15" thickBot="1">
      <c r="B5" s="211"/>
      <c r="C5" s="212"/>
      <c r="D5" s="214"/>
      <c r="E5" s="17" t="s">
        <v>5</v>
      </c>
      <c r="F5" s="18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9" t="s">
        <v>15</v>
      </c>
      <c r="P5" s="20" t="s">
        <v>16</v>
      </c>
      <c r="Q5" s="21" t="s">
        <v>11</v>
      </c>
      <c r="R5" s="21" t="s">
        <v>17</v>
      </c>
      <c r="S5" s="22" t="s">
        <v>18</v>
      </c>
      <c r="T5" s="20" t="s">
        <v>16</v>
      </c>
      <c r="U5" s="21" t="s">
        <v>11</v>
      </c>
      <c r="V5" s="21" t="s">
        <v>17</v>
      </c>
      <c r="W5" s="22" t="s">
        <v>18</v>
      </c>
      <c r="X5" s="9"/>
      <c r="Y5" s="9"/>
      <c r="Z5" s="9"/>
      <c r="AA5" s="9"/>
      <c r="AB5" s="9"/>
      <c r="AC5" s="9"/>
      <c r="AD5" s="9"/>
      <c r="AE5" s="9"/>
      <c r="AF5" s="9"/>
    </row>
    <row r="6" spans="2:32" ht="13.9" thickBot="1">
      <c r="B6" s="3"/>
      <c r="C6" s="3"/>
      <c r="D6" s="4"/>
      <c r="L6" s="41"/>
      <c r="T6" s="10"/>
      <c r="U6" s="10"/>
      <c r="V6" s="10"/>
      <c r="W6" s="10"/>
    </row>
    <row r="7" spans="2:32" ht="13.9">
      <c r="B7" s="218">
        <v>1</v>
      </c>
      <c r="C7" s="31"/>
      <c r="D7" s="46" t="s">
        <v>19</v>
      </c>
      <c r="E7" s="32"/>
      <c r="F7" s="32"/>
      <c r="G7" s="32"/>
      <c r="H7" s="33"/>
      <c r="I7" s="32"/>
      <c r="J7" s="32"/>
      <c r="K7" s="33"/>
      <c r="L7" s="32"/>
      <c r="M7" s="33"/>
      <c r="N7" s="44"/>
      <c r="O7" s="44"/>
      <c r="P7" s="44"/>
      <c r="Q7" s="44"/>
      <c r="R7" s="44"/>
      <c r="S7" s="44"/>
      <c r="T7" s="34"/>
      <c r="U7" s="34"/>
      <c r="V7" s="34"/>
      <c r="W7" s="35"/>
    </row>
    <row r="8" spans="2:32" ht="13.9">
      <c r="B8" s="219"/>
      <c r="C8" s="294">
        <v>1.1000000000000001</v>
      </c>
      <c r="D8" s="295" t="s">
        <v>20</v>
      </c>
      <c r="E8" s="296">
        <v>661279000</v>
      </c>
      <c r="F8" s="296">
        <v>586850000</v>
      </c>
      <c r="G8" s="296"/>
      <c r="H8" s="297">
        <f>SUM(E8:G8)</f>
        <v>1248129000</v>
      </c>
      <c r="I8" s="296">
        <v>133995725</v>
      </c>
      <c r="J8" s="296">
        <v>243009275</v>
      </c>
      <c r="K8" s="297">
        <f>SUM(I8:J8)</f>
        <v>377005000</v>
      </c>
      <c r="L8" s="296">
        <f>+H8-K8</f>
        <v>871124000</v>
      </c>
      <c r="M8" s="297">
        <f>+K8+L8</f>
        <v>1248129000</v>
      </c>
      <c r="N8" s="296">
        <v>89170000</v>
      </c>
      <c r="O8" s="296">
        <v>65583000</v>
      </c>
      <c r="P8" s="296">
        <v>1248129000</v>
      </c>
      <c r="Q8" s="296">
        <v>353418000</v>
      </c>
      <c r="R8" s="296">
        <v>894711000</v>
      </c>
      <c r="S8" s="296">
        <v>93656000</v>
      </c>
      <c r="T8" s="298">
        <f>(H8-P8)/P8</f>
        <v>0</v>
      </c>
      <c r="U8" s="298">
        <f>+(K8-Q8)/Q8</f>
        <v>6.673966804180885E-2</v>
      </c>
      <c r="V8" s="298">
        <f>(L8-R8)/R8</f>
        <v>-2.6362702593351373E-2</v>
      </c>
      <c r="W8" s="36">
        <f>(O8-S8)/S8</f>
        <v>-0.29974587853421031</v>
      </c>
    </row>
    <row r="9" spans="2:32" ht="13.9">
      <c r="B9" s="219"/>
      <c r="C9" s="294">
        <v>1.2</v>
      </c>
      <c r="D9" s="295" t="s">
        <v>21</v>
      </c>
      <c r="E9" s="296">
        <v>902790808</v>
      </c>
      <c r="F9" s="296">
        <v>22582416</v>
      </c>
      <c r="G9" s="296">
        <v>15532940</v>
      </c>
      <c r="H9" s="297">
        <f t="shared" ref="H9:H31" si="0">SUM(E9:G9)</f>
        <v>940906164</v>
      </c>
      <c r="I9" s="296">
        <v>69497421</v>
      </c>
      <c r="J9" s="296">
        <v>467428657</v>
      </c>
      <c r="K9" s="297">
        <f t="shared" ref="K9:K31" si="1">SUM(I9:J9)</f>
        <v>536926078</v>
      </c>
      <c r="L9" s="296">
        <v>403980086</v>
      </c>
      <c r="M9" s="297">
        <f t="shared" ref="M9:M31" si="2">+K9+L9</f>
        <v>940906164</v>
      </c>
      <c r="N9" s="296">
        <v>18766695</v>
      </c>
      <c r="O9" s="296">
        <v>20396695</v>
      </c>
      <c r="P9" s="296"/>
      <c r="Q9" s="296"/>
      <c r="R9" s="296"/>
      <c r="S9" s="296"/>
      <c r="T9" s="298" t="e">
        <f t="shared" ref="T9:T31" si="3">(H9-P9)/P9</f>
        <v>#DIV/0!</v>
      </c>
      <c r="U9" s="298" t="e">
        <f t="shared" ref="U9:U31" si="4">+(K9-Q9)/Q9</f>
        <v>#DIV/0!</v>
      </c>
      <c r="V9" s="298" t="e">
        <f t="shared" ref="V9:V31" si="5">(L9-R9)/R9</f>
        <v>#DIV/0!</v>
      </c>
      <c r="W9" s="36" t="e">
        <f t="shared" ref="W9:W31" si="6">(O9-S9)/S9</f>
        <v>#DIV/0!</v>
      </c>
    </row>
    <row r="10" spans="2:32" ht="13.9">
      <c r="B10" s="219"/>
      <c r="C10" s="294">
        <v>1.3</v>
      </c>
      <c r="D10" s="295" t="s">
        <v>22</v>
      </c>
      <c r="E10" s="296">
        <v>300353422</v>
      </c>
      <c r="F10" s="296">
        <v>251940082</v>
      </c>
      <c r="G10" s="296">
        <v>69532472</v>
      </c>
      <c r="H10" s="297">
        <f t="shared" si="0"/>
        <v>621825976</v>
      </c>
      <c r="I10" s="296">
        <v>153716887</v>
      </c>
      <c r="J10" s="296">
        <v>54587444</v>
      </c>
      <c r="K10" s="297">
        <f t="shared" si="1"/>
        <v>208304331</v>
      </c>
      <c r="L10" s="296">
        <v>413521645</v>
      </c>
      <c r="M10" s="297">
        <f t="shared" si="2"/>
        <v>621825976</v>
      </c>
      <c r="N10" s="296">
        <v>16241438</v>
      </c>
      <c r="O10" s="296">
        <v>16221673</v>
      </c>
      <c r="P10" s="296">
        <v>611957000</v>
      </c>
      <c r="Q10" s="296">
        <v>208285000</v>
      </c>
      <c r="R10" s="296">
        <v>403672000</v>
      </c>
      <c r="S10" s="296">
        <v>17042000</v>
      </c>
      <c r="T10" s="298">
        <f t="shared" si="3"/>
        <v>1.6126910877725067E-2</v>
      </c>
      <c r="U10" s="298">
        <f t="shared" si="4"/>
        <v>9.2810331997023312E-5</v>
      </c>
      <c r="V10" s="298">
        <f t="shared" si="5"/>
        <v>2.4400119403872451E-2</v>
      </c>
      <c r="W10" s="36">
        <f t="shared" si="6"/>
        <v>-4.8135606149512969E-2</v>
      </c>
    </row>
    <row r="11" spans="2:32" ht="13.9">
      <c r="B11" s="219"/>
      <c r="C11" s="294">
        <v>1.4</v>
      </c>
      <c r="D11" s="295" t="s">
        <v>23</v>
      </c>
      <c r="E11" s="296">
        <v>506655816</v>
      </c>
      <c r="F11" s="296">
        <v>152054516</v>
      </c>
      <c r="G11" s="296">
        <v>245059330</v>
      </c>
      <c r="H11" s="297">
        <f t="shared" si="0"/>
        <v>903769662</v>
      </c>
      <c r="I11" s="296">
        <v>137779007</v>
      </c>
      <c r="J11" s="296">
        <v>42562365</v>
      </c>
      <c r="K11" s="297">
        <f t="shared" si="1"/>
        <v>180341372</v>
      </c>
      <c r="L11" s="296">
        <v>723428291</v>
      </c>
      <c r="M11" s="297">
        <f t="shared" si="2"/>
        <v>903769663</v>
      </c>
      <c r="N11" s="296">
        <v>50395207</v>
      </c>
      <c r="O11" s="296">
        <v>42647207</v>
      </c>
      <c r="P11" s="296">
        <v>903769000</v>
      </c>
      <c r="Q11" s="296">
        <v>180341000</v>
      </c>
      <c r="R11" s="296">
        <v>723428000</v>
      </c>
      <c r="S11" s="296">
        <v>46988000</v>
      </c>
      <c r="T11" s="298">
        <f t="shared" si="3"/>
        <v>7.3248805834234188E-7</v>
      </c>
      <c r="U11" s="298">
        <f t="shared" si="4"/>
        <v>2.0627588845575881E-6</v>
      </c>
      <c r="V11" s="298">
        <f t="shared" si="5"/>
        <v>4.0225150256832744E-7</v>
      </c>
      <c r="W11" s="36">
        <f t="shared" si="6"/>
        <v>-9.2380884481144121E-2</v>
      </c>
    </row>
    <row r="12" spans="2:32" ht="13.9">
      <c r="B12" s="219"/>
      <c r="C12" s="294">
        <v>1.5</v>
      </c>
      <c r="D12" s="295" t="s">
        <v>24</v>
      </c>
      <c r="E12" s="296">
        <v>378072865</v>
      </c>
      <c r="F12" s="296">
        <v>103601233</v>
      </c>
      <c r="G12" s="296">
        <v>955950</v>
      </c>
      <c r="H12" s="297">
        <f t="shared" si="0"/>
        <v>482630048</v>
      </c>
      <c r="I12" s="296">
        <v>36771662</v>
      </c>
      <c r="J12" s="296">
        <v>134085789</v>
      </c>
      <c r="K12" s="297">
        <f t="shared" si="1"/>
        <v>170857451</v>
      </c>
      <c r="L12" s="296">
        <v>311772597</v>
      </c>
      <c r="M12" s="297">
        <f t="shared" si="2"/>
        <v>482630048</v>
      </c>
      <c r="N12" s="296">
        <v>15703386</v>
      </c>
      <c r="O12" s="296">
        <v>7048986</v>
      </c>
      <c r="P12" s="296">
        <v>482631000</v>
      </c>
      <c r="Q12" s="296">
        <v>170858000</v>
      </c>
      <c r="R12" s="296">
        <v>311773000</v>
      </c>
      <c r="S12" s="296">
        <v>22479000</v>
      </c>
      <c r="T12" s="298">
        <f t="shared" si="3"/>
        <v>-1.9725214501347823E-6</v>
      </c>
      <c r="U12" s="298">
        <f t="shared" si="4"/>
        <v>-3.2131945826358732E-6</v>
      </c>
      <c r="V12" s="298">
        <f t="shared" si="5"/>
        <v>-1.2926071212067754E-6</v>
      </c>
      <c r="W12" s="36">
        <f t="shared" si="6"/>
        <v>-0.68641905778726808</v>
      </c>
    </row>
    <row r="13" spans="2:32" ht="13.9">
      <c r="B13" s="219"/>
      <c r="C13" s="294">
        <v>1.6</v>
      </c>
      <c r="D13" s="295" t="s">
        <v>25</v>
      </c>
      <c r="E13" s="296">
        <v>69932426</v>
      </c>
      <c r="F13" s="296">
        <v>460250218</v>
      </c>
      <c r="G13" s="296">
        <v>107112095</v>
      </c>
      <c r="H13" s="297">
        <f t="shared" si="0"/>
        <v>637294739</v>
      </c>
      <c r="I13" s="296">
        <v>29489669</v>
      </c>
      <c r="J13" s="296">
        <v>80572256</v>
      </c>
      <c r="K13" s="297">
        <f t="shared" si="1"/>
        <v>110061925</v>
      </c>
      <c r="L13" s="296">
        <v>527232814</v>
      </c>
      <c r="M13" s="297">
        <f t="shared" si="2"/>
        <v>637294739</v>
      </c>
      <c r="N13" s="296">
        <v>8363847</v>
      </c>
      <c r="O13" s="296">
        <v>3783847</v>
      </c>
      <c r="P13" s="296">
        <v>637294000</v>
      </c>
      <c r="Q13" s="296">
        <v>110061000</v>
      </c>
      <c r="R13" s="296">
        <v>527233000</v>
      </c>
      <c r="S13" s="296">
        <v>11897000</v>
      </c>
      <c r="T13" s="298">
        <f t="shared" si="3"/>
        <v>1.1595903931309569E-6</v>
      </c>
      <c r="U13" s="298">
        <f t="shared" si="4"/>
        <v>8.4044302704863674E-6</v>
      </c>
      <c r="V13" s="298">
        <f t="shared" si="5"/>
        <v>-3.527852012298168E-7</v>
      </c>
      <c r="W13" s="36">
        <f t="shared" si="6"/>
        <v>-0.681949483062957</v>
      </c>
    </row>
    <row r="14" spans="2:32" ht="13.9">
      <c r="B14" s="30">
        <v>2</v>
      </c>
      <c r="C14" s="294"/>
      <c r="D14" s="299" t="s">
        <v>26</v>
      </c>
      <c r="E14" s="296">
        <v>40069494079</v>
      </c>
      <c r="F14" s="296">
        <v>5482697057</v>
      </c>
      <c r="G14" s="296">
        <v>13667555753</v>
      </c>
      <c r="H14" s="297">
        <f t="shared" si="0"/>
        <v>59219746889</v>
      </c>
      <c r="I14" s="296">
        <v>21914617588</v>
      </c>
      <c r="J14" s="296">
        <v>7301680273</v>
      </c>
      <c r="K14" s="297">
        <f t="shared" si="1"/>
        <v>29216297861</v>
      </c>
      <c r="L14" s="296">
        <v>30003449028</v>
      </c>
      <c r="M14" s="297">
        <f t="shared" si="2"/>
        <v>59219746889</v>
      </c>
      <c r="N14" s="296">
        <v>6682012591</v>
      </c>
      <c r="O14" s="296">
        <v>6273203591</v>
      </c>
      <c r="P14" s="296">
        <v>42778874000</v>
      </c>
      <c r="Q14" s="296">
        <v>22139102000</v>
      </c>
      <c r="R14" s="296">
        <v>20639772000</v>
      </c>
      <c r="S14" s="296">
        <v>1168027000</v>
      </c>
      <c r="T14" s="298">
        <f t="shared" si="3"/>
        <v>0.3843222448772261</v>
      </c>
      <c r="U14" s="298">
        <f t="shared" si="4"/>
        <v>0.31966950877230704</v>
      </c>
      <c r="V14" s="298">
        <f t="shared" si="5"/>
        <v>0.453671534162296</v>
      </c>
      <c r="W14" s="36">
        <f t="shared" si="6"/>
        <v>4.3707693323870078</v>
      </c>
    </row>
    <row r="15" spans="2:32" ht="13.9">
      <c r="B15" s="219">
        <v>3</v>
      </c>
      <c r="C15" s="294"/>
      <c r="D15" s="299" t="s">
        <v>27</v>
      </c>
      <c r="E15" s="296"/>
      <c r="F15" s="296"/>
      <c r="G15" s="296"/>
      <c r="H15" s="297"/>
      <c r="I15" s="296"/>
      <c r="J15" s="296"/>
      <c r="K15" s="297"/>
      <c r="L15" s="296"/>
      <c r="M15" s="297"/>
      <c r="N15" s="296"/>
      <c r="O15" s="296"/>
      <c r="P15" s="296"/>
      <c r="Q15" s="296"/>
      <c r="R15" s="296"/>
      <c r="S15" s="296"/>
      <c r="T15" s="298"/>
      <c r="U15" s="298"/>
      <c r="V15" s="298"/>
      <c r="W15" s="36"/>
    </row>
    <row r="16" spans="2:32" ht="13.9">
      <c r="B16" s="219"/>
      <c r="C16" s="294">
        <v>3.1</v>
      </c>
      <c r="D16" s="295" t="s">
        <v>28</v>
      </c>
      <c r="E16" s="296">
        <v>1044688000</v>
      </c>
      <c r="F16" s="296">
        <v>114208000</v>
      </c>
      <c r="G16" s="296">
        <v>507125000</v>
      </c>
      <c r="H16" s="297">
        <f t="shared" si="0"/>
        <v>1666021000</v>
      </c>
      <c r="I16" s="296">
        <v>89341000</v>
      </c>
      <c r="J16" s="296">
        <v>920563000</v>
      </c>
      <c r="K16" s="297">
        <f t="shared" si="1"/>
        <v>1009904000</v>
      </c>
      <c r="L16" s="296">
        <v>656117000</v>
      </c>
      <c r="M16" s="297">
        <f t="shared" si="2"/>
        <v>1666021000</v>
      </c>
      <c r="N16" s="296">
        <v>82940000</v>
      </c>
      <c r="O16" s="296">
        <v>65192000</v>
      </c>
      <c r="P16" s="296">
        <v>1666021000</v>
      </c>
      <c r="Q16" s="296">
        <v>1009904000</v>
      </c>
      <c r="R16" s="296">
        <v>656117000</v>
      </c>
      <c r="S16" s="296">
        <v>82940000</v>
      </c>
      <c r="T16" s="298">
        <f t="shared" si="3"/>
        <v>0</v>
      </c>
      <c r="U16" s="298">
        <f t="shared" si="4"/>
        <v>0</v>
      </c>
      <c r="V16" s="298">
        <f t="shared" si="5"/>
        <v>0</v>
      </c>
      <c r="W16" s="36">
        <f t="shared" si="6"/>
        <v>-0.213986013986014</v>
      </c>
    </row>
    <row r="17" spans="2:23" ht="13.9">
      <c r="B17" s="219"/>
      <c r="C17" s="294">
        <v>3.2</v>
      </c>
      <c r="D17" s="295" t="s">
        <v>29</v>
      </c>
      <c r="E17" s="296">
        <v>2210583412</v>
      </c>
      <c r="F17" s="296">
        <v>1796245413</v>
      </c>
      <c r="G17" s="296">
        <v>950172658</v>
      </c>
      <c r="H17" s="297">
        <f t="shared" si="0"/>
        <v>4957001483</v>
      </c>
      <c r="I17" s="296">
        <v>578205453</v>
      </c>
      <c r="J17" s="296">
        <v>2306752990</v>
      </c>
      <c r="K17" s="297">
        <f t="shared" si="1"/>
        <v>2884958443</v>
      </c>
      <c r="L17" s="296">
        <v>2072043050</v>
      </c>
      <c r="M17" s="297">
        <f t="shared" si="2"/>
        <v>4957001493</v>
      </c>
      <c r="N17" s="296">
        <v>126050800</v>
      </c>
      <c r="O17" s="296">
        <v>81933020</v>
      </c>
      <c r="P17" s="296">
        <v>4957002000</v>
      </c>
      <c r="Q17" s="296">
        <v>2884958000</v>
      </c>
      <c r="R17" s="296">
        <v>2072044000</v>
      </c>
      <c r="S17" s="296">
        <v>126051000</v>
      </c>
      <c r="T17" s="298">
        <f t="shared" si="3"/>
        <v>-1.042969117220449E-7</v>
      </c>
      <c r="U17" s="298">
        <f t="shared" si="4"/>
        <v>1.5355509508284004E-7</v>
      </c>
      <c r="V17" s="298">
        <f t="shared" si="5"/>
        <v>-4.5848447233746003E-7</v>
      </c>
      <c r="W17" s="36">
        <f t="shared" si="6"/>
        <v>-0.35000103132858923</v>
      </c>
    </row>
    <row r="18" spans="2:23" ht="13.9">
      <c r="B18" s="219"/>
      <c r="C18" s="294">
        <v>3.3</v>
      </c>
      <c r="D18" s="295" t="s">
        <v>30</v>
      </c>
      <c r="E18" s="296">
        <v>1128389590</v>
      </c>
      <c r="F18" s="296">
        <v>497010730</v>
      </c>
      <c r="G18" s="296">
        <v>450516529</v>
      </c>
      <c r="H18" s="297">
        <f t="shared" si="0"/>
        <v>2075916849</v>
      </c>
      <c r="I18" s="296">
        <v>843827380</v>
      </c>
      <c r="J18" s="296">
        <v>171544974</v>
      </c>
      <c r="K18" s="297">
        <f t="shared" si="1"/>
        <v>1015372354</v>
      </c>
      <c r="L18" s="296">
        <v>1060544495</v>
      </c>
      <c r="M18" s="297">
        <f t="shared" si="2"/>
        <v>2075916849</v>
      </c>
      <c r="N18" s="296">
        <v>150152888</v>
      </c>
      <c r="O18" s="296">
        <v>84818888</v>
      </c>
      <c r="P18" s="296">
        <v>2075917000</v>
      </c>
      <c r="Q18" s="296">
        <v>1014364000</v>
      </c>
      <c r="R18" s="296">
        <v>1061553000</v>
      </c>
      <c r="S18" s="296">
        <v>186669000</v>
      </c>
      <c r="T18" s="298">
        <f t="shared" si="3"/>
        <v>-7.2738938984554782E-8</v>
      </c>
      <c r="U18" s="298">
        <f t="shared" si="4"/>
        <v>9.9407510518906435E-4</v>
      </c>
      <c r="V18" s="298">
        <f t="shared" si="5"/>
        <v>-9.5002793077689012E-4</v>
      </c>
      <c r="W18" s="36">
        <f t="shared" si="6"/>
        <v>-0.54561877976525297</v>
      </c>
    </row>
    <row r="19" spans="2:23" ht="13.9">
      <c r="B19" s="219"/>
      <c r="C19" s="294">
        <v>3.4</v>
      </c>
      <c r="D19" s="295" t="s">
        <v>31</v>
      </c>
      <c r="E19" s="296"/>
      <c r="F19" s="296"/>
      <c r="G19" s="296"/>
      <c r="H19" s="297">
        <f t="shared" si="0"/>
        <v>0</v>
      </c>
      <c r="I19" s="296"/>
      <c r="J19" s="296"/>
      <c r="K19" s="297">
        <f t="shared" si="1"/>
        <v>0</v>
      </c>
      <c r="L19" s="296"/>
      <c r="M19" s="297">
        <f t="shared" si="2"/>
        <v>0</v>
      </c>
      <c r="N19" s="296"/>
      <c r="O19" s="296"/>
      <c r="P19" s="296"/>
      <c r="Q19" s="296"/>
      <c r="R19" s="296"/>
      <c r="S19" s="296"/>
      <c r="T19" s="298" t="e">
        <f t="shared" si="3"/>
        <v>#DIV/0!</v>
      </c>
      <c r="U19" s="298" t="e">
        <f t="shared" si="4"/>
        <v>#DIV/0!</v>
      </c>
      <c r="V19" s="298" t="e">
        <f t="shared" si="5"/>
        <v>#DIV/0!</v>
      </c>
      <c r="W19" s="36" t="e">
        <f t="shared" si="6"/>
        <v>#DIV/0!</v>
      </c>
    </row>
    <row r="20" spans="2:23" ht="13.9">
      <c r="B20" s="219"/>
      <c r="C20" s="294">
        <v>3.5</v>
      </c>
      <c r="D20" s="295" t="s">
        <v>32</v>
      </c>
      <c r="E20" s="296">
        <v>397516649</v>
      </c>
      <c r="F20" s="296">
        <v>44535519</v>
      </c>
      <c r="G20" s="296"/>
      <c r="H20" s="297">
        <f t="shared" si="0"/>
        <v>442052168</v>
      </c>
      <c r="I20" s="296">
        <v>205584360</v>
      </c>
      <c r="J20" s="296"/>
      <c r="K20" s="297">
        <f t="shared" si="1"/>
        <v>205584360</v>
      </c>
      <c r="L20" s="296">
        <v>236467808</v>
      </c>
      <c r="M20" s="297">
        <f t="shared" si="2"/>
        <v>442052168</v>
      </c>
      <c r="N20" s="296">
        <v>52120000</v>
      </c>
      <c r="O20" s="296">
        <v>52120000</v>
      </c>
      <c r="P20" s="296">
        <v>442053000</v>
      </c>
      <c r="Q20" s="296">
        <v>205584000</v>
      </c>
      <c r="R20" s="296">
        <f>P20-Q20</f>
        <v>236469000</v>
      </c>
      <c r="S20" s="296">
        <v>52120000</v>
      </c>
      <c r="T20" s="298">
        <f t="shared" si="3"/>
        <v>-1.8821272562339809E-6</v>
      </c>
      <c r="U20" s="298">
        <f t="shared" si="4"/>
        <v>1.7511090357226243E-6</v>
      </c>
      <c r="V20" s="298">
        <f t="shared" si="5"/>
        <v>-5.0408298762205619E-6</v>
      </c>
      <c r="W20" s="36">
        <f t="shared" si="6"/>
        <v>0</v>
      </c>
    </row>
    <row r="21" spans="2:23" ht="13.9">
      <c r="B21" s="219"/>
      <c r="C21" s="294">
        <v>3.6</v>
      </c>
      <c r="D21" s="295" t="s">
        <v>33</v>
      </c>
      <c r="E21" s="296">
        <v>230187357</v>
      </c>
      <c r="F21" s="296">
        <v>487735892</v>
      </c>
      <c r="G21" s="296">
        <v>9625046</v>
      </c>
      <c r="H21" s="297">
        <f t="shared" si="0"/>
        <v>727548295</v>
      </c>
      <c r="I21" s="296">
        <v>117145481</v>
      </c>
      <c r="J21" s="296">
        <v>76862715</v>
      </c>
      <c r="K21" s="297">
        <f t="shared" si="1"/>
        <v>194008196</v>
      </c>
      <c r="L21" s="296">
        <v>533540099</v>
      </c>
      <c r="M21" s="297">
        <f t="shared" si="2"/>
        <v>727548295</v>
      </c>
      <c r="N21" s="296"/>
      <c r="O21" s="296"/>
      <c r="P21" s="296">
        <v>727548000</v>
      </c>
      <c r="Q21" s="296">
        <v>194008000</v>
      </c>
      <c r="R21" s="296">
        <v>533540000</v>
      </c>
      <c r="S21" s="296"/>
      <c r="T21" s="298">
        <f t="shared" si="3"/>
        <v>4.0547152902626356E-7</v>
      </c>
      <c r="U21" s="298">
        <f t="shared" si="4"/>
        <v>1.0102676178301925E-6</v>
      </c>
      <c r="V21" s="298">
        <f t="shared" si="5"/>
        <v>1.855530981744574E-7</v>
      </c>
      <c r="W21" s="36" t="e">
        <f t="shared" si="6"/>
        <v>#DIV/0!</v>
      </c>
    </row>
    <row r="22" spans="2:23" ht="13.9">
      <c r="B22" s="219">
        <v>4</v>
      </c>
      <c r="C22" s="294"/>
      <c r="D22" s="299" t="s">
        <v>34</v>
      </c>
      <c r="E22" s="296"/>
      <c r="F22" s="296"/>
      <c r="G22" s="296"/>
      <c r="H22" s="297"/>
      <c r="I22" s="296"/>
      <c r="J22" s="296"/>
      <c r="K22" s="297"/>
      <c r="L22" s="296"/>
      <c r="M22" s="297"/>
      <c r="N22" s="296"/>
      <c r="O22" s="296"/>
      <c r="P22" s="296"/>
      <c r="Q22" s="296"/>
      <c r="R22" s="296"/>
      <c r="S22" s="296"/>
      <c r="T22" s="298"/>
      <c r="U22" s="298"/>
      <c r="V22" s="298"/>
      <c r="W22" s="36"/>
    </row>
    <row r="23" spans="2:23" ht="13.9">
      <c r="B23" s="219"/>
      <c r="C23" s="294">
        <v>4.0999999999999996</v>
      </c>
      <c r="D23" s="295" t="s">
        <v>35</v>
      </c>
      <c r="E23" s="296">
        <v>940500000</v>
      </c>
      <c r="F23" s="296">
        <v>220000000</v>
      </c>
      <c r="G23" s="296">
        <v>19500000</v>
      </c>
      <c r="H23" s="297">
        <f t="shared" si="0"/>
        <v>1180000000</v>
      </c>
      <c r="I23" s="296">
        <v>50000000</v>
      </c>
      <c r="J23" s="296">
        <v>50000000</v>
      </c>
      <c r="K23" s="297">
        <f t="shared" si="1"/>
        <v>100000000</v>
      </c>
      <c r="L23" s="296">
        <v>1080000000</v>
      </c>
      <c r="M23" s="297">
        <f t="shared" si="2"/>
        <v>1180000000</v>
      </c>
      <c r="N23" s="296">
        <v>38000000</v>
      </c>
      <c r="O23" s="296">
        <v>38000000</v>
      </c>
      <c r="P23" s="296">
        <v>1180000000</v>
      </c>
      <c r="Q23" s="296">
        <v>100000000</v>
      </c>
      <c r="R23" s="296">
        <v>1080000000</v>
      </c>
      <c r="S23" s="296">
        <v>35000000</v>
      </c>
      <c r="T23" s="298">
        <f t="shared" si="3"/>
        <v>0</v>
      </c>
      <c r="U23" s="298">
        <f t="shared" si="4"/>
        <v>0</v>
      </c>
      <c r="V23" s="298">
        <f t="shared" si="5"/>
        <v>0</v>
      </c>
      <c r="W23" s="36">
        <f t="shared" si="6"/>
        <v>8.5714285714285715E-2</v>
      </c>
    </row>
    <row r="24" spans="2:23" ht="13.9">
      <c r="B24" s="219"/>
      <c r="C24" s="294">
        <v>4.2</v>
      </c>
      <c r="D24" s="295" t="s">
        <v>36</v>
      </c>
      <c r="E24" s="296">
        <v>1215892000</v>
      </c>
      <c r="F24" s="296">
        <v>443008000</v>
      </c>
      <c r="G24" s="296">
        <v>283790000</v>
      </c>
      <c r="H24" s="297">
        <f t="shared" si="0"/>
        <v>1942690000</v>
      </c>
      <c r="I24" s="296">
        <v>374625000</v>
      </c>
      <c r="J24" s="296">
        <v>55000000</v>
      </c>
      <c r="K24" s="297">
        <f t="shared" si="1"/>
        <v>429625000</v>
      </c>
      <c r="L24" s="296">
        <v>1513065000</v>
      </c>
      <c r="M24" s="297">
        <f t="shared" si="2"/>
        <v>1942690000</v>
      </c>
      <c r="N24" s="296">
        <v>47375000</v>
      </c>
      <c r="O24" s="296">
        <v>47375000</v>
      </c>
      <c r="P24" s="296">
        <v>1942690000</v>
      </c>
      <c r="Q24" s="296">
        <v>429625000</v>
      </c>
      <c r="R24" s="296">
        <v>1513065000</v>
      </c>
      <c r="S24" s="296">
        <v>47375000</v>
      </c>
      <c r="T24" s="298">
        <f t="shared" si="3"/>
        <v>0</v>
      </c>
      <c r="U24" s="298">
        <f t="shared" si="4"/>
        <v>0</v>
      </c>
      <c r="V24" s="298">
        <f t="shared" si="5"/>
        <v>0</v>
      </c>
      <c r="W24" s="36">
        <f t="shared" si="6"/>
        <v>0</v>
      </c>
    </row>
    <row r="25" spans="2:23" ht="13.9">
      <c r="B25" s="219"/>
      <c r="C25" s="294">
        <v>4.3</v>
      </c>
      <c r="D25" s="295" t="s">
        <v>37</v>
      </c>
      <c r="E25" s="296">
        <v>2149248232</v>
      </c>
      <c r="F25" s="296">
        <v>390736722</v>
      </c>
      <c r="G25" s="296"/>
      <c r="H25" s="297">
        <f t="shared" si="0"/>
        <v>2539984954</v>
      </c>
      <c r="I25" s="296">
        <v>1922763807</v>
      </c>
      <c r="J25" s="296">
        <v>93405043</v>
      </c>
      <c r="K25" s="297">
        <f t="shared" si="1"/>
        <v>2016168850</v>
      </c>
      <c r="L25" s="296">
        <v>523816104</v>
      </c>
      <c r="M25" s="297">
        <f t="shared" si="2"/>
        <v>2539984954</v>
      </c>
      <c r="N25" s="296">
        <v>41060626</v>
      </c>
      <c r="O25" s="296">
        <v>54549620</v>
      </c>
      <c r="P25" s="296">
        <v>2539984000</v>
      </c>
      <c r="Q25" s="296">
        <v>2016168000</v>
      </c>
      <c r="R25" s="296">
        <v>523816000</v>
      </c>
      <c r="S25" s="296">
        <v>71993000</v>
      </c>
      <c r="T25" s="298">
        <f t="shared" si="3"/>
        <v>3.7559291712073775E-7</v>
      </c>
      <c r="U25" s="298">
        <f t="shared" si="4"/>
        <v>4.2159185147269473E-7</v>
      </c>
      <c r="V25" s="298">
        <f t="shared" si="5"/>
        <v>1.9854299983200209E-7</v>
      </c>
      <c r="W25" s="36">
        <f t="shared" si="6"/>
        <v>-0.24229272290361564</v>
      </c>
    </row>
    <row r="26" spans="2:23" ht="13.9">
      <c r="B26" s="219"/>
      <c r="C26" s="294">
        <v>4.4000000000000004</v>
      </c>
      <c r="D26" s="295" t="s">
        <v>38</v>
      </c>
      <c r="E26" s="296">
        <v>1286602000</v>
      </c>
      <c r="F26" s="296">
        <v>529776000</v>
      </c>
      <c r="G26" s="296">
        <v>367025000</v>
      </c>
      <c r="H26" s="297">
        <f t="shared" si="0"/>
        <v>2183403000</v>
      </c>
      <c r="I26" s="296">
        <v>631956000</v>
      </c>
      <c r="J26" s="296">
        <v>6584000</v>
      </c>
      <c r="K26" s="297">
        <f t="shared" si="1"/>
        <v>638540000</v>
      </c>
      <c r="L26" s="296">
        <v>1544863000</v>
      </c>
      <c r="M26" s="297">
        <f t="shared" si="2"/>
        <v>2183403000</v>
      </c>
      <c r="N26" s="296"/>
      <c r="O26" s="296"/>
      <c r="P26" s="296">
        <v>2183403000</v>
      </c>
      <c r="Q26" s="296">
        <v>638540000</v>
      </c>
      <c r="R26" s="296">
        <f>P26-Q26</f>
        <v>1544863000</v>
      </c>
      <c r="S26" s="296"/>
      <c r="T26" s="298">
        <f t="shared" si="3"/>
        <v>0</v>
      </c>
      <c r="U26" s="298">
        <f t="shared" si="4"/>
        <v>0</v>
      </c>
      <c r="V26" s="298">
        <f t="shared" si="5"/>
        <v>0</v>
      </c>
      <c r="W26" s="36" t="e">
        <f t="shared" si="6"/>
        <v>#DIV/0!</v>
      </c>
    </row>
    <row r="27" spans="2:23" ht="13.9">
      <c r="B27" s="219">
        <v>5</v>
      </c>
      <c r="C27" s="294"/>
      <c r="D27" s="299" t="s">
        <v>39</v>
      </c>
      <c r="E27" s="296"/>
      <c r="F27" s="296"/>
      <c r="G27" s="296"/>
      <c r="H27" s="297"/>
      <c r="I27" s="296"/>
      <c r="J27" s="296"/>
      <c r="K27" s="297"/>
      <c r="L27" s="296"/>
      <c r="M27" s="297"/>
      <c r="N27" s="296"/>
      <c r="O27" s="296"/>
      <c r="P27" s="296"/>
      <c r="Q27" s="296"/>
      <c r="R27" s="296"/>
      <c r="S27" s="296"/>
      <c r="T27" s="298"/>
      <c r="U27" s="298"/>
      <c r="V27" s="298"/>
      <c r="W27" s="36"/>
    </row>
    <row r="28" spans="2:23" ht="13.9">
      <c r="B28" s="219"/>
      <c r="C28" s="294">
        <v>5.0999999999999996</v>
      </c>
      <c r="D28" s="295" t="s">
        <v>40</v>
      </c>
      <c r="E28" s="296">
        <v>3662005000</v>
      </c>
      <c r="F28" s="296">
        <v>457085000</v>
      </c>
      <c r="G28" s="296">
        <v>114779000</v>
      </c>
      <c r="H28" s="297">
        <f t="shared" si="0"/>
        <v>4233869000</v>
      </c>
      <c r="I28" s="296">
        <v>530721000</v>
      </c>
      <c r="J28" s="296">
        <v>160038000</v>
      </c>
      <c r="K28" s="297">
        <f t="shared" si="1"/>
        <v>690759000</v>
      </c>
      <c r="L28" s="296">
        <v>3543110000</v>
      </c>
      <c r="M28" s="297">
        <f t="shared" si="2"/>
        <v>4233869000</v>
      </c>
      <c r="N28" s="296">
        <v>457250000</v>
      </c>
      <c r="O28" s="296">
        <v>297212000</v>
      </c>
      <c r="P28" s="296">
        <v>4229443000</v>
      </c>
      <c r="Q28" s="296">
        <v>686333000</v>
      </c>
      <c r="R28" s="296">
        <v>3543110000</v>
      </c>
      <c r="S28" s="296">
        <v>457250000</v>
      </c>
      <c r="T28" s="298">
        <f t="shared" si="3"/>
        <v>1.0464734954460906E-3</v>
      </c>
      <c r="U28" s="298">
        <f t="shared" si="4"/>
        <v>6.4487646667142628E-3</v>
      </c>
      <c r="V28" s="298">
        <f t="shared" si="5"/>
        <v>0</v>
      </c>
      <c r="W28" s="36">
        <f t="shared" si="6"/>
        <v>-0.35000109349371239</v>
      </c>
    </row>
    <row r="29" spans="2:23" ht="13.9">
      <c r="B29" s="219"/>
      <c r="C29" s="294">
        <v>5.2</v>
      </c>
      <c r="D29" s="295" t="s">
        <v>41</v>
      </c>
      <c r="E29" s="296">
        <v>1345051857</v>
      </c>
      <c r="F29" s="296">
        <v>622683311</v>
      </c>
      <c r="G29" s="296">
        <v>1888148909</v>
      </c>
      <c r="H29" s="297">
        <f t="shared" si="0"/>
        <v>3855884077</v>
      </c>
      <c r="I29" s="296">
        <v>235974264</v>
      </c>
      <c r="J29" s="296">
        <v>1059293810</v>
      </c>
      <c r="K29" s="297">
        <f t="shared" si="1"/>
        <v>1295268074</v>
      </c>
      <c r="L29" s="296">
        <v>2560616003</v>
      </c>
      <c r="M29" s="297">
        <f t="shared" si="2"/>
        <v>3855884077</v>
      </c>
      <c r="N29" s="296">
        <v>211804765</v>
      </c>
      <c r="O29" s="296">
        <v>128144765</v>
      </c>
      <c r="P29" s="296">
        <v>1968115000</v>
      </c>
      <c r="Q29" s="296">
        <v>1295268000</v>
      </c>
      <c r="R29" s="296">
        <v>672847000</v>
      </c>
      <c r="S29" s="296">
        <v>239030000</v>
      </c>
      <c r="T29" s="298">
        <f t="shared" si="3"/>
        <v>0.95917620515061364</v>
      </c>
      <c r="U29" s="298">
        <f t="shared" si="4"/>
        <v>5.7131033886423504E-8</v>
      </c>
      <c r="V29" s="298">
        <f t="shared" si="5"/>
        <v>2.8056437838022612</v>
      </c>
      <c r="W29" s="36">
        <f t="shared" si="6"/>
        <v>-0.46389672844412833</v>
      </c>
    </row>
    <row r="30" spans="2:23" ht="13.9">
      <c r="B30" s="219"/>
      <c r="C30" s="294">
        <v>5.3</v>
      </c>
      <c r="D30" s="295" t="s">
        <v>42</v>
      </c>
      <c r="E30" s="296">
        <v>68481000</v>
      </c>
      <c r="F30" s="296">
        <v>248149000</v>
      </c>
      <c r="G30" s="296">
        <v>1829723000</v>
      </c>
      <c r="H30" s="297">
        <f t="shared" si="0"/>
        <v>2146353000</v>
      </c>
      <c r="I30" s="296">
        <v>20336000</v>
      </c>
      <c r="J30" s="296">
        <v>1030069000</v>
      </c>
      <c r="K30" s="297">
        <f t="shared" si="1"/>
        <v>1050405000</v>
      </c>
      <c r="L30" s="296">
        <v>1095948000</v>
      </c>
      <c r="M30" s="297">
        <f t="shared" si="2"/>
        <v>2146353000</v>
      </c>
      <c r="N30" s="296">
        <v>63435000</v>
      </c>
      <c r="O30" s="296">
        <v>51635000</v>
      </c>
      <c r="P30" s="296">
        <v>2146353000</v>
      </c>
      <c r="Q30" s="296">
        <v>1050405000</v>
      </c>
      <c r="R30" s="296">
        <v>1095948000</v>
      </c>
      <c r="S30" s="296">
        <v>63435000</v>
      </c>
      <c r="T30" s="298">
        <f t="shared" si="3"/>
        <v>0</v>
      </c>
      <c r="U30" s="298">
        <f t="shared" si="4"/>
        <v>0</v>
      </c>
      <c r="V30" s="298">
        <f t="shared" si="5"/>
        <v>0</v>
      </c>
      <c r="W30" s="36">
        <f t="shared" si="6"/>
        <v>-0.18601718294317018</v>
      </c>
    </row>
    <row r="31" spans="2:23" ht="13.9">
      <c r="B31" s="219"/>
      <c r="C31" s="294">
        <v>5.4</v>
      </c>
      <c r="D31" s="295" t="s">
        <v>43</v>
      </c>
      <c r="E31" s="296">
        <v>9098479232</v>
      </c>
      <c r="F31" s="296">
        <v>531593591</v>
      </c>
      <c r="G31" s="296">
        <f>1377315265+27043045</f>
        <v>1404358310</v>
      </c>
      <c r="H31" s="297">
        <f t="shared" si="0"/>
        <v>11034431133</v>
      </c>
      <c r="I31" s="296">
        <v>1681476244</v>
      </c>
      <c r="J31" s="296">
        <v>4212950518</v>
      </c>
      <c r="K31" s="297">
        <f t="shared" si="1"/>
        <v>5894426762</v>
      </c>
      <c r="L31" s="296">
        <v>5140004372</v>
      </c>
      <c r="M31" s="297">
        <f t="shared" si="2"/>
        <v>11034431134</v>
      </c>
      <c r="N31" s="296">
        <v>101528025</v>
      </c>
      <c r="O31" s="296">
        <v>54379630</v>
      </c>
      <c r="P31" s="296">
        <v>11007389000</v>
      </c>
      <c r="Q31" s="296">
        <v>5894427000</v>
      </c>
      <c r="R31" s="296">
        <v>5112962000</v>
      </c>
      <c r="S31" s="296">
        <v>122857000</v>
      </c>
      <c r="T31" s="298">
        <f t="shared" si="3"/>
        <v>2.4567254777677068E-3</v>
      </c>
      <c r="U31" s="298">
        <f t="shared" si="4"/>
        <v>-4.0377122322492076E-8</v>
      </c>
      <c r="V31" s="298">
        <f t="shared" si="5"/>
        <v>5.2889835676463073E-3</v>
      </c>
      <c r="W31" s="36">
        <f t="shared" si="6"/>
        <v>-0.55737458997045342</v>
      </c>
    </row>
    <row r="32" spans="2:23" ht="14.45" thickBot="1">
      <c r="B32" s="43"/>
      <c r="C32" s="45"/>
      <c r="D32" s="42"/>
      <c r="E32" s="37"/>
      <c r="F32" s="37"/>
      <c r="G32" s="37"/>
      <c r="H32" s="38"/>
      <c r="I32" s="37"/>
      <c r="J32" s="37"/>
      <c r="K32" s="38"/>
      <c r="L32" s="37"/>
      <c r="M32" s="38"/>
      <c r="N32" s="37"/>
      <c r="O32" s="37"/>
      <c r="P32" s="37"/>
      <c r="Q32" s="37"/>
      <c r="R32" s="37"/>
      <c r="S32" s="37"/>
      <c r="T32" s="39"/>
      <c r="U32" s="39"/>
      <c r="V32" s="39"/>
      <c r="W32" s="40"/>
    </row>
    <row r="33" spans="2:23" ht="13.9" thickBot="1"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</row>
    <row r="34" spans="2:23">
      <c r="B34" s="2" t="s">
        <v>44</v>
      </c>
      <c r="C34" s="1"/>
      <c r="D34" s="300"/>
      <c r="E34" s="24"/>
      <c r="F34" s="25"/>
      <c r="G34" s="26"/>
      <c r="H34" s="25"/>
      <c r="I34" s="27"/>
      <c r="J34" s="27"/>
      <c r="K34" s="28"/>
      <c r="L34" s="25"/>
      <c r="M34" s="29"/>
      <c r="N34" s="25"/>
      <c r="O34" s="29"/>
      <c r="P34" s="25"/>
      <c r="Q34" s="29"/>
      <c r="R34" s="29"/>
      <c r="S34" s="29"/>
      <c r="T34" s="12"/>
      <c r="U34" s="12"/>
      <c r="V34" s="12"/>
      <c r="W34" s="13"/>
    </row>
    <row r="35" spans="2:23">
      <c r="B35" s="301"/>
      <c r="C35" s="302" t="s">
        <v>45</v>
      </c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16"/>
    </row>
    <row r="36" spans="2:23">
      <c r="B36" s="301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16"/>
    </row>
    <row r="37" spans="2:23">
      <c r="B37" s="301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16"/>
    </row>
    <row r="38" spans="2:23">
      <c r="B38" s="301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16"/>
    </row>
    <row r="39" spans="2:23" ht="13.9" thickBot="1">
      <c r="B39" s="303"/>
      <c r="C39" s="304"/>
      <c r="D39" s="304"/>
      <c r="E39" s="305"/>
      <c r="F39" s="306"/>
      <c r="G39" s="306"/>
      <c r="H39" s="306"/>
      <c r="I39" s="306"/>
      <c r="J39" s="306"/>
      <c r="K39" s="307"/>
      <c r="L39" s="306"/>
      <c r="M39" s="304"/>
      <c r="N39" s="306"/>
      <c r="O39" s="304"/>
      <c r="P39" s="306"/>
      <c r="Q39" s="14"/>
      <c r="R39" s="14"/>
      <c r="S39" s="14"/>
      <c r="T39" s="14"/>
      <c r="U39" s="14"/>
      <c r="V39" s="14"/>
      <c r="W39" s="15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" right="0" top="0" bottom="0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410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L16"/>
  <sheetViews>
    <sheetView workbookViewId="0">
      <selection activeCell="C2" sqref="C2"/>
    </sheetView>
  </sheetViews>
  <sheetFormatPr defaultColWidth="11.42578125" defaultRowHeight="13.15"/>
  <cols>
    <col min="1" max="1" width="11.42578125" style="90"/>
    <col min="2" max="2" width="21" style="90" bestFit="1" customWidth="1"/>
    <col min="3" max="3" width="16.5703125" style="90" bestFit="1" customWidth="1"/>
    <col min="4" max="4" width="21" style="90" bestFit="1" customWidth="1"/>
    <col min="5" max="5" width="4.7109375" style="90" customWidth="1"/>
    <col min="6" max="6" width="14.42578125" style="90" hidden="1" customWidth="1"/>
    <col min="7" max="7" width="4.7109375" style="88" customWidth="1"/>
    <col min="8" max="8" width="21" style="88" bestFit="1" customWidth="1"/>
    <col min="9" max="9" width="4.7109375" style="88" customWidth="1"/>
    <col min="10" max="10" width="21.42578125" style="88" customWidth="1"/>
    <col min="11" max="11" width="12.85546875" style="91" bestFit="1" customWidth="1"/>
    <col min="12" max="12" width="13.85546875" style="91" bestFit="1" customWidth="1"/>
    <col min="13" max="16384" width="11.42578125" style="88"/>
  </cols>
  <sheetData>
    <row r="1" spans="1:10" ht="43.5" customHeight="1" thickBot="1">
      <c r="A1" s="104" t="s">
        <v>46</v>
      </c>
      <c r="B1" s="105">
        <v>1</v>
      </c>
      <c r="C1" s="105" t="s">
        <v>47</v>
      </c>
      <c r="D1" s="106" t="s">
        <v>48</v>
      </c>
      <c r="E1" s="87"/>
      <c r="F1" s="107" t="s">
        <v>49</v>
      </c>
      <c r="H1" s="107" t="s">
        <v>50</v>
      </c>
      <c r="J1" s="107" t="s">
        <v>51</v>
      </c>
    </row>
    <row r="2" spans="1:10">
      <c r="A2" s="97">
        <v>1</v>
      </c>
      <c r="B2" s="308">
        <v>1940000000</v>
      </c>
      <c r="C2" s="98">
        <v>5</v>
      </c>
      <c r="D2" s="308">
        <f>+B2*0.2</f>
        <v>388000000</v>
      </c>
      <c r="E2" s="89"/>
      <c r="F2" s="99">
        <v>1160000</v>
      </c>
      <c r="H2" s="100">
        <f>+B2*J2</f>
        <v>194000000</v>
      </c>
      <c r="J2" s="101">
        <f>IF(B2&lt;=10000000000,0.1,IF(AND(B2&gt;=10000000001,B2&lt;=20000000000),0.2,IF(B2&gt;=20000000001,0.3,0)))</f>
        <v>0.1</v>
      </c>
    </row>
    <row r="9" spans="1:10">
      <c r="C9" s="199"/>
    </row>
    <row r="16" spans="1:10">
      <c r="E16" s="200"/>
    </row>
  </sheetData>
  <customSheetViews>
    <customSheetView guid="{7043DB3C-32B3-43B5-9ACE-4B1C78863594}" topLeftCell="A4">
      <selection activeCell="F24" sqref="F24"/>
      <pageMargins left="0" right="0" top="0" bottom="0" header="0" footer="0"/>
      <headerFooter alignWithMargins="0"/>
    </customSheetView>
  </customSheetViews>
  <phoneticPr fontId="22" type="noConversion"/>
  <conditionalFormatting sqref="A2:D2 F2 H2 J2">
    <cfRule type="expression" dxfId="409" priority="1">
      <formula>MOD(ROW(),2)=0</formula>
    </cfRule>
  </conditionalFormatting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L8"/>
  <sheetViews>
    <sheetView zoomScale="85" zoomScaleNormal="85" workbookViewId="0">
      <selection activeCell="K30" sqref="K30"/>
    </sheetView>
  </sheetViews>
  <sheetFormatPr defaultColWidth="11.42578125" defaultRowHeight="13.15"/>
  <cols>
    <col min="1" max="2" width="11.42578125" style="60"/>
    <col min="3" max="3" width="15.28515625" style="60" bestFit="1" customWidth="1"/>
    <col min="4" max="4" width="11.42578125" style="60"/>
    <col min="5" max="5" width="4.7109375" style="60" customWidth="1"/>
    <col min="6" max="6" width="11.42578125" style="60"/>
    <col min="7" max="7" width="11.42578125" style="60" customWidth="1"/>
    <col min="8" max="8" width="11.42578125" style="60"/>
    <col min="9" max="9" width="4.7109375" style="60" customWidth="1"/>
    <col min="10" max="12" width="11.42578125" style="60"/>
    <col min="13" max="13" width="4.7109375" style="60" customWidth="1"/>
    <col min="14" max="16384" width="11.42578125" style="60"/>
  </cols>
  <sheetData>
    <row r="1" spans="2:12" ht="13.9" thickBot="1"/>
    <row r="2" spans="2:12" ht="13.9" thickBot="1">
      <c r="B2" s="220" t="s">
        <v>52</v>
      </c>
      <c r="C2" s="221"/>
      <c r="D2" s="222"/>
      <c r="F2" s="220" t="s">
        <v>53</v>
      </c>
      <c r="G2" s="221"/>
      <c r="H2" s="222"/>
      <c r="J2" s="220" t="s">
        <v>54</v>
      </c>
      <c r="K2" s="221"/>
      <c r="L2" s="222"/>
    </row>
    <row r="3" spans="2:12" ht="13.9" thickBot="1">
      <c r="B3" s="108" t="s">
        <v>55</v>
      </c>
      <c r="C3" s="109" t="s">
        <v>56</v>
      </c>
      <c r="D3" s="110" t="s">
        <v>57</v>
      </c>
      <c r="F3" s="108" t="s">
        <v>55</v>
      </c>
      <c r="G3" s="109" t="s">
        <v>56</v>
      </c>
      <c r="H3" s="110" t="s">
        <v>57</v>
      </c>
      <c r="J3" s="108" t="s">
        <v>58</v>
      </c>
      <c r="K3" s="109" t="s">
        <v>59</v>
      </c>
      <c r="L3" s="110" t="s">
        <v>57</v>
      </c>
    </row>
    <row r="4" spans="2:12">
      <c r="B4" s="76">
        <v>0</v>
      </c>
      <c r="C4" s="76">
        <v>0.5</v>
      </c>
      <c r="D4" s="76">
        <v>20</v>
      </c>
      <c r="F4" s="76">
        <v>0</v>
      </c>
      <c r="G4" s="76">
        <v>3</v>
      </c>
      <c r="H4" s="76">
        <v>60</v>
      </c>
      <c r="J4" s="76">
        <v>1</v>
      </c>
      <c r="K4" s="76">
        <v>5</v>
      </c>
      <c r="L4" s="76">
        <v>20</v>
      </c>
    </row>
    <row r="5" spans="2:12">
      <c r="B5" s="77">
        <v>0.5</v>
      </c>
      <c r="C5" s="77">
        <v>0.75</v>
      </c>
      <c r="D5" s="77">
        <v>25</v>
      </c>
      <c r="F5" s="77">
        <v>3</v>
      </c>
      <c r="G5" s="77">
        <v>6</v>
      </c>
      <c r="H5" s="77">
        <v>80</v>
      </c>
      <c r="J5" s="77">
        <v>6</v>
      </c>
      <c r="K5" s="77">
        <v>10</v>
      </c>
      <c r="L5" s="77">
        <v>30</v>
      </c>
    </row>
    <row r="6" spans="2:12" ht="13.9" thickBot="1">
      <c r="B6" s="77">
        <v>0.75</v>
      </c>
      <c r="C6" s="83">
        <v>1</v>
      </c>
      <c r="D6" s="77">
        <v>30</v>
      </c>
      <c r="F6" s="77">
        <v>6</v>
      </c>
      <c r="G6" s="77">
        <v>10</v>
      </c>
      <c r="H6" s="77">
        <v>100</v>
      </c>
      <c r="J6" s="78">
        <v>11</v>
      </c>
      <c r="K6" s="79" t="s">
        <v>60</v>
      </c>
      <c r="L6" s="78">
        <v>40</v>
      </c>
    </row>
    <row r="7" spans="2:12" ht="13.9" thickBot="1">
      <c r="B7" s="82">
        <v>1</v>
      </c>
      <c r="C7" s="81">
        <v>1.5</v>
      </c>
      <c r="D7" s="80">
        <v>35</v>
      </c>
      <c r="F7" s="78">
        <v>10</v>
      </c>
      <c r="G7" s="79" t="s">
        <v>60</v>
      </c>
      <c r="H7" s="78">
        <v>120</v>
      </c>
      <c r="J7" s="84"/>
      <c r="K7" s="85"/>
      <c r="L7" s="84"/>
    </row>
    <row r="8" spans="2:12" ht="13.9" thickBot="1">
      <c r="B8" s="78">
        <v>1.5</v>
      </c>
      <c r="C8" s="79" t="s">
        <v>60</v>
      </c>
      <c r="D8" s="78">
        <v>40</v>
      </c>
    </row>
  </sheetData>
  <mergeCells count="3">
    <mergeCell ref="B2:D2"/>
    <mergeCell ref="J2:L2"/>
    <mergeCell ref="F2:H2"/>
  </mergeCells>
  <conditionalFormatting sqref="B4:D8 F4:H7 J4:L6">
    <cfRule type="expression" dxfId="408" priority="1">
      <formula>MOD(ROW(),2)=0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D111"/>
  <sheetViews>
    <sheetView tabSelected="1" topLeftCell="A8" zoomScaleNormal="100" zoomScaleSheetLayoutView="100" workbookViewId="0">
      <selection activeCell="A13" sqref="A13"/>
    </sheetView>
  </sheetViews>
  <sheetFormatPr defaultColWidth="11.42578125" defaultRowHeight="18" customHeight="1"/>
  <cols>
    <col min="1" max="1" width="27.5703125" style="53" customWidth="1"/>
    <col min="2" max="2" width="8.85546875" style="53" bestFit="1" customWidth="1"/>
    <col min="3" max="3" width="64" style="53" customWidth="1"/>
    <col min="4" max="4" width="17.42578125" style="53" customWidth="1"/>
    <col min="5" max="5" width="25" style="53" customWidth="1"/>
    <col min="6" max="6" width="26.7109375" style="55" customWidth="1"/>
    <col min="7" max="7" width="25" style="55" bestFit="1" customWidth="1"/>
    <col min="8" max="9" width="23.140625" style="55" customWidth="1"/>
    <col min="10" max="10" width="28.7109375" style="56" customWidth="1"/>
    <col min="11" max="11" width="23" style="56" customWidth="1"/>
    <col min="12" max="12" width="20.85546875" style="56" customWidth="1"/>
    <col min="13" max="13" width="4.140625" style="57" bestFit="1" customWidth="1"/>
    <col min="14" max="14" width="8" style="57" bestFit="1" customWidth="1"/>
    <col min="15" max="15" width="21.7109375" style="57" bestFit="1" customWidth="1"/>
    <col min="16" max="16" width="24.85546875" style="57" customWidth="1"/>
    <col min="17" max="17" width="21.5703125" style="57" customWidth="1"/>
    <col min="18" max="18" width="11" style="57" hidden="1" customWidth="1"/>
    <col min="19" max="20" width="14.7109375" style="57" customWidth="1"/>
    <col min="21" max="21" width="19.7109375" style="57" customWidth="1"/>
    <col min="22" max="22" width="21.7109375" style="57" customWidth="1"/>
    <col min="23" max="23" width="25.7109375" style="57" customWidth="1"/>
    <col min="24" max="24" width="14.7109375" style="57" customWidth="1"/>
    <col min="25" max="25" width="15.85546875" style="55" customWidth="1"/>
    <col min="26" max="26" width="18.5703125" style="58" customWidth="1"/>
    <col min="27" max="27" width="14.140625" style="53" bestFit="1" customWidth="1"/>
    <col min="28" max="28" width="20.85546875" style="58" customWidth="1"/>
    <col min="29" max="29" width="14.140625" style="53" bestFit="1" customWidth="1"/>
    <col min="30" max="30" width="17.28515625" style="53" customWidth="1"/>
    <col min="31" max="16384" width="11.42578125" style="53"/>
  </cols>
  <sheetData>
    <row r="1" spans="1:30" ht="18" customHeight="1">
      <c r="A1" s="201"/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309"/>
      <c r="AA1" s="201"/>
      <c r="AB1" s="309"/>
      <c r="AC1" s="201"/>
      <c r="AD1" s="201"/>
    </row>
    <row r="2" spans="1:30" s="54" customFormat="1" ht="22.9">
      <c r="B2" s="254" t="s">
        <v>61</v>
      </c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  <c r="S2" s="254"/>
      <c r="T2" s="254"/>
      <c r="U2" s="254"/>
      <c r="V2" s="254"/>
      <c r="W2" s="254"/>
      <c r="X2" s="254"/>
      <c r="Y2" s="254"/>
      <c r="Z2" s="254"/>
      <c r="AA2" s="254"/>
      <c r="AB2" s="254"/>
      <c r="AC2" s="254"/>
      <c r="AD2" s="254"/>
    </row>
    <row r="3" spans="1:30" s="54" customFormat="1" ht="17.45">
      <c r="B3" s="253" t="s">
        <v>62</v>
      </c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53"/>
      <c r="AD3" s="253"/>
    </row>
    <row r="4" spans="1:30" ht="18" customHeight="1">
      <c r="A4" s="201"/>
      <c r="B4" s="310" t="s">
        <v>63</v>
      </c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0"/>
      <c r="T4" s="310"/>
      <c r="U4" s="310"/>
      <c r="V4" s="310"/>
      <c r="W4" s="310"/>
      <c r="X4" s="310"/>
      <c r="Y4" s="310"/>
      <c r="Z4" s="310"/>
      <c r="AA4" s="310"/>
      <c r="AB4" s="310"/>
      <c r="AC4" s="310"/>
      <c r="AD4" s="310"/>
    </row>
    <row r="5" spans="1:30" ht="18" customHeight="1">
      <c r="A5" s="201"/>
      <c r="B5" s="268" t="s">
        <v>64</v>
      </c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8"/>
      <c r="S5" s="268"/>
      <c r="T5" s="268"/>
      <c r="U5" s="268"/>
      <c r="V5" s="268"/>
      <c r="W5" s="268"/>
      <c r="X5" s="268"/>
      <c r="Y5" s="268"/>
      <c r="Z5" s="268"/>
      <c r="AA5" s="268"/>
      <c r="AB5" s="268"/>
      <c r="AC5" s="268"/>
      <c r="AD5" s="268"/>
    </row>
    <row r="6" spans="1:30" ht="18" customHeight="1" thickBot="1">
      <c r="A6" s="201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95"/>
      <c r="P6" s="59"/>
      <c r="Q6" s="59"/>
      <c r="R6" s="59" t="s">
        <v>65</v>
      </c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</row>
    <row r="7" spans="1:30" ht="30.75" customHeight="1" thickBot="1">
      <c r="A7" s="201"/>
      <c r="B7" s="263" t="s">
        <v>66</v>
      </c>
      <c r="C7" s="264"/>
      <c r="D7" s="265"/>
      <c r="E7" s="266" t="s">
        <v>67</v>
      </c>
      <c r="F7" s="267"/>
      <c r="G7" s="267"/>
      <c r="H7" s="267"/>
      <c r="I7" s="267"/>
      <c r="J7" s="267"/>
      <c r="K7" s="111"/>
      <c r="L7" s="111"/>
      <c r="M7" s="111"/>
      <c r="N7" s="111"/>
      <c r="O7" s="112"/>
      <c r="P7" s="225" t="s">
        <v>68</v>
      </c>
      <c r="Q7" s="226"/>
      <c r="R7" s="243" t="s">
        <v>69</v>
      </c>
      <c r="S7" s="225" t="s">
        <v>70</v>
      </c>
      <c r="T7" s="226"/>
      <c r="U7" s="225" t="s">
        <v>71</v>
      </c>
      <c r="V7" s="226"/>
      <c r="W7" s="225" t="s">
        <v>72</v>
      </c>
      <c r="X7" s="226"/>
      <c r="Y7" s="158" t="s">
        <v>73</v>
      </c>
      <c r="Z7" s="229" t="s">
        <v>74</v>
      </c>
      <c r="AA7" s="230"/>
      <c r="AB7" s="225" t="s">
        <v>75</v>
      </c>
      <c r="AC7" s="226"/>
      <c r="AD7" s="158" t="s">
        <v>76</v>
      </c>
    </row>
    <row r="8" spans="1:30" ht="33.75" customHeight="1">
      <c r="A8" s="201"/>
      <c r="B8" s="234" t="s">
        <v>77</v>
      </c>
      <c r="C8" s="262" t="s">
        <v>78</v>
      </c>
      <c r="D8" s="239" t="s">
        <v>79</v>
      </c>
      <c r="E8" s="239" t="s">
        <v>80</v>
      </c>
      <c r="F8" s="237" t="s">
        <v>81</v>
      </c>
      <c r="G8" s="237" t="s">
        <v>82</v>
      </c>
      <c r="H8" s="238" t="s">
        <v>83</v>
      </c>
      <c r="I8" s="242" t="s">
        <v>84</v>
      </c>
      <c r="J8" s="242" t="s">
        <v>85</v>
      </c>
      <c r="K8" s="135"/>
      <c r="L8" s="135"/>
      <c r="M8" s="259" t="s">
        <v>86</v>
      </c>
      <c r="N8" s="256" t="s">
        <v>87</v>
      </c>
      <c r="O8" s="255" t="s">
        <v>88</v>
      </c>
      <c r="P8" s="246" t="s">
        <v>89</v>
      </c>
      <c r="Q8" s="247"/>
      <c r="R8" s="244"/>
      <c r="S8" s="227" t="s">
        <v>90</v>
      </c>
      <c r="T8" s="228"/>
      <c r="U8" s="227" t="s">
        <v>91</v>
      </c>
      <c r="V8" s="228"/>
      <c r="W8" s="227" t="s">
        <v>92</v>
      </c>
      <c r="X8" s="228"/>
      <c r="Y8" s="223" t="s">
        <v>93</v>
      </c>
      <c r="Z8" s="231" t="s">
        <v>94</v>
      </c>
      <c r="AA8" s="232"/>
      <c r="AB8" s="233" t="s">
        <v>95</v>
      </c>
      <c r="AC8" s="232"/>
      <c r="AD8" s="223" t="s">
        <v>93</v>
      </c>
    </row>
    <row r="9" spans="1:30" ht="29.25" customHeight="1">
      <c r="A9" s="201"/>
      <c r="B9" s="235"/>
      <c r="C9" s="262"/>
      <c r="D9" s="240"/>
      <c r="E9" s="240"/>
      <c r="F9" s="238"/>
      <c r="G9" s="238"/>
      <c r="H9" s="238"/>
      <c r="I9" s="242"/>
      <c r="J9" s="242"/>
      <c r="K9" s="135" t="s">
        <v>96</v>
      </c>
      <c r="L9" s="135" t="s">
        <v>97</v>
      </c>
      <c r="M9" s="260"/>
      <c r="N9" s="257"/>
      <c r="O9" s="255"/>
      <c r="P9" s="250" t="s">
        <v>98</v>
      </c>
      <c r="Q9" s="248" t="s">
        <v>99</v>
      </c>
      <c r="R9" s="244"/>
      <c r="S9" s="132" t="s">
        <v>100</v>
      </c>
      <c r="T9" s="113">
        <v>1.1100000000000001</v>
      </c>
      <c r="U9" s="132" t="s">
        <v>101</v>
      </c>
      <c r="V9" s="115">
        <v>0.75</v>
      </c>
      <c r="W9" s="133" t="s">
        <v>102</v>
      </c>
      <c r="X9" s="117">
        <v>0</v>
      </c>
      <c r="Y9" s="223"/>
      <c r="Z9" s="121" t="s">
        <v>103</v>
      </c>
      <c r="AA9" s="119">
        <v>0</v>
      </c>
      <c r="AB9" s="124" t="s">
        <v>104</v>
      </c>
      <c r="AC9" s="119">
        <v>0</v>
      </c>
      <c r="AD9" s="223"/>
    </row>
    <row r="10" spans="1:30" ht="38.1" customHeight="1" thickBot="1">
      <c r="A10" s="201"/>
      <c r="B10" s="236"/>
      <c r="C10" s="262"/>
      <c r="D10" s="240"/>
      <c r="E10" s="240"/>
      <c r="F10" s="241"/>
      <c r="G10" s="238"/>
      <c r="H10" s="241"/>
      <c r="I10" s="242"/>
      <c r="J10" s="242"/>
      <c r="K10" s="135" t="s">
        <v>96</v>
      </c>
      <c r="L10" s="135" t="s">
        <v>97</v>
      </c>
      <c r="M10" s="260"/>
      <c r="N10" s="257"/>
      <c r="O10" s="255"/>
      <c r="P10" s="251"/>
      <c r="Q10" s="249"/>
      <c r="R10" s="244"/>
      <c r="S10" s="131" t="s">
        <v>105</v>
      </c>
      <c r="T10" s="114">
        <v>1.21</v>
      </c>
      <c r="U10" s="131" t="s">
        <v>106</v>
      </c>
      <c r="V10" s="116">
        <v>0.7</v>
      </c>
      <c r="W10" s="134" t="s">
        <v>107</v>
      </c>
      <c r="X10" s="118">
        <v>1</v>
      </c>
      <c r="Y10" s="223"/>
      <c r="Z10" s="122" t="s">
        <v>108</v>
      </c>
      <c r="AA10" s="120">
        <v>0.04</v>
      </c>
      <c r="AB10" s="125" t="s">
        <v>109</v>
      </c>
      <c r="AC10" s="120">
        <v>0.02</v>
      </c>
      <c r="AD10" s="223"/>
    </row>
    <row r="11" spans="1:30" ht="44.25" customHeight="1" thickBot="1">
      <c r="A11" s="201"/>
      <c r="B11" s="236"/>
      <c r="C11" s="262"/>
      <c r="D11" s="240"/>
      <c r="E11" s="240"/>
      <c r="F11" s="241"/>
      <c r="G11" s="238"/>
      <c r="H11" s="241"/>
      <c r="I11" s="242"/>
      <c r="J11" s="242"/>
      <c r="K11" s="135"/>
      <c r="L11" s="135"/>
      <c r="M11" s="261"/>
      <c r="N11" s="258"/>
      <c r="O11" s="255"/>
      <c r="P11" s="130" t="s">
        <v>110</v>
      </c>
      <c r="Q11" s="129" t="s">
        <v>111</v>
      </c>
      <c r="R11" s="245"/>
      <c r="S11" s="130" t="s">
        <v>110</v>
      </c>
      <c r="T11" s="129" t="s">
        <v>111</v>
      </c>
      <c r="U11" s="130" t="s">
        <v>110</v>
      </c>
      <c r="V11" s="129" t="s">
        <v>111</v>
      </c>
      <c r="W11" s="130" t="s">
        <v>110</v>
      </c>
      <c r="X11" s="129" t="s">
        <v>111</v>
      </c>
      <c r="Y11" s="224"/>
      <c r="Z11" s="123" t="s">
        <v>110</v>
      </c>
      <c r="AA11" s="127" t="s">
        <v>111</v>
      </c>
      <c r="AB11" s="126" t="s">
        <v>110</v>
      </c>
      <c r="AC11" s="128" t="s">
        <v>111</v>
      </c>
      <c r="AD11" s="224"/>
    </row>
    <row r="12" spans="1:30" ht="18" customHeight="1" thickBot="1">
      <c r="A12" s="201"/>
      <c r="B12" s="92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4"/>
      <c r="O12" s="93"/>
      <c r="P12" s="93"/>
      <c r="Q12" s="93"/>
      <c r="R12" s="96" t="s">
        <v>112</v>
      </c>
      <c r="S12" s="93"/>
      <c r="T12" s="93"/>
      <c r="U12" s="93"/>
      <c r="V12" s="93"/>
      <c r="W12" s="93"/>
      <c r="X12" s="93"/>
      <c r="Y12" s="159"/>
      <c r="Z12" s="311"/>
      <c r="AA12" s="312"/>
      <c r="AB12" s="311"/>
      <c r="AC12" s="312"/>
      <c r="AD12" s="313"/>
    </row>
    <row r="13" spans="1:30" ht="33.75" customHeight="1">
      <c r="A13" s="201"/>
      <c r="B13" s="160">
        <v>1</v>
      </c>
      <c r="C13" s="161" t="s">
        <v>113</v>
      </c>
      <c r="D13" s="162">
        <v>1</v>
      </c>
      <c r="E13" s="163">
        <v>3690558165</v>
      </c>
      <c r="F13" s="163">
        <v>5035063757</v>
      </c>
      <c r="G13" s="163">
        <v>873880016</v>
      </c>
      <c r="H13" s="163">
        <v>1673420474</v>
      </c>
      <c r="I13" s="163">
        <v>2816678149</v>
      </c>
      <c r="J13" s="163">
        <v>3361643283</v>
      </c>
      <c r="K13" s="163">
        <v>168850776</v>
      </c>
      <c r="L13" s="164">
        <v>1259.001</v>
      </c>
      <c r="M13" s="165">
        <v>1</v>
      </c>
      <c r="N13" s="166">
        <v>5</v>
      </c>
      <c r="O13" s="167">
        <v>1940000000</v>
      </c>
      <c r="P13" s="163">
        <v>2816678149</v>
      </c>
      <c r="Q13" s="168" t="s">
        <v>114</v>
      </c>
      <c r="R13" s="169" t="s">
        <v>112</v>
      </c>
      <c r="S13" s="163">
        <v>4.2231863613185086</v>
      </c>
      <c r="T13" s="168" t="s">
        <v>114</v>
      </c>
      <c r="U13" s="170">
        <v>0.33235338314704083</v>
      </c>
      <c r="V13" s="168" t="s">
        <v>114</v>
      </c>
      <c r="W13" s="171">
        <v>134114.88632653985</v>
      </c>
      <c r="X13" s="168" t="s">
        <v>114</v>
      </c>
      <c r="Y13" s="172" t="s">
        <v>115</v>
      </c>
      <c r="Z13" s="173">
        <v>5.0228641704456539E-2</v>
      </c>
      <c r="AA13" s="168" t="s">
        <v>114</v>
      </c>
      <c r="AB13" s="174">
        <v>3.3534982703099861E-2</v>
      </c>
      <c r="AC13" s="168" t="s">
        <v>114</v>
      </c>
      <c r="AD13" s="175" t="s">
        <v>114</v>
      </c>
    </row>
    <row r="14" spans="1:30" ht="13.9">
      <c r="A14" s="201"/>
      <c r="B14" s="176">
        <v>1.1000000000000001</v>
      </c>
      <c r="C14" s="177" t="s">
        <v>116</v>
      </c>
      <c r="D14" s="178">
        <v>0.9</v>
      </c>
      <c r="E14" s="179">
        <v>2417053500</v>
      </c>
      <c r="F14" s="179">
        <v>2417053500</v>
      </c>
      <c r="G14" s="179">
        <v>640029662</v>
      </c>
      <c r="H14" s="179">
        <v>1100479698</v>
      </c>
      <c r="I14" s="179">
        <v>1777023838</v>
      </c>
      <c r="J14" s="179">
        <v>1316573802</v>
      </c>
      <c r="K14" s="179">
        <v>140942405</v>
      </c>
      <c r="L14" s="179">
        <v>1259</v>
      </c>
      <c r="M14" s="180"/>
      <c r="N14" s="181" t="s">
        <v>117</v>
      </c>
      <c r="O14" s="182" t="s">
        <v>117</v>
      </c>
      <c r="P14" s="183" t="s">
        <v>117</v>
      </c>
      <c r="Q14" s="184" t="s">
        <v>117</v>
      </c>
      <c r="R14" s="185" t="s">
        <v>112</v>
      </c>
      <c r="S14" s="183"/>
      <c r="T14" s="184" t="s">
        <v>117</v>
      </c>
      <c r="U14" s="186"/>
      <c r="V14" s="184" t="s">
        <v>117</v>
      </c>
      <c r="W14" s="187"/>
      <c r="X14" s="184" t="s">
        <v>117</v>
      </c>
      <c r="Y14" s="188" t="s">
        <v>117</v>
      </c>
      <c r="Z14" s="189"/>
      <c r="AA14" s="184" t="s">
        <v>117</v>
      </c>
      <c r="AB14" s="189"/>
      <c r="AC14" s="184" t="s">
        <v>117</v>
      </c>
      <c r="AD14" s="190" t="s">
        <v>117</v>
      </c>
    </row>
    <row r="15" spans="1:30" ht="13.9">
      <c r="A15" s="201"/>
      <c r="B15" s="176">
        <v>1.2000000000000002</v>
      </c>
      <c r="C15" s="191" t="s">
        <v>118</v>
      </c>
      <c r="D15" s="178">
        <v>0.1</v>
      </c>
      <c r="E15" s="179">
        <v>1273504665</v>
      </c>
      <c r="F15" s="179">
        <v>2618010257</v>
      </c>
      <c r="G15" s="179">
        <v>233850354</v>
      </c>
      <c r="H15" s="179">
        <v>572940776</v>
      </c>
      <c r="I15" s="179">
        <v>1039654311</v>
      </c>
      <c r="J15" s="179">
        <v>2045069481</v>
      </c>
      <c r="K15" s="179">
        <v>27908371</v>
      </c>
      <c r="L15" s="179">
        <v>1E-3</v>
      </c>
      <c r="M15" s="180"/>
      <c r="N15" s="181" t="s">
        <v>117</v>
      </c>
      <c r="O15" s="182" t="s">
        <v>117</v>
      </c>
      <c r="P15" s="183" t="s">
        <v>117</v>
      </c>
      <c r="Q15" s="184" t="s">
        <v>117</v>
      </c>
      <c r="R15" s="185" t="s">
        <v>112</v>
      </c>
      <c r="S15" s="183"/>
      <c r="T15" s="184" t="s">
        <v>117</v>
      </c>
      <c r="U15" s="186"/>
      <c r="V15" s="184" t="s">
        <v>117</v>
      </c>
      <c r="W15" s="187"/>
      <c r="X15" s="184" t="s">
        <v>117</v>
      </c>
      <c r="Y15" s="188" t="s">
        <v>117</v>
      </c>
      <c r="Z15" s="189"/>
      <c r="AA15" s="184" t="s">
        <v>117</v>
      </c>
      <c r="AB15" s="189"/>
      <c r="AC15" s="184" t="s">
        <v>117</v>
      </c>
      <c r="AD15" s="190" t="s">
        <v>117</v>
      </c>
    </row>
    <row r="16" spans="1:30" ht="13.9">
      <c r="A16" s="201"/>
      <c r="B16" s="176" t="s">
        <v>117</v>
      </c>
      <c r="C16" s="191"/>
      <c r="D16" s="178"/>
      <c r="E16" s="179"/>
      <c r="F16" s="179"/>
      <c r="G16" s="179"/>
      <c r="H16" s="179"/>
      <c r="I16" s="179">
        <v>0</v>
      </c>
      <c r="J16" s="179">
        <v>0</v>
      </c>
      <c r="K16" s="179"/>
      <c r="L16" s="179"/>
      <c r="M16" s="180"/>
      <c r="N16" s="181" t="s">
        <v>117</v>
      </c>
      <c r="O16" s="182" t="s">
        <v>117</v>
      </c>
      <c r="P16" s="183" t="s">
        <v>117</v>
      </c>
      <c r="Q16" s="184" t="s">
        <v>117</v>
      </c>
      <c r="R16" s="185"/>
      <c r="S16" s="183"/>
      <c r="T16" s="184" t="s">
        <v>117</v>
      </c>
      <c r="U16" s="186"/>
      <c r="V16" s="184" t="s">
        <v>117</v>
      </c>
      <c r="W16" s="187"/>
      <c r="X16" s="184" t="s">
        <v>117</v>
      </c>
      <c r="Y16" s="188" t="s">
        <v>117</v>
      </c>
      <c r="Z16" s="189"/>
      <c r="AA16" s="184" t="s">
        <v>117</v>
      </c>
      <c r="AB16" s="189"/>
      <c r="AC16" s="184" t="s">
        <v>117</v>
      </c>
      <c r="AD16" s="190" t="s">
        <v>117</v>
      </c>
    </row>
    <row r="17" spans="1:30" ht="18" customHeight="1">
      <c r="A17" s="201"/>
      <c r="B17" s="176" t="s">
        <v>117</v>
      </c>
      <c r="C17" s="191"/>
      <c r="D17" s="178"/>
      <c r="E17" s="179"/>
      <c r="F17" s="179"/>
      <c r="G17" s="179"/>
      <c r="H17" s="179"/>
      <c r="I17" s="179">
        <v>0</v>
      </c>
      <c r="J17" s="179">
        <v>0</v>
      </c>
      <c r="K17" s="179"/>
      <c r="L17" s="192"/>
      <c r="M17" s="180"/>
      <c r="N17" s="181" t="s">
        <v>117</v>
      </c>
      <c r="O17" s="182" t="s">
        <v>117</v>
      </c>
      <c r="P17" s="183" t="s">
        <v>117</v>
      </c>
      <c r="Q17" s="184" t="s">
        <v>117</v>
      </c>
      <c r="R17" s="185" t="s">
        <v>117</v>
      </c>
      <c r="S17" s="183"/>
      <c r="T17" s="184" t="s">
        <v>117</v>
      </c>
      <c r="U17" s="186"/>
      <c r="V17" s="184" t="s">
        <v>117</v>
      </c>
      <c r="W17" s="187"/>
      <c r="X17" s="184" t="s">
        <v>117</v>
      </c>
      <c r="Y17" s="188" t="s">
        <v>117</v>
      </c>
      <c r="Z17" s="189"/>
      <c r="AA17" s="184" t="s">
        <v>117</v>
      </c>
      <c r="AB17" s="189"/>
      <c r="AC17" s="184" t="s">
        <v>117</v>
      </c>
      <c r="AD17" s="190" t="s">
        <v>117</v>
      </c>
    </row>
    <row r="18" spans="1:30" ht="13.9">
      <c r="A18" s="201"/>
      <c r="B18" s="176" t="s">
        <v>117</v>
      </c>
      <c r="C18" s="191"/>
      <c r="D18" s="178"/>
      <c r="E18" s="179"/>
      <c r="F18" s="179"/>
      <c r="G18" s="179"/>
      <c r="H18" s="179"/>
      <c r="I18" s="179">
        <v>0</v>
      </c>
      <c r="J18" s="179">
        <v>0</v>
      </c>
      <c r="K18" s="179"/>
      <c r="L18" s="192"/>
      <c r="M18" s="180"/>
      <c r="N18" s="181" t="s">
        <v>117</v>
      </c>
      <c r="O18" s="182" t="s">
        <v>117</v>
      </c>
      <c r="P18" s="183" t="s">
        <v>117</v>
      </c>
      <c r="Q18" s="184" t="s">
        <v>117</v>
      </c>
      <c r="R18" s="185" t="s">
        <v>117</v>
      </c>
      <c r="S18" s="183"/>
      <c r="T18" s="184" t="s">
        <v>117</v>
      </c>
      <c r="U18" s="186"/>
      <c r="V18" s="184" t="s">
        <v>117</v>
      </c>
      <c r="W18" s="187"/>
      <c r="X18" s="184" t="s">
        <v>117</v>
      </c>
      <c r="Y18" s="188" t="s">
        <v>117</v>
      </c>
      <c r="Z18" s="189"/>
      <c r="AA18" s="184" t="s">
        <v>117</v>
      </c>
      <c r="AB18" s="189"/>
      <c r="AC18" s="184" t="s">
        <v>117</v>
      </c>
      <c r="AD18" s="190" t="s">
        <v>117</v>
      </c>
    </row>
    <row r="19" spans="1:30" ht="18" customHeight="1">
      <c r="A19" s="201"/>
      <c r="B19" s="176" t="s">
        <v>117</v>
      </c>
      <c r="C19" s="191"/>
      <c r="D19" s="178"/>
      <c r="E19" s="179"/>
      <c r="F19" s="179"/>
      <c r="G19" s="179"/>
      <c r="H19" s="179"/>
      <c r="I19" s="179">
        <v>0</v>
      </c>
      <c r="J19" s="179">
        <v>0</v>
      </c>
      <c r="K19" s="179"/>
      <c r="L19" s="192"/>
      <c r="M19" s="180"/>
      <c r="N19" s="181" t="s">
        <v>117</v>
      </c>
      <c r="O19" s="182" t="s">
        <v>117</v>
      </c>
      <c r="P19" s="183" t="s">
        <v>117</v>
      </c>
      <c r="Q19" s="184" t="s">
        <v>117</v>
      </c>
      <c r="R19" s="185" t="s">
        <v>117</v>
      </c>
      <c r="S19" s="183"/>
      <c r="T19" s="184" t="s">
        <v>117</v>
      </c>
      <c r="U19" s="186"/>
      <c r="V19" s="184" t="s">
        <v>117</v>
      </c>
      <c r="W19" s="187"/>
      <c r="X19" s="184" t="s">
        <v>117</v>
      </c>
      <c r="Y19" s="188" t="s">
        <v>117</v>
      </c>
      <c r="Z19" s="189"/>
      <c r="AA19" s="184" t="s">
        <v>117</v>
      </c>
      <c r="AB19" s="189"/>
      <c r="AC19" s="184" t="s">
        <v>117</v>
      </c>
      <c r="AD19" s="190" t="s">
        <v>117</v>
      </c>
    </row>
    <row r="20" spans="1:30" ht="18" customHeight="1">
      <c r="A20" s="201"/>
      <c r="B20" s="176" t="s">
        <v>117</v>
      </c>
      <c r="C20" s="191"/>
      <c r="D20" s="178"/>
      <c r="E20" s="179"/>
      <c r="F20" s="179"/>
      <c r="G20" s="179"/>
      <c r="H20" s="179"/>
      <c r="I20" s="179">
        <v>0</v>
      </c>
      <c r="J20" s="179">
        <v>0</v>
      </c>
      <c r="K20" s="179"/>
      <c r="L20" s="192"/>
      <c r="M20" s="180"/>
      <c r="N20" s="181" t="s">
        <v>117</v>
      </c>
      <c r="O20" s="182" t="s">
        <v>117</v>
      </c>
      <c r="P20" s="183" t="s">
        <v>117</v>
      </c>
      <c r="Q20" s="184" t="s">
        <v>117</v>
      </c>
      <c r="R20" s="185" t="s">
        <v>117</v>
      </c>
      <c r="S20" s="183"/>
      <c r="T20" s="184" t="s">
        <v>117</v>
      </c>
      <c r="U20" s="186"/>
      <c r="V20" s="184" t="s">
        <v>117</v>
      </c>
      <c r="W20" s="187"/>
      <c r="X20" s="184" t="s">
        <v>117</v>
      </c>
      <c r="Y20" s="188" t="s">
        <v>117</v>
      </c>
      <c r="Z20" s="189"/>
      <c r="AA20" s="184" t="s">
        <v>117</v>
      </c>
      <c r="AB20" s="189"/>
      <c r="AC20" s="184" t="s">
        <v>117</v>
      </c>
      <c r="AD20" s="190" t="s">
        <v>117</v>
      </c>
    </row>
    <row r="21" spans="1:30" ht="18" customHeight="1">
      <c r="A21" s="201"/>
      <c r="B21" s="176" t="s">
        <v>117</v>
      </c>
      <c r="C21" s="191"/>
      <c r="D21" s="178"/>
      <c r="E21" s="179"/>
      <c r="F21" s="179"/>
      <c r="G21" s="179"/>
      <c r="H21" s="179"/>
      <c r="I21" s="179">
        <v>0</v>
      </c>
      <c r="J21" s="179">
        <v>0</v>
      </c>
      <c r="K21" s="179"/>
      <c r="L21" s="192"/>
      <c r="M21" s="180"/>
      <c r="N21" s="181" t="s">
        <v>117</v>
      </c>
      <c r="O21" s="182" t="s">
        <v>117</v>
      </c>
      <c r="P21" s="183" t="s">
        <v>117</v>
      </c>
      <c r="Q21" s="184" t="s">
        <v>117</v>
      </c>
      <c r="R21" s="185" t="s">
        <v>117</v>
      </c>
      <c r="S21" s="183"/>
      <c r="T21" s="184" t="s">
        <v>117</v>
      </c>
      <c r="U21" s="186"/>
      <c r="V21" s="184" t="s">
        <v>117</v>
      </c>
      <c r="W21" s="187"/>
      <c r="X21" s="184" t="s">
        <v>117</v>
      </c>
      <c r="Y21" s="188" t="s">
        <v>117</v>
      </c>
      <c r="Z21" s="189"/>
      <c r="AA21" s="184" t="s">
        <v>117</v>
      </c>
      <c r="AB21" s="189"/>
      <c r="AC21" s="184" t="s">
        <v>117</v>
      </c>
      <c r="AD21" s="190" t="s">
        <v>117</v>
      </c>
    </row>
    <row r="22" spans="1:30" ht="18" customHeight="1">
      <c r="A22" s="201"/>
      <c r="B22" s="176" t="s">
        <v>117</v>
      </c>
      <c r="C22" s="191"/>
      <c r="D22" s="178"/>
      <c r="E22" s="179"/>
      <c r="F22" s="179"/>
      <c r="G22" s="179"/>
      <c r="H22" s="179"/>
      <c r="I22" s="179">
        <v>0</v>
      </c>
      <c r="J22" s="179">
        <v>0</v>
      </c>
      <c r="K22" s="179"/>
      <c r="L22" s="192"/>
      <c r="M22" s="180"/>
      <c r="N22" s="181" t="s">
        <v>117</v>
      </c>
      <c r="O22" s="182" t="s">
        <v>117</v>
      </c>
      <c r="P22" s="183" t="s">
        <v>117</v>
      </c>
      <c r="Q22" s="184" t="s">
        <v>117</v>
      </c>
      <c r="R22" s="185" t="s">
        <v>117</v>
      </c>
      <c r="S22" s="183"/>
      <c r="T22" s="184" t="s">
        <v>117</v>
      </c>
      <c r="U22" s="186"/>
      <c r="V22" s="184" t="s">
        <v>117</v>
      </c>
      <c r="W22" s="187"/>
      <c r="X22" s="184" t="s">
        <v>117</v>
      </c>
      <c r="Y22" s="188" t="s">
        <v>117</v>
      </c>
      <c r="Z22" s="189"/>
      <c r="AA22" s="184" t="s">
        <v>117</v>
      </c>
      <c r="AB22" s="189"/>
      <c r="AC22" s="184" t="s">
        <v>117</v>
      </c>
      <c r="AD22" s="190" t="s">
        <v>117</v>
      </c>
    </row>
    <row r="23" spans="1:30" ht="18" customHeight="1" thickBot="1">
      <c r="A23" s="201"/>
      <c r="B23" s="193"/>
      <c r="C23" s="194"/>
      <c r="D23" s="194"/>
      <c r="E23" s="194"/>
      <c r="F23" s="194"/>
      <c r="G23" s="194"/>
      <c r="H23" s="194"/>
      <c r="I23" s="194"/>
      <c r="J23" s="194"/>
      <c r="K23" s="194"/>
      <c r="L23" s="194"/>
      <c r="M23" s="194"/>
      <c r="N23" s="195"/>
      <c r="O23" s="194"/>
      <c r="P23" s="194"/>
      <c r="Q23" s="194"/>
      <c r="R23" s="194"/>
      <c r="S23" s="194"/>
      <c r="T23" s="194"/>
      <c r="U23" s="194"/>
      <c r="V23" s="194"/>
      <c r="W23" s="194"/>
      <c r="X23" s="194"/>
      <c r="Y23" s="194"/>
      <c r="Z23" s="197"/>
      <c r="AA23" s="196"/>
      <c r="AB23" s="197"/>
      <c r="AC23" s="196"/>
      <c r="AD23" s="198"/>
    </row>
    <row r="24" spans="1:30" ht="18" customHeight="1">
      <c r="A24" s="201"/>
      <c r="B24" s="160">
        <v>2</v>
      </c>
      <c r="C24" s="161" t="s">
        <v>119</v>
      </c>
      <c r="D24" s="162">
        <v>1</v>
      </c>
      <c r="E24" s="163">
        <v>326339406</v>
      </c>
      <c r="F24" s="163">
        <v>326339406</v>
      </c>
      <c r="G24" s="163">
        <v>3601000.0010000002</v>
      </c>
      <c r="H24" s="163">
        <v>3601000.0010000002</v>
      </c>
      <c r="I24" s="163">
        <v>322738405.99900001</v>
      </c>
      <c r="J24" s="163">
        <v>322738405.99900001</v>
      </c>
      <c r="K24" s="163">
        <v>36731551.001000002</v>
      </c>
      <c r="L24" s="164">
        <v>917379.00100000005</v>
      </c>
      <c r="M24" s="165">
        <v>1</v>
      </c>
      <c r="N24" s="166">
        <v>5</v>
      </c>
      <c r="O24" s="167">
        <v>1940000000</v>
      </c>
      <c r="P24" s="163">
        <v>322738405.99900001</v>
      </c>
      <c r="Q24" s="168" t="s">
        <v>114</v>
      </c>
      <c r="R24" s="169" t="s">
        <v>112</v>
      </c>
      <c r="S24" s="163">
        <v>90.624661457754883</v>
      </c>
      <c r="T24" s="168" t="s">
        <v>114</v>
      </c>
      <c r="U24" s="170">
        <v>1.1034523979614035E-2</v>
      </c>
      <c r="V24" s="168" t="s">
        <v>114</v>
      </c>
      <c r="W24" s="171">
        <v>40.039668404182272</v>
      </c>
      <c r="X24" s="168" t="s">
        <v>114</v>
      </c>
      <c r="Y24" s="172" t="s">
        <v>115</v>
      </c>
      <c r="Z24" s="173">
        <v>0.1138121472940342</v>
      </c>
      <c r="AA24" s="168" t="s">
        <v>114</v>
      </c>
      <c r="AB24" s="174">
        <v>0.11255628442554683</v>
      </c>
      <c r="AC24" s="168" t="s">
        <v>114</v>
      </c>
      <c r="AD24" s="175" t="s">
        <v>114</v>
      </c>
    </row>
    <row r="25" spans="1:30" ht="18" customHeight="1">
      <c r="A25" s="202"/>
      <c r="B25" s="176">
        <v>2.1</v>
      </c>
      <c r="C25" s="177" t="s">
        <v>120</v>
      </c>
      <c r="D25" s="178">
        <v>0.9</v>
      </c>
      <c r="E25" s="179">
        <v>10000000</v>
      </c>
      <c r="F25" s="179">
        <v>10000000</v>
      </c>
      <c r="G25" s="179">
        <v>1E-3</v>
      </c>
      <c r="H25" s="179">
        <v>1E-3</v>
      </c>
      <c r="I25" s="179">
        <v>9999999.9989999998</v>
      </c>
      <c r="J25" s="179">
        <v>9999999.9989999998</v>
      </c>
      <c r="K25" s="179">
        <v>1E-3</v>
      </c>
      <c r="L25" s="179">
        <v>1E-3</v>
      </c>
      <c r="M25" s="180"/>
      <c r="N25" s="181" t="s">
        <v>117</v>
      </c>
      <c r="O25" s="182" t="s">
        <v>117</v>
      </c>
      <c r="P25" s="183" t="s">
        <v>117</v>
      </c>
      <c r="Q25" s="184" t="s">
        <v>117</v>
      </c>
      <c r="R25" s="185" t="s">
        <v>112</v>
      </c>
      <c r="S25" s="183"/>
      <c r="T25" s="184" t="s">
        <v>117</v>
      </c>
      <c r="U25" s="186"/>
      <c r="V25" s="184" t="s">
        <v>117</v>
      </c>
      <c r="W25" s="187"/>
      <c r="X25" s="184" t="s">
        <v>117</v>
      </c>
      <c r="Y25" s="188" t="s">
        <v>117</v>
      </c>
      <c r="Z25" s="189"/>
      <c r="AA25" s="184" t="s">
        <v>117</v>
      </c>
      <c r="AB25" s="189"/>
      <c r="AC25" s="184" t="s">
        <v>117</v>
      </c>
      <c r="AD25" s="190" t="s">
        <v>117</v>
      </c>
    </row>
    <row r="26" spans="1:30" ht="18" customHeight="1">
      <c r="A26" s="201"/>
      <c r="B26" s="176">
        <v>2.2000000000000002</v>
      </c>
      <c r="C26" s="191" t="s">
        <v>121</v>
      </c>
      <c r="D26" s="178">
        <v>0.1</v>
      </c>
      <c r="E26" s="179">
        <v>316339406</v>
      </c>
      <c r="F26" s="179">
        <v>316339406</v>
      </c>
      <c r="G26" s="179">
        <v>3601000</v>
      </c>
      <c r="H26" s="179">
        <v>3601000</v>
      </c>
      <c r="I26" s="179">
        <v>312738406</v>
      </c>
      <c r="J26" s="179">
        <v>312738406</v>
      </c>
      <c r="K26" s="179">
        <v>36731551</v>
      </c>
      <c r="L26" s="179">
        <v>917379</v>
      </c>
      <c r="M26" s="180"/>
      <c r="N26" s="181" t="s">
        <v>117</v>
      </c>
      <c r="O26" s="182" t="s">
        <v>117</v>
      </c>
      <c r="P26" s="183" t="s">
        <v>117</v>
      </c>
      <c r="Q26" s="184" t="s">
        <v>117</v>
      </c>
      <c r="R26" s="185" t="s">
        <v>112</v>
      </c>
      <c r="S26" s="183"/>
      <c r="T26" s="184" t="s">
        <v>117</v>
      </c>
      <c r="U26" s="186"/>
      <c r="V26" s="184" t="s">
        <v>117</v>
      </c>
      <c r="W26" s="187"/>
      <c r="X26" s="184" t="s">
        <v>117</v>
      </c>
      <c r="Y26" s="188" t="s">
        <v>117</v>
      </c>
      <c r="Z26" s="189"/>
      <c r="AA26" s="184" t="s">
        <v>117</v>
      </c>
      <c r="AB26" s="189"/>
      <c r="AC26" s="184" t="s">
        <v>117</v>
      </c>
      <c r="AD26" s="190" t="s">
        <v>117</v>
      </c>
    </row>
    <row r="27" spans="1:30" ht="18" customHeight="1">
      <c r="A27" s="201"/>
      <c r="B27" s="176" t="s">
        <v>117</v>
      </c>
      <c r="C27" s="191"/>
      <c r="D27" s="178"/>
      <c r="E27" s="179"/>
      <c r="F27" s="179"/>
      <c r="G27" s="179"/>
      <c r="H27" s="179"/>
      <c r="I27" s="179">
        <v>0</v>
      </c>
      <c r="J27" s="179">
        <v>0</v>
      </c>
      <c r="K27" s="179"/>
      <c r="L27" s="179"/>
      <c r="M27" s="180"/>
      <c r="N27" s="181" t="s">
        <v>117</v>
      </c>
      <c r="O27" s="182" t="s">
        <v>117</v>
      </c>
      <c r="P27" s="183" t="s">
        <v>117</v>
      </c>
      <c r="Q27" s="184" t="s">
        <v>117</v>
      </c>
      <c r="R27" s="185"/>
      <c r="S27" s="183"/>
      <c r="T27" s="184" t="s">
        <v>117</v>
      </c>
      <c r="U27" s="186"/>
      <c r="V27" s="184" t="s">
        <v>117</v>
      </c>
      <c r="W27" s="187"/>
      <c r="X27" s="184" t="s">
        <v>117</v>
      </c>
      <c r="Y27" s="188" t="s">
        <v>117</v>
      </c>
      <c r="Z27" s="189"/>
      <c r="AA27" s="184" t="s">
        <v>117</v>
      </c>
      <c r="AB27" s="189"/>
      <c r="AC27" s="184" t="s">
        <v>117</v>
      </c>
      <c r="AD27" s="190" t="s">
        <v>117</v>
      </c>
    </row>
    <row r="28" spans="1:30" ht="18" customHeight="1">
      <c r="A28" s="201"/>
      <c r="B28" s="176" t="s">
        <v>117</v>
      </c>
      <c r="C28" s="191"/>
      <c r="D28" s="178"/>
      <c r="E28" s="179"/>
      <c r="F28" s="179"/>
      <c r="G28" s="179"/>
      <c r="H28" s="179"/>
      <c r="I28" s="179">
        <v>0</v>
      </c>
      <c r="J28" s="179">
        <v>0</v>
      </c>
      <c r="K28" s="179"/>
      <c r="L28" s="192"/>
      <c r="M28" s="180"/>
      <c r="N28" s="181" t="s">
        <v>117</v>
      </c>
      <c r="O28" s="182" t="s">
        <v>117</v>
      </c>
      <c r="P28" s="183" t="s">
        <v>117</v>
      </c>
      <c r="Q28" s="184" t="s">
        <v>117</v>
      </c>
      <c r="R28" s="185" t="s">
        <v>117</v>
      </c>
      <c r="S28" s="183"/>
      <c r="T28" s="184" t="s">
        <v>117</v>
      </c>
      <c r="U28" s="186"/>
      <c r="V28" s="184" t="s">
        <v>117</v>
      </c>
      <c r="W28" s="187"/>
      <c r="X28" s="184" t="s">
        <v>117</v>
      </c>
      <c r="Y28" s="188" t="s">
        <v>117</v>
      </c>
      <c r="Z28" s="189"/>
      <c r="AA28" s="184" t="s">
        <v>117</v>
      </c>
      <c r="AB28" s="189"/>
      <c r="AC28" s="184" t="s">
        <v>117</v>
      </c>
      <c r="AD28" s="190" t="s">
        <v>117</v>
      </c>
    </row>
    <row r="29" spans="1:30" ht="18" customHeight="1">
      <c r="A29" s="201"/>
      <c r="B29" s="176" t="s">
        <v>117</v>
      </c>
      <c r="C29" s="191"/>
      <c r="D29" s="178"/>
      <c r="E29" s="179"/>
      <c r="F29" s="179"/>
      <c r="G29" s="179"/>
      <c r="H29" s="179"/>
      <c r="I29" s="179">
        <v>0</v>
      </c>
      <c r="J29" s="179">
        <v>0</v>
      </c>
      <c r="K29" s="179"/>
      <c r="L29" s="192"/>
      <c r="M29" s="180"/>
      <c r="N29" s="181" t="s">
        <v>117</v>
      </c>
      <c r="O29" s="182" t="s">
        <v>117</v>
      </c>
      <c r="P29" s="183" t="s">
        <v>117</v>
      </c>
      <c r="Q29" s="184" t="s">
        <v>117</v>
      </c>
      <c r="R29" s="185" t="s">
        <v>117</v>
      </c>
      <c r="S29" s="183"/>
      <c r="T29" s="184" t="s">
        <v>117</v>
      </c>
      <c r="U29" s="186"/>
      <c r="V29" s="184" t="s">
        <v>117</v>
      </c>
      <c r="W29" s="187"/>
      <c r="X29" s="184" t="s">
        <v>117</v>
      </c>
      <c r="Y29" s="188" t="s">
        <v>117</v>
      </c>
      <c r="Z29" s="189"/>
      <c r="AA29" s="184" t="s">
        <v>117</v>
      </c>
      <c r="AB29" s="189"/>
      <c r="AC29" s="184" t="s">
        <v>117</v>
      </c>
      <c r="AD29" s="190" t="s">
        <v>117</v>
      </c>
    </row>
    <row r="30" spans="1:30" ht="18" customHeight="1">
      <c r="A30" s="201"/>
      <c r="B30" s="176" t="s">
        <v>117</v>
      </c>
      <c r="C30" s="191"/>
      <c r="D30" s="178"/>
      <c r="E30" s="179"/>
      <c r="F30" s="179"/>
      <c r="G30" s="179"/>
      <c r="H30" s="179"/>
      <c r="I30" s="179">
        <v>0</v>
      </c>
      <c r="J30" s="179">
        <v>0</v>
      </c>
      <c r="K30" s="179"/>
      <c r="L30" s="192"/>
      <c r="M30" s="180"/>
      <c r="N30" s="181" t="s">
        <v>117</v>
      </c>
      <c r="O30" s="182" t="s">
        <v>117</v>
      </c>
      <c r="P30" s="183" t="s">
        <v>117</v>
      </c>
      <c r="Q30" s="184" t="s">
        <v>117</v>
      </c>
      <c r="R30" s="185" t="s">
        <v>117</v>
      </c>
      <c r="S30" s="183"/>
      <c r="T30" s="184" t="s">
        <v>117</v>
      </c>
      <c r="U30" s="186"/>
      <c r="V30" s="184" t="s">
        <v>117</v>
      </c>
      <c r="W30" s="187"/>
      <c r="X30" s="184" t="s">
        <v>117</v>
      </c>
      <c r="Y30" s="188" t="s">
        <v>117</v>
      </c>
      <c r="Z30" s="189"/>
      <c r="AA30" s="184" t="s">
        <v>117</v>
      </c>
      <c r="AB30" s="189"/>
      <c r="AC30" s="184" t="s">
        <v>117</v>
      </c>
      <c r="AD30" s="190" t="s">
        <v>117</v>
      </c>
    </row>
    <row r="31" spans="1:30" ht="18" customHeight="1">
      <c r="A31" s="201"/>
      <c r="B31" s="176" t="s">
        <v>117</v>
      </c>
      <c r="C31" s="191"/>
      <c r="D31" s="178"/>
      <c r="E31" s="179"/>
      <c r="F31" s="179"/>
      <c r="G31" s="179"/>
      <c r="H31" s="179"/>
      <c r="I31" s="179">
        <v>0</v>
      </c>
      <c r="J31" s="179">
        <v>0</v>
      </c>
      <c r="K31" s="179"/>
      <c r="L31" s="192"/>
      <c r="M31" s="180"/>
      <c r="N31" s="181" t="s">
        <v>117</v>
      </c>
      <c r="O31" s="182" t="s">
        <v>117</v>
      </c>
      <c r="P31" s="183" t="s">
        <v>117</v>
      </c>
      <c r="Q31" s="184" t="s">
        <v>117</v>
      </c>
      <c r="R31" s="185" t="s">
        <v>117</v>
      </c>
      <c r="S31" s="183"/>
      <c r="T31" s="184" t="s">
        <v>117</v>
      </c>
      <c r="U31" s="186"/>
      <c r="V31" s="184" t="s">
        <v>117</v>
      </c>
      <c r="W31" s="187"/>
      <c r="X31" s="184" t="s">
        <v>117</v>
      </c>
      <c r="Y31" s="188" t="s">
        <v>117</v>
      </c>
      <c r="Z31" s="189"/>
      <c r="AA31" s="184" t="s">
        <v>117</v>
      </c>
      <c r="AB31" s="189"/>
      <c r="AC31" s="184" t="s">
        <v>117</v>
      </c>
      <c r="AD31" s="190" t="s">
        <v>117</v>
      </c>
    </row>
    <row r="32" spans="1:30" ht="18" customHeight="1">
      <c r="A32" s="201"/>
      <c r="B32" s="176" t="s">
        <v>117</v>
      </c>
      <c r="C32" s="191"/>
      <c r="D32" s="178"/>
      <c r="E32" s="179"/>
      <c r="F32" s="179"/>
      <c r="G32" s="179"/>
      <c r="H32" s="179"/>
      <c r="I32" s="179">
        <v>0</v>
      </c>
      <c r="J32" s="179">
        <v>0</v>
      </c>
      <c r="K32" s="179"/>
      <c r="L32" s="192"/>
      <c r="M32" s="180"/>
      <c r="N32" s="181" t="s">
        <v>117</v>
      </c>
      <c r="O32" s="182" t="s">
        <v>117</v>
      </c>
      <c r="P32" s="183" t="s">
        <v>117</v>
      </c>
      <c r="Q32" s="184" t="s">
        <v>117</v>
      </c>
      <c r="R32" s="185" t="s">
        <v>117</v>
      </c>
      <c r="S32" s="183"/>
      <c r="T32" s="184" t="s">
        <v>117</v>
      </c>
      <c r="U32" s="186"/>
      <c r="V32" s="184" t="s">
        <v>117</v>
      </c>
      <c r="W32" s="187"/>
      <c r="X32" s="184" t="s">
        <v>117</v>
      </c>
      <c r="Y32" s="188" t="s">
        <v>117</v>
      </c>
      <c r="Z32" s="189"/>
      <c r="AA32" s="184" t="s">
        <v>117</v>
      </c>
      <c r="AB32" s="189"/>
      <c r="AC32" s="184" t="s">
        <v>117</v>
      </c>
      <c r="AD32" s="190" t="s">
        <v>117</v>
      </c>
    </row>
    <row r="33" spans="1:30" ht="18" customHeight="1">
      <c r="A33" s="201"/>
      <c r="B33" s="176" t="s">
        <v>117</v>
      </c>
      <c r="C33" s="191"/>
      <c r="D33" s="178"/>
      <c r="E33" s="179"/>
      <c r="F33" s="179"/>
      <c r="G33" s="179"/>
      <c r="H33" s="179"/>
      <c r="I33" s="179">
        <v>0</v>
      </c>
      <c r="J33" s="179">
        <v>0</v>
      </c>
      <c r="K33" s="179"/>
      <c r="L33" s="192"/>
      <c r="M33" s="180"/>
      <c r="N33" s="181" t="s">
        <v>117</v>
      </c>
      <c r="O33" s="182" t="s">
        <v>117</v>
      </c>
      <c r="P33" s="183" t="s">
        <v>117</v>
      </c>
      <c r="Q33" s="184" t="s">
        <v>117</v>
      </c>
      <c r="R33" s="185" t="s">
        <v>117</v>
      </c>
      <c r="S33" s="183"/>
      <c r="T33" s="184" t="s">
        <v>117</v>
      </c>
      <c r="U33" s="186"/>
      <c r="V33" s="184" t="s">
        <v>117</v>
      </c>
      <c r="W33" s="187"/>
      <c r="X33" s="184" t="s">
        <v>117</v>
      </c>
      <c r="Y33" s="188" t="s">
        <v>117</v>
      </c>
      <c r="Z33" s="189"/>
      <c r="AA33" s="184" t="s">
        <v>117</v>
      </c>
      <c r="AB33" s="189"/>
      <c r="AC33" s="184" t="s">
        <v>117</v>
      </c>
      <c r="AD33" s="190" t="s">
        <v>117</v>
      </c>
    </row>
    <row r="34" spans="1:30" ht="18" customHeight="1" thickBot="1">
      <c r="A34" s="201"/>
      <c r="B34" s="193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5"/>
      <c r="O34" s="194"/>
      <c r="P34" s="194"/>
      <c r="Q34" s="194"/>
      <c r="R34" s="194"/>
      <c r="S34" s="194"/>
      <c r="T34" s="194"/>
      <c r="U34" s="194"/>
      <c r="V34" s="194"/>
      <c r="W34" s="194"/>
      <c r="X34" s="194"/>
      <c r="Y34" s="194"/>
      <c r="Z34" s="197"/>
      <c r="AA34" s="196"/>
      <c r="AB34" s="197"/>
      <c r="AC34" s="196"/>
      <c r="AD34" s="198"/>
    </row>
    <row r="35" spans="1:30" ht="18" customHeight="1">
      <c r="A35" s="201"/>
      <c r="B35" s="160">
        <v>3</v>
      </c>
      <c r="C35" s="161" t="s">
        <v>122</v>
      </c>
      <c r="D35" s="162">
        <v>1</v>
      </c>
      <c r="E35" s="163">
        <v>1157909075</v>
      </c>
      <c r="F35" s="163">
        <v>1572969075</v>
      </c>
      <c r="G35" s="163">
        <v>358485000.00099999</v>
      </c>
      <c r="H35" s="163">
        <v>464086000.00099999</v>
      </c>
      <c r="I35" s="163">
        <v>799424074.99899995</v>
      </c>
      <c r="J35" s="163">
        <v>1108883074.9990001</v>
      </c>
      <c r="K35" s="163">
        <v>226436000</v>
      </c>
      <c r="L35" s="164">
        <v>22632000</v>
      </c>
      <c r="M35" s="165">
        <v>1</v>
      </c>
      <c r="N35" s="166">
        <v>5</v>
      </c>
      <c r="O35" s="167">
        <v>1940000000</v>
      </c>
      <c r="P35" s="163">
        <v>799424074.99899995</v>
      </c>
      <c r="Q35" s="168" t="s">
        <v>114</v>
      </c>
      <c r="R35" s="169" t="s">
        <v>112</v>
      </c>
      <c r="S35" s="163">
        <v>3.2300070435214026</v>
      </c>
      <c r="T35" s="168" t="s">
        <v>114</v>
      </c>
      <c r="U35" s="170">
        <v>0.29503822254166057</v>
      </c>
      <c r="V35" s="168" t="s">
        <v>114</v>
      </c>
      <c r="W35" s="171">
        <v>10.005125486037469</v>
      </c>
      <c r="X35" s="168" t="s">
        <v>114</v>
      </c>
      <c r="Y35" s="172" t="s">
        <v>115</v>
      </c>
      <c r="Z35" s="173">
        <v>0.20420187223094211</v>
      </c>
      <c r="AA35" s="168" t="s">
        <v>114</v>
      </c>
      <c r="AB35" s="174">
        <v>0.14395451480824567</v>
      </c>
      <c r="AC35" s="168" t="s">
        <v>114</v>
      </c>
      <c r="AD35" s="175" t="s">
        <v>114</v>
      </c>
    </row>
    <row r="36" spans="1:30" ht="18" customHeight="1">
      <c r="A36" s="202"/>
      <c r="B36" s="176">
        <v>3.1</v>
      </c>
      <c r="C36" s="177" t="s">
        <v>123</v>
      </c>
      <c r="D36" s="178">
        <v>0.9</v>
      </c>
      <c r="E36" s="179">
        <v>10000000</v>
      </c>
      <c r="F36" s="179">
        <v>10000000</v>
      </c>
      <c r="G36" s="179">
        <v>1E-3</v>
      </c>
      <c r="H36" s="179">
        <v>1E-3</v>
      </c>
      <c r="I36" s="179">
        <v>9999999.9989999998</v>
      </c>
      <c r="J36" s="179">
        <v>9999999.9989999998</v>
      </c>
      <c r="K36" s="179">
        <v>0</v>
      </c>
      <c r="L36" s="179"/>
      <c r="M36" s="180"/>
      <c r="N36" s="181" t="s">
        <v>117</v>
      </c>
      <c r="O36" s="182" t="s">
        <v>117</v>
      </c>
      <c r="P36" s="183" t="s">
        <v>117</v>
      </c>
      <c r="Q36" s="184" t="s">
        <v>117</v>
      </c>
      <c r="R36" s="185" t="s">
        <v>112</v>
      </c>
      <c r="S36" s="183"/>
      <c r="T36" s="184" t="s">
        <v>117</v>
      </c>
      <c r="U36" s="186"/>
      <c r="V36" s="184" t="s">
        <v>117</v>
      </c>
      <c r="W36" s="187"/>
      <c r="X36" s="184" t="s">
        <v>117</v>
      </c>
      <c r="Y36" s="188" t="s">
        <v>117</v>
      </c>
      <c r="Z36" s="189"/>
      <c r="AA36" s="184" t="s">
        <v>117</v>
      </c>
      <c r="AB36" s="189"/>
      <c r="AC36" s="184" t="s">
        <v>117</v>
      </c>
      <c r="AD36" s="190" t="s">
        <v>117</v>
      </c>
    </row>
    <row r="37" spans="1:30" ht="18" customHeight="1">
      <c r="A37" s="202"/>
      <c r="B37" s="176">
        <v>3.2</v>
      </c>
      <c r="C37" s="203" t="s">
        <v>124</v>
      </c>
      <c r="D37" s="178">
        <v>0.1</v>
      </c>
      <c r="E37" s="179">
        <v>1147909075</v>
      </c>
      <c r="F37" s="179">
        <v>1562969075</v>
      </c>
      <c r="G37" s="179">
        <v>358485000</v>
      </c>
      <c r="H37" s="179">
        <v>464086000</v>
      </c>
      <c r="I37" s="179">
        <v>789424075</v>
      </c>
      <c r="J37" s="179">
        <v>1098883075</v>
      </c>
      <c r="K37" s="179">
        <v>226436000</v>
      </c>
      <c r="L37" s="179">
        <v>22632000</v>
      </c>
      <c r="M37" s="180"/>
      <c r="N37" s="181" t="s">
        <v>117</v>
      </c>
      <c r="O37" s="182" t="s">
        <v>117</v>
      </c>
      <c r="P37" s="183" t="s">
        <v>117</v>
      </c>
      <c r="Q37" s="184" t="s">
        <v>117</v>
      </c>
      <c r="R37" s="185" t="s">
        <v>112</v>
      </c>
      <c r="S37" s="183"/>
      <c r="T37" s="184" t="s">
        <v>117</v>
      </c>
      <c r="U37" s="186"/>
      <c r="V37" s="184" t="s">
        <v>117</v>
      </c>
      <c r="W37" s="187"/>
      <c r="X37" s="184" t="s">
        <v>117</v>
      </c>
      <c r="Y37" s="188" t="s">
        <v>117</v>
      </c>
      <c r="Z37" s="189"/>
      <c r="AA37" s="184" t="s">
        <v>117</v>
      </c>
      <c r="AB37" s="189"/>
      <c r="AC37" s="184" t="s">
        <v>117</v>
      </c>
      <c r="AD37" s="190" t="s">
        <v>117</v>
      </c>
    </row>
    <row r="38" spans="1:30" ht="18" customHeight="1">
      <c r="A38" s="201"/>
      <c r="B38" s="176" t="s">
        <v>117</v>
      </c>
      <c r="C38" s="191"/>
      <c r="D38" s="178"/>
      <c r="E38" s="179"/>
      <c r="F38" s="179"/>
      <c r="G38" s="179"/>
      <c r="H38" s="179"/>
      <c r="I38" s="179">
        <v>0</v>
      </c>
      <c r="J38" s="179">
        <v>0</v>
      </c>
      <c r="K38" s="179"/>
      <c r="L38" s="179"/>
      <c r="M38" s="180"/>
      <c r="N38" s="181" t="s">
        <v>117</v>
      </c>
      <c r="O38" s="182" t="s">
        <v>117</v>
      </c>
      <c r="P38" s="183" t="s">
        <v>117</v>
      </c>
      <c r="Q38" s="184" t="s">
        <v>117</v>
      </c>
      <c r="R38" s="185"/>
      <c r="S38" s="183"/>
      <c r="T38" s="184" t="s">
        <v>117</v>
      </c>
      <c r="U38" s="186"/>
      <c r="V38" s="184" t="s">
        <v>117</v>
      </c>
      <c r="W38" s="187"/>
      <c r="X38" s="184" t="s">
        <v>117</v>
      </c>
      <c r="Y38" s="188" t="s">
        <v>117</v>
      </c>
      <c r="Z38" s="189"/>
      <c r="AA38" s="184" t="s">
        <v>117</v>
      </c>
      <c r="AB38" s="189"/>
      <c r="AC38" s="184" t="s">
        <v>117</v>
      </c>
      <c r="AD38" s="190" t="s">
        <v>117</v>
      </c>
    </row>
    <row r="39" spans="1:30" ht="18" customHeight="1">
      <c r="A39" s="201"/>
      <c r="B39" s="176" t="s">
        <v>117</v>
      </c>
      <c r="C39" s="191"/>
      <c r="D39" s="178"/>
      <c r="E39" s="179"/>
      <c r="F39" s="179"/>
      <c r="G39" s="179"/>
      <c r="H39" s="179"/>
      <c r="I39" s="179">
        <v>0</v>
      </c>
      <c r="J39" s="179">
        <v>0</v>
      </c>
      <c r="K39" s="179"/>
      <c r="L39" s="192"/>
      <c r="M39" s="180"/>
      <c r="N39" s="181" t="s">
        <v>117</v>
      </c>
      <c r="O39" s="182" t="s">
        <v>117</v>
      </c>
      <c r="P39" s="183" t="s">
        <v>117</v>
      </c>
      <c r="Q39" s="184" t="s">
        <v>117</v>
      </c>
      <c r="R39" s="185" t="s">
        <v>117</v>
      </c>
      <c r="S39" s="183"/>
      <c r="T39" s="184" t="s">
        <v>117</v>
      </c>
      <c r="U39" s="186"/>
      <c r="V39" s="184" t="s">
        <v>117</v>
      </c>
      <c r="W39" s="187"/>
      <c r="X39" s="184" t="s">
        <v>117</v>
      </c>
      <c r="Y39" s="188" t="s">
        <v>117</v>
      </c>
      <c r="Z39" s="189"/>
      <c r="AA39" s="184" t="s">
        <v>117</v>
      </c>
      <c r="AB39" s="189"/>
      <c r="AC39" s="184" t="s">
        <v>117</v>
      </c>
      <c r="AD39" s="190" t="s">
        <v>117</v>
      </c>
    </row>
    <row r="40" spans="1:30" ht="18" customHeight="1">
      <c r="A40" s="201"/>
      <c r="B40" s="176" t="s">
        <v>117</v>
      </c>
      <c r="C40" s="191"/>
      <c r="D40" s="178"/>
      <c r="E40" s="179"/>
      <c r="F40" s="179"/>
      <c r="G40" s="179"/>
      <c r="H40" s="179"/>
      <c r="I40" s="179">
        <v>0</v>
      </c>
      <c r="J40" s="179">
        <v>0</v>
      </c>
      <c r="K40" s="179"/>
      <c r="L40" s="192"/>
      <c r="M40" s="180"/>
      <c r="N40" s="181" t="s">
        <v>117</v>
      </c>
      <c r="O40" s="182" t="s">
        <v>117</v>
      </c>
      <c r="P40" s="183" t="s">
        <v>117</v>
      </c>
      <c r="Q40" s="184" t="s">
        <v>117</v>
      </c>
      <c r="R40" s="185" t="s">
        <v>117</v>
      </c>
      <c r="S40" s="183"/>
      <c r="T40" s="184" t="s">
        <v>117</v>
      </c>
      <c r="U40" s="186"/>
      <c r="V40" s="184" t="s">
        <v>117</v>
      </c>
      <c r="W40" s="187"/>
      <c r="X40" s="184" t="s">
        <v>117</v>
      </c>
      <c r="Y40" s="188" t="s">
        <v>117</v>
      </c>
      <c r="Z40" s="189"/>
      <c r="AA40" s="184" t="s">
        <v>117</v>
      </c>
      <c r="AB40" s="189"/>
      <c r="AC40" s="184" t="s">
        <v>117</v>
      </c>
      <c r="AD40" s="190" t="s">
        <v>117</v>
      </c>
    </row>
    <row r="41" spans="1:30" ht="18" customHeight="1">
      <c r="A41" s="201"/>
      <c r="B41" s="176" t="s">
        <v>117</v>
      </c>
      <c r="C41" s="191"/>
      <c r="D41" s="178"/>
      <c r="E41" s="179"/>
      <c r="F41" s="179"/>
      <c r="G41" s="179"/>
      <c r="H41" s="179"/>
      <c r="I41" s="179">
        <v>0</v>
      </c>
      <c r="J41" s="179">
        <v>0</v>
      </c>
      <c r="K41" s="179"/>
      <c r="L41" s="192"/>
      <c r="M41" s="180"/>
      <c r="N41" s="181" t="s">
        <v>117</v>
      </c>
      <c r="O41" s="182" t="s">
        <v>117</v>
      </c>
      <c r="P41" s="183" t="s">
        <v>117</v>
      </c>
      <c r="Q41" s="184" t="s">
        <v>117</v>
      </c>
      <c r="R41" s="185" t="s">
        <v>117</v>
      </c>
      <c r="S41" s="183"/>
      <c r="T41" s="184" t="s">
        <v>117</v>
      </c>
      <c r="U41" s="186"/>
      <c r="V41" s="184" t="s">
        <v>117</v>
      </c>
      <c r="W41" s="187"/>
      <c r="X41" s="184" t="s">
        <v>117</v>
      </c>
      <c r="Y41" s="188" t="s">
        <v>117</v>
      </c>
      <c r="Z41" s="189"/>
      <c r="AA41" s="184" t="s">
        <v>117</v>
      </c>
      <c r="AB41" s="189"/>
      <c r="AC41" s="184" t="s">
        <v>117</v>
      </c>
      <c r="AD41" s="190" t="s">
        <v>117</v>
      </c>
    </row>
    <row r="42" spans="1:30" ht="18" customHeight="1">
      <c r="A42" s="201"/>
      <c r="B42" s="176" t="s">
        <v>117</v>
      </c>
      <c r="C42" s="191"/>
      <c r="D42" s="178"/>
      <c r="E42" s="179"/>
      <c r="F42" s="179"/>
      <c r="G42" s="179"/>
      <c r="H42" s="179"/>
      <c r="I42" s="179">
        <v>0</v>
      </c>
      <c r="J42" s="179">
        <v>0</v>
      </c>
      <c r="K42" s="179"/>
      <c r="L42" s="192"/>
      <c r="M42" s="180"/>
      <c r="N42" s="181" t="s">
        <v>117</v>
      </c>
      <c r="O42" s="182" t="s">
        <v>117</v>
      </c>
      <c r="P42" s="183" t="s">
        <v>117</v>
      </c>
      <c r="Q42" s="184" t="s">
        <v>117</v>
      </c>
      <c r="R42" s="185" t="s">
        <v>117</v>
      </c>
      <c r="S42" s="183"/>
      <c r="T42" s="184" t="s">
        <v>117</v>
      </c>
      <c r="U42" s="186"/>
      <c r="V42" s="184" t="s">
        <v>117</v>
      </c>
      <c r="W42" s="187"/>
      <c r="X42" s="184" t="s">
        <v>117</v>
      </c>
      <c r="Y42" s="188" t="s">
        <v>117</v>
      </c>
      <c r="Z42" s="189"/>
      <c r="AA42" s="184" t="s">
        <v>117</v>
      </c>
      <c r="AB42" s="189"/>
      <c r="AC42" s="184" t="s">
        <v>117</v>
      </c>
      <c r="AD42" s="190" t="s">
        <v>117</v>
      </c>
    </row>
    <row r="43" spans="1:30" ht="18" customHeight="1">
      <c r="A43" s="201"/>
      <c r="B43" s="176" t="s">
        <v>117</v>
      </c>
      <c r="C43" s="191"/>
      <c r="D43" s="178"/>
      <c r="E43" s="179"/>
      <c r="F43" s="179"/>
      <c r="G43" s="179"/>
      <c r="H43" s="179"/>
      <c r="I43" s="179">
        <v>0</v>
      </c>
      <c r="J43" s="179">
        <v>0</v>
      </c>
      <c r="K43" s="179"/>
      <c r="L43" s="192"/>
      <c r="M43" s="180"/>
      <c r="N43" s="181" t="s">
        <v>117</v>
      </c>
      <c r="O43" s="182" t="s">
        <v>117</v>
      </c>
      <c r="P43" s="183" t="s">
        <v>117</v>
      </c>
      <c r="Q43" s="184" t="s">
        <v>117</v>
      </c>
      <c r="R43" s="185" t="s">
        <v>117</v>
      </c>
      <c r="S43" s="183"/>
      <c r="T43" s="184" t="s">
        <v>117</v>
      </c>
      <c r="U43" s="186"/>
      <c r="V43" s="184" t="s">
        <v>117</v>
      </c>
      <c r="W43" s="187"/>
      <c r="X43" s="184" t="s">
        <v>117</v>
      </c>
      <c r="Y43" s="188" t="s">
        <v>117</v>
      </c>
      <c r="Z43" s="189"/>
      <c r="AA43" s="184" t="s">
        <v>117</v>
      </c>
      <c r="AB43" s="189"/>
      <c r="AC43" s="184" t="s">
        <v>117</v>
      </c>
      <c r="AD43" s="190" t="s">
        <v>117</v>
      </c>
    </row>
    <row r="44" spans="1:30" ht="18" customHeight="1">
      <c r="A44" s="201"/>
      <c r="B44" s="176" t="s">
        <v>117</v>
      </c>
      <c r="C44" s="191"/>
      <c r="D44" s="178"/>
      <c r="E44" s="179"/>
      <c r="F44" s="179"/>
      <c r="G44" s="179"/>
      <c r="H44" s="179"/>
      <c r="I44" s="179">
        <v>0</v>
      </c>
      <c r="J44" s="179">
        <v>0</v>
      </c>
      <c r="K44" s="179"/>
      <c r="L44" s="192"/>
      <c r="M44" s="180"/>
      <c r="N44" s="181" t="s">
        <v>117</v>
      </c>
      <c r="O44" s="182" t="s">
        <v>117</v>
      </c>
      <c r="P44" s="183" t="s">
        <v>117</v>
      </c>
      <c r="Q44" s="184" t="s">
        <v>117</v>
      </c>
      <c r="R44" s="185" t="s">
        <v>117</v>
      </c>
      <c r="S44" s="183"/>
      <c r="T44" s="184" t="s">
        <v>117</v>
      </c>
      <c r="U44" s="186"/>
      <c r="V44" s="184" t="s">
        <v>117</v>
      </c>
      <c r="W44" s="187"/>
      <c r="X44" s="184" t="s">
        <v>117</v>
      </c>
      <c r="Y44" s="188" t="s">
        <v>117</v>
      </c>
      <c r="Z44" s="189"/>
      <c r="AA44" s="184" t="s">
        <v>117</v>
      </c>
      <c r="AB44" s="189"/>
      <c r="AC44" s="184" t="s">
        <v>117</v>
      </c>
      <c r="AD44" s="190" t="s">
        <v>117</v>
      </c>
    </row>
    <row r="45" spans="1:30" ht="18" customHeight="1" thickBot="1">
      <c r="A45" s="201"/>
      <c r="B45" s="193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5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7"/>
      <c r="AA45" s="196"/>
      <c r="AB45" s="197"/>
      <c r="AC45" s="196"/>
      <c r="AD45" s="198"/>
    </row>
    <row r="46" spans="1:30" ht="18" customHeight="1">
      <c r="A46" s="201"/>
      <c r="B46" s="160">
        <v>4</v>
      </c>
      <c r="C46" s="161" t="s">
        <v>125</v>
      </c>
      <c r="D46" s="162">
        <v>1</v>
      </c>
      <c r="E46" s="163">
        <v>3102562553</v>
      </c>
      <c r="F46" s="163">
        <v>4069673462</v>
      </c>
      <c r="G46" s="163">
        <v>642171218</v>
      </c>
      <c r="H46" s="163">
        <v>642171218</v>
      </c>
      <c r="I46" s="163">
        <v>2460391335</v>
      </c>
      <c r="J46" s="163">
        <v>3427502244</v>
      </c>
      <c r="K46" s="163">
        <v>383237304</v>
      </c>
      <c r="L46" s="164">
        <v>2E-3</v>
      </c>
      <c r="M46" s="165">
        <v>1</v>
      </c>
      <c r="N46" s="166">
        <v>5</v>
      </c>
      <c r="O46" s="167">
        <v>1940000000</v>
      </c>
      <c r="P46" s="163">
        <v>2460391335</v>
      </c>
      <c r="Q46" s="168" t="s">
        <v>114</v>
      </c>
      <c r="R46" s="169" t="s">
        <v>112</v>
      </c>
      <c r="S46" s="163">
        <v>4.8313634526672296</v>
      </c>
      <c r="T46" s="168" t="s">
        <v>114</v>
      </c>
      <c r="U46" s="170">
        <v>0.15779428595345127</v>
      </c>
      <c r="V46" s="168" t="s">
        <v>114</v>
      </c>
      <c r="W46" s="171">
        <v>191618652000</v>
      </c>
      <c r="X46" s="168" t="s">
        <v>114</v>
      </c>
      <c r="Y46" s="172" t="s">
        <v>115</v>
      </c>
      <c r="Z46" s="173">
        <v>0.11181241519852379</v>
      </c>
      <c r="AA46" s="168" t="s">
        <v>114</v>
      </c>
      <c r="AB46" s="174">
        <v>9.4169054981541905E-2</v>
      </c>
      <c r="AC46" s="168" t="s">
        <v>114</v>
      </c>
      <c r="AD46" s="175" t="s">
        <v>114</v>
      </c>
    </row>
    <row r="47" spans="1:30" ht="18" customHeight="1">
      <c r="A47" s="202"/>
      <c r="B47" s="176">
        <v>4.0999999999999996</v>
      </c>
      <c r="C47" s="177" t="s">
        <v>126</v>
      </c>
      <c r="D47" s="178">
        <v>0.9</v>
      </c>
      <c r="E47" s="179">
        <v>496905039</v>
      </c>
      <c r="F47" s="179">
        <v>524905039</v>
      </c>
      <c r="G47" s="179">
        <v>304040978</v>
      </c>
      <c r="H47" s="179">
        <v>304040978</v>
      </c>
      <c r="I47" s="179">
        <v>192864061</v>
      </c>
      <c r="J47" s="179">
        <v>220864061</v>
      </c>
      <c r="K47" s="179">
        <v>195575902</v>
      </c>
      <c r="L47" s="179">
        <v>1E-3</v>
      </c>
      <c r="M47" s="180"/>
      <c r="N47" s="181" t="s">
        <v>117</v>
      </c>
      <c r="O47" s="182" t="s">
        <v>117</v>
      </c>
      <c r="P47" s="183" t="s">
        <v>117</v>
      </c>
      <c r="Q47" s="184" t="s">
        <v>117</v>
      </c>
      <c r="R47" s="185" t="s">
        <v>112</v>
      </c>
      <c r="S47" s="183"/>
      <c r="T47" s="184" t="s">
        <v>117</v>
      </c>
      <c r="U47" s="186"/>
      <c r="V47" s="184" t="s">
        <v>117</v>
      </c>
      <c r="W47" s="187"/>
      <c r="X47" s="184" t="s">
        <v>117</v>
      </c>
      <c r="Y47" s="188" t="s">
        <v>117</v>
      </c>
      <c r="Z47" s="189"/>
      <c r="AA47" s="184" t="s">
        <v>117</v>
      </c>
      <c r="AB47" s="189"/>
      <c r="AC47" s="184" t="s">
        <v>117</v>
      </c>
      <c r="AD47" s="190" t="s">
        <v>117</v>
      </c>
    </row>
    <row r="48" spans="1:30" ht="18" customHeight="1">
      <c r="A48" s="201"/>
      <c r="B48" s="176">
        <v>4.1999999999999993</v>
      </c>
      <c r="C48" s="191" t="s">
        <v>127</v>
      </c>
      <c r="D48" s="178">
        <v>0.1</v>
      </c>
      <c r="E48" s="179">
        <v>2605657514</v>
      </c>
      <c r="F48" s="179">
        <v>3544768423</v>
      </c>
      <c r="G48" s="179">
        <v>338130240</v>
      </c>
      <c r="H48" s="179">
        <v>338130240</v>
      </c>
      <c r="I48" s="179">
        <v>2267527274</v>
      </c>
      <c r="J48" s="179">
        <v>3206638183</v>
      </c>
      <c r="K48" s="179">
        <v>187661402</v>
      </c>
      <c r="L48" s="179">
        <v>1E-3</v>
      </c>
      <c r="M48" s="180"/>
      <c r="N48" s="181" t="s">
        <v>117</v>
      </c>
      <c r="O48" s="182" t="s">
        <v>117</v>
      </c>
      <c r="P48" s="183" t="s">
        <v>117</v>
      </c>
      <c r="Q48" s="184" t="s">
        <v>117</v>
      </c>
      <c r="R48" s="185" t="s">
        <v>112</v>
      </c>
      <c r="S48" s="183"/>
      <c r="T48" s="184" t="s">
        <v>117</v>
      </c>
      <c r="U48" s="186"/>
      <c r="V48" s="184" t="s">
        <v>117</v>
      </c>
      <c r="W48" s="187"/>
      <c r="X48" s="184" t="s">
        <v>117</v>
      </c>
      <c r="Y48" s="188" t="s">
        <v>117</v>
      </c>
      <c r="Z48" s="189"/>
      <c r="AA48" s="184" t="s">
        <v>117</v>
      </c>
      <c r="AB48" s="189"/>
      <c r="AC48" s="184" t="s">
        <v>117</v>
      </c>
      <c r="AD48" s="190" t="s">
        <v>117</v>
      </c>
    </row>
    <row r="49" spans="1:30" ht="18" customHeight="1">
      <c r="A49" s="201"/>
      <c r="B49" s="176" t="s">
        <v>117</v>
      </c>
      <c r="C49" s="191"/>
      <c r="D49" s="178"/>
      <c r="E49" s="179"/>
      <c r="F49" s="179"/>
      <c r="G49" s="179"/>
      <c r="H49" s="179"/>
      <c r="I49" s="179">
        <v>0</v>
      </c>
      <c r="J49" s="179">
        <v>0</v>
      </c>
      <c r="K49" s="179"/>
      <c r="L49" s="179"/>
      <c r="M49" s="180"/>
      <c r="N49" s="181" t="s">
        <v>117</v>
      </c>
      <c r="O49" s="182" t="s">
        <v>117</v>
      </c>
      <c r="P49" s="183" t="s">
        <v>117</v>
      </c>
      <c r="Q49" s="184" t="s">
        <v>117</v>
      </c>
      <c r="R49" s="185"/>
      <c r="S49" s="183"/>
      <c r="T49" s="184" t="s">
        <v>117</v>
      </c>
      <c r="U49" s="186"/>
      <c r="V49" s="184" t="s">
        <v>117</v>
      </c>
      <c r="W49" s="187"/>
      <c r="X49" s="184" t="s">
        <v>117</v>
      </c>
      <c r="Y49" s="188" t="s">
        <v>117</v>
      </c>
      <c r="Z49" s="189"/>
      <c r="AA49" s="184" t="s">
        <v>117</v>
      </c>
      <c r="AB49" s="189"/>
      <c r="AC49" s="184" t="s">
        <v>117</v>
      </c>
      <c r="AD49" s="190" t="s">
        <v>117</v>
      </c>
    </row>
    <row r="50" spans="1:30" ht="18" customHeight="1">
      <c r="A50" s="201"/>
      <c r="B50" s="176" t="s">
        <v>117</v>
      </c>
      <c r="C50" s="191"/>
      <c r="D50" s="178"/>
      <c r="E50" s="179"/>
      <c r="F50" s="179"/>
      <c r="G50" s="179"/>
      <c r="H50" s="179"/>
      <c r="I50" s="179">
        <v>0</v>
      </c>
      <c r="J50" s="179">
        <v>0</v>
      </c>
      <c r="K50" s="179"/>
      <c r="L50" s="192"/>
      <c r="M50" s="180"/>
      <c r="N50" s="181" t="s">
        <v>117</v>
      </c>
      <c r="O50" s="182" t="s">
        <v>117</v>
      </c>
      <c r="P50" s="183" t="s">
        <v>117</v>
      </c>
      <c r="Q50" s="184" t="s">
        <v>117</v>
      </c>
      <c r="R50" s="185"/>
      <c r="S50" s="183"/>
      <c r="T50" s="184" t="s">
        <v>117</v>
      </c>
      <c r="U50" s="186"/>
      <c r="V50" s="184" t="s">
        <v>117</v>
      </c>
      <c r="W50" s="187"/>
      <c r="X50" s="184" t="s">
        <v>117</v>
      </c>
      <c r="Y50" s="188" t="s">
        <v>117</v>
      </c>
      <c r="Z50" s="189"/>
      <c r="AA50" s="184" t="s">
        <v>117</v>
      </c>
      <c r="AB50" s="189"/>
      <c r="AC50" s="184" t="s">
        <v>117</v>
      </c>
      <c r="AD50" s="190" t="s">
        <v>117</v>
      </c>
    </row>
    <row r="51" spans="1:30" ht="18" customHeight="1">
      <c r="A51" s="201"/>
      <c r="B51" s="176" t="s">
        <v>117</v>
      </c>
      <c r="C51" s="191"/>
      <c r="D51" s="178"/>
      <c r="E51" s="179"/>
      <c r="F51" s="179"/>
      <c r="G51" s="179"/>
      <c r="H51" s="179"/>
      <c r="I51" s="179">
        <v>0</v>
      </c>
      <c r="J51" s="179">
        <v>0</v>
      </c>
      <c r="K51" s="179"/>
      <c r="L51" s="192"/>
      <c r="M51" s="180"/>
      <c r="N51" s="181" t="s">
        <v>117</v>
      </c>
      <c r="O51" s="182" t="s">
        <v>117</v>
      </c>
      <c r="P51" s="183" t="s">
        <v>117</v>
      </c>
      <c r="Q51" s="184" t="s">
        <v>117</v>
      </c>
      <c r="R51" s="185" t="s">
        <v>117</v>
      </c>
      <c r="S51" s="183"/>
      <c r="T51" s="184" t="s">
        <v>117</v>
      </c>
      <c r="U51" s="186"/>
      <c r="V51" s="184" t="s">
        <v>117</v>
      </c>
      <c r="W51" s="187"/>
      <c r="X51" s="184" t="s">
        <v>117</v>
      </c>
      <c r="Y51" s="188" t="s">
        <v>117</v>
      </c>
      <c r="Z51" s="189"/>
      <c r="AA51" s="184" t="s">
        <v>117</v>
      </c>
      <c r="AB51" s="189"/>
      <c r="AC51" s="184" t="s">
        <v>117</v>
      </c>
      <c r="AD51" s="190" t="s">
        <v>117</v>
      </c>
    </row>
    <row r="52" spans="1:30" ht="18" customHeight="1">
      <c r="A52" s="201"/>
      <c r="B52" s="176" t="s">
        <v>117</v>
      </c>
      <c r="C52" s="191"/>
      <c r="D52" s="178"/>
      <c r="E52" s="179"/>
      <c r="F52" s="179"/>
      <c r="G52" s="179"/>
      <c r="H52" s="179"/>
      <c r="I52" s="179">
        <v>0</v>
      </c>
      <c r="J52" s="179">
        <v>0</v>
      </c>
      <c r="K52" s="179"/>
      <c r="L52" s="192"/>
      <c r="M52" s="180"/>
      <c r="N52" s="181" t="s">
        <v>117</v>
      </c>
      <c r="O52" s="182" t="s">
        <v>117</v>
      </c>
      <c r="P52" s="183" t="s">
        <v>117</v>
      </c>
      <c r="Q52" s="184" t="s">
        <v>117</v>
      </c>
      <c r="R52" s="185" t="s">
        <v>117</v>
      </c>
      <c r="S52" s="183"/>
      <c r="T52" s="184" t="s">
        <v>117</v>
      </c>
      <c r="U52" s="186"/>
      <c r="V52" s="184" t="s">
        <v>117</v>
      </c>
      <c r="W52" s="187"/>
      <c r="X52" s="184" t="s">
        <v>117</v>
      </c>
      <c r="Y52" s="188" t="s">
        <v>117</v>
      </c>
      <c r="Z52" s="189"/>
      <c r="AA52" s="184" t="s">
        <v>117</v>
      </c>
      <c r="AB52" s="189"/>
      <c r="AC52" s="184" t="s">
        <v>117</v>
      </c>
      <c r="AD52" s="190" t="s">
        <v>117</v>
      </c>
    </row>
    <row r="53" spans="1:30" ht="18" customHeight="1">
      <c r="A53" s="201"/>
      <c r="B53" s="176" t="s">
        <v>117</v>
      </c>
      <c r="C53" s="191"/>
      <c r="D53" s="178"/>
      <c r="E53" s="179"/>
      <c r="F53" s="179"/>
      <c r="G53" s="179"/>
      <c r="H53" s="179"/>
      <c r="I53" s="179">
        <v>0</v>
      </c>
      <c r="J53" s="179">
        <v>0</v>
      </c>
      <c r="K53" s="179"/>
      <c r="L53" s="192"/>
      <c r="M53" s="180"/>
      <c r="N53" s="181" t="s">
        <v>117</v>
      </c>
      <c r="O53" s="182" t="s">
        <v>117</v>
      </c>
      <c r="P53" s="183" t="s">
        <v>117</v>
      </c>
      <c r="Q53" s="184" t="s">
        <v>117</v>
      </c>
      <c r="R53" s="185" t="s">
        <v>117</v>
      </c>
      <c r="S53" s="183"/>
      <c r="T53" s="184" t="s">
        <v>117</v>
      </c>
      <c r="U53" s="186"/>
      <c r="V53" s="184" t="s">
        <v>117</v>
      </c>
      <c r="W53" s="187"/>
      <c r="X53" s="184" t="s">
        <v>117</v>
      </c>
      <c r="Y53" s="188" t="s">
        <v>117</v>
      </c>
      <c r="Z53" s="189"/>
      <c r="AA53" s="184" t="s">
        <v>117</v>
      </c>
      <c r="AB53" s="189"/>
      <c r="AC53" s="184" t="s">
        <v>117</v>
      </c>
      <c r="AD53" s="190" t="s">
        <v>117</v>
      </c>
    </row>
    <row r="54" spans="1:30" ht="18" customHeight="1">
      <c r="A54" s="201"/>
      <c r="B54" s="176" t="s">
        <v>117</v>
      </c>
      <c r="C54" s="191"/>
      <c r="D54" s="178"/>
      <c r="E54" s="179"/>
      <c r="F54" s="179"/>
      <c r="G54" s="179"/>
      <c r="H54" s="179"/>
      <c r="I54" s="179">
        <v>0</v>
      </c>
      <c r="J54" s="179">
        <v>0</v>
      </c>
      <c r="K54" s="179"/>
      <c r="L54" s="192"/>
      <c r="M54" s="180"/>
      <c r="N54" s="181" t="s">
        <v>117</v>
      </c>
      <c r="O54" s="182" t="s">
        <v>117</v>
      </c>
      <c r="P54" s="183" t="s">
        <v>117</v>
      </c>
      <c r="Q54" s="184" t="s">
        <v>117</v>
      </c>
      <c r="R54" s="185" t="s">
        <v>117</v>
      </c>
      <c r="S54" s="183"/>
      <c r="T54" s="184" t="s">
        <v>117</v>
      </c>
      <c r="U54" s="186"/>
      <c r="V54" s="184" t="s">
        <v>117</v>
      </c>
      <c r="W54" s="187"/>
      <c r="X54" s="184" t="s">
        <v>117</v>
      </c>
      <c r="Y54" s="188" t="s">
        <v>117</v>
      </c>
      <c r="Z54" s="189"/>
      <c r="AA54" s="184" t="s">
        <v>117</v>
      </c>
      <c r="AB54" s="189"/>
      <c r="AC54" s="184" t="s">
        <v>117</v>
      </c>
      <c r="AD54" s="190" t="s">
        <v>117</v>
      </c>
    </row>
    <row r="55" spans="1:30" ht="18" customHeight="1">
      <c r="A55" s="201"/>
      <c r="B55" s="176" t="s">
        <v>117</v>
      </c>
      <c r="C55" s="191"/>
      <c r="D55" s="178"/>
      <c r="E55" s="179"/>
      <c r="F55" s="179"/>
      <c r="G55" s="179"/>
      <c r="H55" s="179"/>
      <c r="I55" s="179">
        <v>0</v>
      </c>
      <c r="J55" s="179">
        <v>0</v>
      </c>
      <c r="K55" s="179"/>
      <c r="L55" s="192"/>
      <c r="M55" s="180"/>
      <c r="N55" s="181" t="s">
        <v>117</v>
      </c>
      <c r="O55" s="182" t="s">
        <v>117</v>
      </c>
      <c r="P55" s="183" t="s">
        <v>117</v>
      </c>
      <c r="Q55" s="184" t="s">
        <v>117</v>
      </c>
      <c r="R55" s="185" t="s">
        <v>117</v>
      </c>
      <c r="S55" s="183"/>
      <c r="T55" s="184" t="s">
        <v>117</v>
      </c>
      <c r="U55" s="186"/>
      <c r="V55" s="184" t="s">
        <v>117</v>
      </c>
      <c r="W55" s="187"/>
      <c r="X55" s="184" t="s">
        <v>117</v>
      </c>
      <c r="Y55" s="188" t="s">
        <v>117</v>
      </c>
      <c r="Z55" s="189"/>
      <c r="AA55" s="184" t="s">
        <v>117</v>
      </c>
      <c r="AB55" s="189"/>
      <c r="AC55" s="184" t="s">
        <v>117</v>
      </c>
      <c r="AD55" s="190" t="s">
        <v>117</v>
      </c>
    </row>
    <row r="56" spans="1:30" ht="18" customHeight="1" thickBot="1">
      <c r="A56" s="201"/>
      <c r="B56" s="193"/>
      <c r="C56" s="194"/>
      <c r="D56" s="194"/>
      <c r="E56" s="194"/>
      <c r="F56" s="194"/>
      <c r="G56" s="194"/>
      <c r="H56" s="194"/>
      <c r="I56" s="194"/>
      <c r="J56" s="194"/>
      <c r="K56" s="194"/>
      <c r="L56" s="194"/>
      <c r="M56" s="194"/>
      <c r="N56" s="195"/>
      <c r="O56" s="194"/>
      <c r="P56" s="194"/>
      <c r="Q56" s="194"/>
      <c r="R56" s="194"/>
      <c r="S56" s="194"/>
      <c r="T56" s="194"/>
      <c r="U56" s="194"/>
      <c r="V56" s="194"/>
      <c r="W56" s="194"/>
      <c r="X56" s="194"/>
      <c r="Y56" s="194"/>
      <c r="Z56" s="197"/>
      <c r="AA56" s="196"/>
      <c r="AB56" s="197"/>
      <c r="AC56" s="196"/>
      <c r="AD56" s="198"/>
    </row>
    <row r="57" spans="1:30" ht="18" customHeight="1">
      <c r="A57" s="201"/>
      <c r="B57" s="160">
        <v>5</v>
      </c>
      <c r="C57" s="161" t="s">
        <v>128</v>
      </c>
      <c r="D57" s="162">
        <v>1</v>
      </c>
      <c r="E57" s="163">
        <v>1136593629</v>
      </c>
      <c r="F57" s="163">
        <v>1444593629</v>
      </c>
      <c r="G57" s="163">
        <v>1000000</v>
      </c>
      <c r="H57" s="163">
        <v>46000000</v>
      </c>
      <c r="I57" s="163">
        <v>1135593629</v>
      </c>
      <c r="J57" s="163">
        <v>1398593629</v>
      </c>
      <c r="K57" s="163">
        <v>270393159</v>
      </c>
      <c r="L57" s="164">
        <v>17389</v>
      </c>
      <c r="M57" s="165">
        <v>1</v>
      </c>
      <c r="N57" s="166">
        <v>5</v>
      </c>
      <c r="O57" s="167">
        <v>1940000000</v>
      </c>
      <c r="P57" s="163">
        <v>1135593629</v>
      </c>
      <c r="Q57" s="168" t="s">
        <v>114</v>
      </c>
      <c r="R57" s="169" t="s">
        <v>112</v>
      </c>
      <c r="S57" s="163">
        <v>1136.593629</v>
      </c>
      <c r="T57" s="168" t="s">
        <v>114</v>
      </c>
      <c r="U57" s="170">
        <v>3.18428650636116E-2</v>
      </c>
      <c r="V57" s="168" t="s">
        <v>114</v>
      </c>
      <c r="W57" s="171">
        <v>15549.666973373973</v>
      </c>
      <c r="X57" s="168" t="s">
        <v>114</v>
      </c>
      <c r="Y57" s="172" t="s">
        <v>115</v>
      </c>
      <c r="Z57" s="173">
        <v>0.1933321826965079</v>
      </c>
      <c r="AA57" s="168" t="s">
        <v>114</v>
      </c>
      <c r="AB57" s="174">
        <v>0.1871759320904495</v>
      </c>
      <c r="AC57" s="168" t="s">
        <v>114</v>
      </c>
      <c r="AD57" s="175" t="s">
        <v>114</v>
      </c>
    </row>
    <row r="58" spans="1:30" ht="18" customHeight="1">
      <c r="A58" s="202"/>
      <c r="B58" s="176">
        <v>5.0999999999999996</v>
      </c>
      <c r="C58" s="177" t="s">
        <v>128</v>
      </c>
      <c r="D58" s="178">
        <v>1</v>
      </c>
      <c r="E58" s="179">
        <v>1136593629</v>
      </c>
      <c r="F58" s="179">
        <v>1444593629</v>
      </c>
      <c r="G58" s="179">
        <v>1000000</v>
      </c>
      <c r="H58" s="179">
        <v>46000000</v>
      </c>
      <c r="I58" s="179">
        <v>1135593629</v>
      </c>
      <c r="J58" s="179">
        <v>1398593629</v>
      </c>
      <c r="K58" s="179">
        <v>270393159</v>
      </c>
      <c r="L58" s="179">
        <v>17389</v>
      </c>
      <c r="M58" s="180"/>
      <c r="N58" s="181" t="s">
        <v>117</v>
      </c>
      <c r="O58" s="182" t="s">
        <v>117</v>
      </c>
      <c r="P58" s="183" t="s">
        <v>117</v>
      </c>
      <c r="Q58" s="184" t="s">
        <v>117</v>
      </c>
      <c r="R58" s="185" t="s">
        <v>112</v>
      </c>
      <c r="S58" s="183"/>
      <c r="T58" s="184" t="s">
        <v>117</v>
      </c>
      <c r="U58" s="186"/>
      <c r="V58" s="184" t="s">
        <v>117</v>
      </c>
      <c r="W58" s="187"/>
      <c r="X58" s="184" t="s">
        <v>117</v>
      </c>
      <c r="Y58" s="188" t="s">
        <v>117</v>
      </c>
      <c r="Z58" s="189"/>
      <c r="AA58" s="184" t="s">
        <v>117</v>
      </c>
      <c r="AB58" s="189"/>
      <c r="AC58" s="184" t="s">
        <v>117</v>
      </c>
      <c r="AD58" s="190" t="s">
        <v>117</v>
      </c>
    </row>
    <row r="59" spans="1:30" ht="18" customHeight="1">
      <c r="A59" s="201"/>
      <c r="B59" s="176" t="s">
        <v>117</v>
      </c>
      <c r="C59" s="191"/>
      <c r="D59" s="178"/>
      <c r="E59" s="179"/>
      <c r="F59" s="179"/>
      <c r="G59" s="179"/>
      <c r="H59" s="179"/>
      <c r="I59" s="179">
        <v>0</v>
      </c>
      <c r="J59" s="179">
        <v>0</v>
      </c>
      <c r="K59" s="179"/>
      <c r="L59" s="179"/>
      <c r="M59" s="180"/>
      <c r="N59" s="181" t="s">
        <v>117</v>
      </c>
      <c r="O59" s="182" t="s">
        <v>117</v>
      </c>
      <c r="P59" s="183" t="s">
        <v>117</v>
      </c>
      <c r="Q59" s="184" t="s">
        <v>117</v>
      </c>
      <c r="R59" s="185"/>
      <c r="S59" s="183"/>
      <c r="T59" s="184" t="s">
        <v>117</v>
      </c>
      <c r="U59" s="186"/>
      <c r="V59" s="184" t="s">
        <v>117</v>
      </c>
      <c r="W59" s="187"/>
      <c r="X59" s="184" t="s">
        <v>117</v>
      </c>
      <c r="Y59" s="188" t="s">
        <v>117</v>
      </c>
      <c r="Z59" s="189"/>
      <c r="AA59" s="184" t="s">
        <v>117</v>
      </c>
      <c r="AB59" s="189"/>
      <c r="AC59" s="184" t="s">
        <v>117</v>
      </c>
      <c r="AD59" s="190" t="s">
        <v>117</v>
      </c>
    </row>
    <row r="60" spans="1:30" ht="18" customHeight="1">
      <c r="A60" s="201"/>
      <c r="B60" s="176" t="s">
        <v>117</v>
      </c>
      <c r="C60" s="191"/>
      <c r="D60" s="178"/>
      <c r="E60" s="179"/>
      <c r="F60" s="179"/>
      <c r="G60" s="179"/>
      <c r="H60" s="179"/>
      <c r="I60" s="179">
        <v>0</v>
      </c>
      <c r="J60" s="179">
        <v>0</v>
      </c>
      <c r="K60" s="179"/>
      <c r="L60" s="179"/>
      <c r="M60" s="180"/>
      <c r="N60" s="181" t="s">
        <v>117</v>
      </c>
      <c r="O60" s="182" t="s">
        <v>117</v>
      </c>
      <c r="P60" s="183" t="s">
        <v>117</v>
      </c>
      <c r="Q60" s="184" t="s">
        <v>117</v>
      </c>
      <c r="R60" s="185"/>
      <c r="S60" s="183"/>
      <c r="T60" s="184" t="s">
        <v>117</v>
      </c>
      <c r="U60" s="186"/>
      <c r="V60" s="184" t="s">
        <v>117</v>
      </c>
      <c r="W60" s="187"/>
      <c r="X60" s="184" t="s">
        <v>117</v>
      </c>
      <c r="Y60" s="188" t="s">
        <v>117</v>
      </c>
      <c r="Z60" s="189"/>
      <c r="AA60" s="184" t="s">
        <v>117</v>
      </c>
      <c r="AB60" s="189"/>
      <c r="AC60" s="184" t="s">
        <v>117</v>
      </c>
      <c r="AD60" s="190" t="s">
        <v>117</v>
      </c>
    </row>
    <row r="61" spans="1:30" ht="18" customHeight="1">
      <c r="A61" s="201"/>
      <c r="B61" s="176" t="s">
        <v>117</v>
      </c>
      <c r="C61" s="191"/>
      <c r="D61" s="178"/>
      <c r="E61" s="179"/>
      <c r="F61" s="179"/>
      <c r="G61" s="179"/>
      <c r="H61" s="179"/>
      <c r="I61" s="179">
        <v>0</v>
      </c>
      <c r="J61" s="179">
        <v>0</v>
      </c>
      <c r="K61" s="179"/>
      <c r="L61" s="192"/>
      <c r="M61" s="180"/>
      <c r="N61" s="181" t="s">
        <v>117</v>
      </c>
      <c r="O61" s="182" t="s">
        <v>117</v>
      </c>
      <c r="P61" s="183" t="s">
        <v>117</v>
      </c>
      <c r="Q61" s="184" t="s">
        <v>117</v>
      </c>
      <c r="R61" s="185" t="s">
        <v>117</v>
      </c>
      <c r="S61" s="183"/>
      <c r="T61" s="184" t="s">
        <v>117</v>
      </c>
      <c r="U61" s="186"/>
      <c r="V61" s="184" t="s">
        <v>117</v>
      </c>
      <c r="W61" s="187"/>
      <c r="X61" s="184" t="s">
        <v>117</v>
      </c>
      <c r="Y61" s="188" t="s">
        <v>117</v>
      </c>
      <c r="Z61" s="189"/>
      <c r="AA61" s="184" t="s">
        <v>117</v>
      </c>
      <c r="AB61" s="189"/>
      <c r="AC61" s="184" t="s">
        <v>117</v>
      </c>
      <c r="AD61" s="190" t="s">
        <v>117</v>
      </c>
    </row>
    <row r="62" spans="1:30" ht="18" customHeight="1">
      <c r="A62" s="201"/>
      <c r="B62" s="176" t="s">
        <v>117</v>
      </c>
      <c r="C62" s="191"/>
      <c r="D62" s="178"/>
      <c r="E62" s="179"/>
      <c r="F62" s="179"/>
      <c r="G62" s="179"/>
      <c r="H62" s="179"/>
      <c r="I62" s="179">
        <v>0</v>
      </c>
      <c r="J62" s="179">
        <v>0</v>
      </c>
      <c r="K62" s="179"/>
      <c r="L62" s="192"/>
      <c r="M62" s="180"/>
      <c r="N62" s="181" t="s">
        <v>117</v>
      </c>
      <c r="O62" s="182" t="s">
        <v>117</v>
      </c>
      <c r="P62" s="183" t="s">
        <v>117</v>
      </c>
      <c r="Q62" s="184" t="s">
        <v>117</v>
      </c>
      <c r="R62" s="185" t="s">
        <v>117</v>
      </c>
      <c r="S62" s="183"/>
      <c r="T62" s="184" t="s">
        <v>117</v>
      </c>
      <c r="U62" s="186"/>
      <c r="V62" s="184" t="s">
        <v>117</v>
      </c>
      <c r="W62" s="187"/>
      <c r="X62" s="184" t="s">
        <v>117</v>
      </c>
      <c r="Y62" s="188" t="s">
        <v>117</v>
      </c>
      <c r="Z62" s="189"/>
      <c r="AA62" s="184" t="s">
        <v>117</v>
      </c>
      <c r="AB62" s="189"/>
      <c r="AC62" s="184" t="s">
        <v>117</v>
      </c>
      <c r="AD62" s="190" t="s">
        <v>117</v>
      </c>
    </row>
    <row r="63" spans="1:30" ht="18" customHeight="1">
      <c r="A63" s="201"/>
      <c r="B63" s="176" t="s">
        <v>117</v>
      </c>
      <c r="C63" s="191"/>
      <c r="D63" s="178"/>
      <c r="E63" s="179"/>
      <c r="F63" s="179"/>
      <c r="G63" s="179"/>
      <c r="H63" s="179"/>
      <c r="I63" s="179">
        <v>0</v>
      </c>
      <c r="J63" s="179">
        <v>0</v>
      </c>
      <c r="K63" s="179"/>
      <c r="L63" s="192"/>
      <c r="M63" s="180"/>
      <c r="N63" s="181" t="s">
        <v>117</v>
      </c>
      <c r="O63" s="182" t="s">
        <v>117</v>
      </c>
      <c r="P63" s="183" t="s">
        <v>117</v>
      </c>
      <c r="Q63" s="184" t="s">
        <v>117</v>
      </c>
      <c r="R63" s="185" t="s">
        <v>117</v>
      </c>
      <c r="S63" s="183"/>
      <c r="T63" s="184" t="s">
        <v>117</v>
      </c>
      <c r="U63" s="186"/>
      <c r="V63" s="184" t="s">
        <v>117</v>
      </c>
      <c r="W63" s="187"/>
      <c r="X63" s="184" t="s">
        <v>117</v>
      </c>
      <c r="Y63" s="188" t="s">
        <v>117</v>
      </c>
      <c r="Z63" s="189"/>
      <c r="AA63" s="184" t="s">
        <v>117</v>
      </c>
      <c r="AB63" s="189"/>
      <c r="AC63" s="184" t="s">
        <v>117</v>
      </c>
      <c r="AD63" s="190" t="s">
        <v>117</v>
      </c>
    </row>
    <row r="64" spans="1:30" ht="18" customHeight="1">
      <c r="A64" s="201"/>
      <c r="B64" s="176" t="s">
        <v>117</v>
      </c>
      <c r="C64" s="191"/>
      <c r="D64" s="178"/>
      <c r="E64" s="179"/>
      <c r="F64" s="179"/>
      <c r="G64" s="179"/>
      <c r="H64" s="179"/>
      <c r="I64" s="179">
        <v>0</v>
      </c>
      <c r="J64" s="179">
        <v>0</v>
      </c>
      <c r="K64" s="179"/>
      <c r="L64" s="192"/>
      <c r="M64" s="180"/>
      <c r="N64" s="181" t="s">
        <v>117</v>
      </c>
      <c r="O64" s="182" t="s">
        <v>117</v>
      </c>
      <c r="P64" s="183" t="s">
        <v>117</v>
      </c>
      <c r="Q64" s="184" t="s">
        <v>117</v>
      </c>
      <c r="R64" s="185" t="s">
        <v>117</v>
      </c>
      <c r="S64" s="183"/>
      <c r="T64" s="184" t="s">
        <v>117</v>
      </c>
      <c r="U64" s="186"/>
      <c r="V64" s="184" t="s">
        <v>117</v>
      </c>
      <c r="W64" s="187"/>
      <c r="X64" s="184" t="s">
        <v>117</v>
      </c>
      <c r="Y64" s="188" t="s">
        <v>117</v>
      </c>
      <c r="Z64" s="189"/>
      <c r="AA64" s="184" t="s">
        <v>117</v>
      </c>
      <c r="AB64" s="189"/>
      <c r="AC64" s="184" t="s">
        <v>117</v>
      </c>
      <c r="AD64" s="190" t="s">
        <v>117</v>
      </c>
    </row>
    <row r="65" spans="1:30" ht="18" customHeight="1">
      <c r="A65" s="201"/>
      <c r="B65" s="176" t="s">
        <v>117</v>
      </c>
      <c r="C65" s="191"/>
      <c r="D65" s="178"/>
      <c r="E65" s="179"/>
      <c r="F65" s="179"/>
      <c r="G65" s="179"/>
      <c r="H65" s="179"/>
      <c r="I65" s="179">
        <v>0</v>
      </c>
      <c r="J65" s="179">
        <v>0</v>
      </c>
      <c r="K65" s="179"/>
      <c r="L65" s="192"/>
      <c r="M65" s="180"/>
      <c r="N65" s="181" t="s">
        <v>117</v>
      </c>
      <c r="O65" s="182" t="s">
        <v>117</v>
      </c>
      <c r="P65" s="183" t="s">
        <v>117</v>
      </c>
      <c r="Q65" s="184" t="s">
        <v>117</v>
      </c>
      <c r="R65" s="185" t="s">
        <v>117</v>
      </c>
      <c r="S65" s="183"/>
      <c r="T65" s="184" t="s">
        <v>117</v>
      </c>
      <c r="U65" s="186"/>
      <c r="V65" s="184" t="s">
        <v>117</v>
      </c>
      <c r="W65" s="187"/>
      <c r="X65" s="184" t="s">
        <v>117</v>
      </c>
      <c r="Y65" s="188" t="s">
        <v>117</v>
      </c>
      <c r="Z65" s="189"/>
      <c r="AA65" s="184" t="s">
        <v>117</v>
      </c>
      <c r="AB65" s="189"/>
      <c r="AC65" s="184" t="s">
        <v>117</v>
      </c>
      <c r="AD65" s="190" t="s">
        <v>117</v>
      </c>
    </row>
    <row r="66" spans="1:30" ht="18" customHeight="1">
      <c r="A66" s="201"/>
      <c r="B66" s="176" t="s">
        <v>117</v>
      </c>
      <c r="C66" s="191"/>
      <c r="D66" s="178"/>
      <c r="E66" s="179"/>
      <c r="F66" s="179"/>
      <c r="G66" s="179"/>
      <c r="H66" s="179"/>
      <c r="I66" s="179">
        <v>0</v>
      </c>
      <c r="J66" s="179">
        <v>0</v>
      </c>
      <c r="K66" s="179"/>
      <c r="L66" s="192"/>
      <c r="M66" s="180"/>
      <c r="N66" s="181" t="s">
        <v>117</v>
      </c>
      <c r="O66" s="182" t="s">
        <v>117</v>
      </c>
      <c r="P66" s="183" t="s">
        <v>117</v>
      </c>
      <c r="Q66" s="184" t="s">
        <v>117</v>
      </c>
      <c r="R66" s="185" t="s">
        <v>117</v>
      </c>
      <c r="S66" s="183"/>
      <c r="T66" s="184" t="s">
        <v>117</v>
      </c>
      <c r="U66" s="186"/>
      <c r="V66" s="184" t="s">
        <v>117</v>
      </c>
      <c r="W66" s="187"/>
      <c r="X66" s="184" t="s">
        <v>117</v>
      </c>
      <c r="Y66" s="188" t="s">
        <v>117</v>
      </c>
      <c r="Z66" s="189"/>
      <c r="AA66" s="184" t="s">
        <v>117</v>
      </c>
      <c r="AB66" s="189"/>
      <c r="AC66" s="184" t="s">
        <v>117</v>
      </c>
      <c r="AD66" s="190" t="s">
        <v>117</v>
      </c>
    </row>
    <row r="67" spans="1:30" ht="18" customHeight="1" thickBot="1">
      <c r="A67" s="201"/>
      <c r="B67" s="193"/>
      <c r="C67" s="194"/>
      <c r="D67" s="194"/>
      <c r="E67" s="194"/>
      <c r="F67" s="194"/>
      <c r="G67" s="194"/>
      <c r="H67" s="194"/>
      <c r="I67" s="194"/>
      <c r="J67" s="194"/>
      <c r="K67" s="194"/>
      <c r="L67" s="194"/>
      <c r="M67" s="194"/>
      <c r="N67" s="195"/>
      <c r="O67" s="194"/>
      <c r="P67" s="194"/>
      <c r="Q67" s="194"/>
      <c r="R67" s="194"/>
      <c r="S67" s="194"/>
      <c r="T67" s="194"/>
      <c r="U67" s="194"/>
      <c r="V67" s="194"/>
      <c r="W67" s="194"/>
      <c r="X67" s="194"/>
      <c r="Y67" s="194"/>
      <c r="Z67" s="197"/>
      <c r="AA67" s="196"/>
      <c r="AB67" s="197"/>
      <c r="AC67" s="196"/>
      <c r="AD67" s="198"/>
    </row>
    <row r="68" spans="1:30" ht="18" customHeight="1">
      <c r="A68" s="201"/>
      <c r="B68" s="160">
        <v>6</v>
      </c>
      <c r="C68" s="161" t="s">
        <v>129</v>
      </c>
      <c r="D68" s="162">
        <v>1</v>
      </c>
      <c r="E68" s="163">
        <v>10069082489</v>
      </c>
      <c r="F68" s="163">
        <v>36313188732</v>
      </c>
      <c r="G68" s="163">
        <v>525912074</v>
      </c>
      <c r="H68" s="163">
        <v>536197784</v>
      </c>
      <c r="I68" s="163">
        <v>9543170415</v>
      </c>
      <c r="J68" s="163">
        <v>35776990948</v>
      </c>
      <c r="K68" s="163">
        <v>9606524625</v>
      </c>
      <c r="L68" s="164">
        <v>128076146.001</v>
      </c>
      <c r="M68" s="165">
        <v>1</v>
      </c>
      <c r="N68" s="166">
        <v>5</v>
      </c>
      <c r="O68" s="167">
        <v>1940000000</v>
      </c>
      <c r="P68" s="163">
        <v>9543170415</v>
      </c>
      <c r="Q68" s="168" t="s">
        <v>114</v>
      </c>
      <c r="R68" s="169" t="s">
        <v>112</v>
      </c>
      <c r="S68" s="163">
        <v>19.145942804500056</v>
      </c>
      <c r="T68" s="168" t="s">
        <v>114</v>
      </c>
      <c r="U68" s="170">
        <v>1.4765923972066117E-2</v>
      </c>
      <c r="V68" s="168" t="s">
        <v>114</v>
      </c>
      <c r="W68" s="171">
        <v>75.006353055978067</v>
      </c>
      <c r="X68" s="168" t="s">
        <v>114</v>
      </c>
      <c r="Y68" s="172" t="s">
        <v>115</v>
      </c>
      <c r="Z68" s="173">
        <v>0.26851125179763119</v>
      </c>
      <c r="AA68" s="168" t="s">
        <v>114</v>
      </c>
      <c r="AB68" s="174">
        <v>0.26454643506794306</v>
      </c>
      <c r="AC68" s="168" t="s">
        <v>114</v>
      </c>
      <c r="AD68" s="175" t="s">
        <v>114</v>
      </c>
    </row>
    <row r="69" spans="1:30" ht="18" customHeight="1">
      <c r="A69" s="201"/>
      <c r="B69" s="176">
        <v>6.1</v>
      </c>
      <c r="C69" s="177" t="s">
        <v>130</v>
      </c>
      <c r="D69" s="178">
        <v>0.9</v>
      </c>
      <c r="E69" s="179">
        <v>778228505</v>
      </c>
      <c r="F69" s="179">
        <v>778228505</v>
      </c>
      <c r="G69" s="179">
        <v>340094994</v>
      </c>
      <c r="H69" s="179">
        <v>340094994</v>
      </c>
      <c r="I69" s="179">
        <v>438133511</v>
      </c>
      <c r="J69" s="179">
        <v>438133511</v>
      </c>
      <c r="K69" s="179">
        <v>458228505</v>
      </c>
      <c r="L69" s="179">
        <v>1E-3</v>
      </c>
      <c r="M69" s="180"/>
      <c r="N69" s="181" t="s">
        <v>117</v>
      </c>
      <c r="O69" s="182" t="s">
        <v>117</v>
      </c>
      <c r="P69" s="183" t="s">
        <v>117</v>
      </c>
      <c r="Q69" s="184" t="s">
        <v>117</v>
      </c>
      <c r="R69" s="185" t="s">
        <v>112</v>
      </c>
      <c r="S69" s="183"/>
      <c r="T69" s="184" t="s">
        <v>117</v>
      </c>
      <c r="U69" s="186"/>
      <c r="V69" s="184" t="s">
        <v>117</v>
      </c>
      <c r="W69" s="187"/>
      <c r="X69" s="184" t="s">
        <v>117</v>
      </c>
      <c r="Y69" s="188" t="s">
        <v>117</v>
      </c>
      <c r="Z69" s="189"/>
      <c r="AA69" s="184" t="s">
        <v>117</v>
      </c>
      <c r="AB69" s="189"/>
      <c r="AC69" s="184" t="s">
        <v>117</v>
      </c>
      <c r="AD69" s="190" t="s">
        <v>117</v>
      </c>
    </row>
    <row r="70" spans="1:30" ht="18" customHeight="1">
      <c r="A70" s="201"/>
      <c r="B70" s="176">
        <v>6.1999999999999993</v>
      </c>
      <c r="C70" s="191" t="s">
        <v>131</v>
      </c>
      <c r="D70" s="178">
        <v>0.1</v>
      </c>
      <c r="E70" s="179">
        <v>9290853984</v>
      </c>
      <c r="F70" s="179">
        <v>35534960227</v>
      </c>
      <c r="G70" s="179">
        <v>185817080</v>
      </c>
      <c r="H70" s="179">
        <v>196102790</v>
      </c>
      <c r="I70" s="179">
        <v>9105036904</v>
      </c>
      <c r="J70" s="179">
        <v>35338857437</v>
      </c>
      <c r="K70" s="179">
        <v>9148296120</v>
      </c>
      <c r="L70" s="179">
        <v>128076146</v>
      </c>
      <c r="M70" s="180"/>
      <c r="N70" s="181" t="s">
        <v>117</v>
      </c>
      <c r="O70" s="182" t="s">
        <v>117</v>
      </c>
      <c r="P70" s="183" t="s">
        <v>117</v>
      </c>
      <c r="Q70" s="184" t="s">
        <v>117</v>
      </c>
      <c r="R70" s="185" t="s">
        <v>132</v>
      </c>
      <c r="S70" s="183"/>
      <c r="T70" s="184" t="s">
        <v>117</v>
      </c>
      <c r="U70" s="186"/>
      <c r="V70" s="184" t="s">
        <v>117</v>
      </c>
      <c r="W70" s="187"/>
      <c r="X70" s="184" t="s">
        <v>117</v>
      </c>
      <c r="Y70" s="188" t="s">
        <v>117</v>
      </c>
      <c r="Z70" s="189"/>
      <c r="AA70" s="184" t="s">
        <v>117</v>
      </c>
      <c r="AB70" s="189"/>
      <c r="AC70" s="184" t="s">
        <v>117</v>
      </c>
      <c r="AD70" s="190" t="s">
        <v>117</v>
      </c>
    </row>
    <row r="71" spans="1:30" ht="18" customHeight="1">
      <c r="A71" s="201"/>
      <c r="B71" s="176" t="s">
        <v>117</v>
      </c>
      <c r="C71" s="191"/>
      <c r="D71" s="178"/>
      <c r="E71" s="179"/>
      <c r="F71" s="179"/>
      <c r="G71" s="179"/>
      <c r="H71" s="179"/>
      <c r="I71" s="179">
        <v>0</v>
      </c>
      <c r="J71" s="179">
        <v>0</v>
      </c>
      <c r="K71" s="179"/>
      <c r="L71" s="179"/>
      <c r="M71" s="180"/>
      <c r="N71" s="181" t="s">
        <v>117</v>
      </c>
      <c r="O71" s="182" t="s">
        <v>117</v>
      </c>
      <c r="P71" s="183" t="s">
        <v>117</v>
      </c>
      <c r="Q71" s="184" t="s">
        <v>117</v>
      </c>
      <c r="R71" s="185"/>
      <c r="S71" s="183"/>
      <c r="T71" s="184" t="s">
        <v>117</v>
      </c>
      <c r="U71" s="186"/>
      <c r="V71" s="184" t="s">
        <v>117</v>
      </c>
      <c r="W71" s="187"/>
      <c r="X71" s="184" t="s">
        <v>117</v>
      </c>
      <c r="Y71" s="188" t="s">
        <v>117</v>
      </c>
      <c r="Z71" s="189"/>
      <c r="AA71" s="184" t="s">
        <v>117</v>
      </c>
      <c r="AB71" s="189"/>
      <c r="AC71" s="184" t="s">
        <v>117</v>
      </c>
      <c r="AD71" s="190" t="s">
        <v>117</v>
      </c>
    </row>
    <row r="72" spans="1:30" ht="18" customHeight="1">
      <c r="A72" s="201"/>
      <c r="B72" s="176" t="s">
        <v>117</v>
      </c>
      <c r="C72" s="191"/>
      <c r="D72" s="178"/>
      <c r="E72" s="179"/>
      <c r="F72" s="179"/>
      <c r="G72" s="179"/>
      <c r="H72" s="179"/>
      <c r="I72" s="179">
        <v>0</v>
      </c>
      <c r="J72" s="179">
        <v>0</v>
      </c>
      <c r="K72" s="179"/>
      <c r="L72" s="192"/>
      <c r="M72" s="180"/>
      <c r="N72" s="181" t="s">
        <v>117</v>
      </c>
      <c r="O72" s="182" t="s">
        <v>117</v>
      </c>
      <c r="P72" s="183" t="s">
        <v>117</v>
      </c>
      <c r="Q72" s="184" t="s">
        <v>117</v>
      </c>
      <c r="R72" s="185" t="s">
        <v>117</v>
      </c>
      <c r="S72" s="183"/>
      <c r="T72" s="184" t="s">
        <v>117</v>
      </c>
      <c r="U72" s="186"/>
      <c r="V72" s="184" t="s">
        <v>117</v>
      </c>
      <c r="W72" s="187"/>
      <c r="X72" s="184" t="s">
        <v>117</v>
      </c>
      <c r="Y72" s="188" t="s">
        <v>117</v>
      </c>
      <c r="Z72" s="189"/>
      <c r="AA72" s="184" t="s">
        <v>117</v>
      </c>
      <c r="AB72" s="189"/>
      <c r="AC72" s="184" t="s">
        <v>117</v>
      </c>
      <c r="AD72" s="190" t="s">
        <v>117</v>
      </c>
    </row>
    <row r="73" spans="1:30" ht="18" customHeight="1">
      <c r="A73" s="201"/>
      <c r="B73" s="176" t="s">
        <v>117</v>
      </c>
      <c r="C73" s="191"/>
      <c r="D73" s="178"/>
      <c r="E73" s="179"/>
      <c r="F73" s="179"/>
      <c r="G73" s="179"/>
      <c r="H73" s="179"/>
      <c r="I73" s="179">
        <v>0</v>
      </c>
      <c r="J73" s="179">
        <v>0</v>
      </c>
      <c r="K73" s="179"/>
      <c r="L73" s="192"/>
      <c r="M73" s="180"/>
      <c r="N73" s="181" t="s">
        <v>117</v>
      </c>
      <c r="O73" s="182" t="s">
        <v>117</v>
      </c>
      <c r="P73" s="183" t="s">
        <v>117</v>
      </c>
      <c r="Q73" s="184" t="s">
        <v>117</v>
      </c>
      <c r="R73" s="185" t="s">
        <v>117</v>
      </c>
      <c r="S73" s="183"/>
      <c r="T73" s="184" t="s">
        <v>117</v>
      </c>
      <c r="U73" s="186"/>
      <c r="V73" s="184" t="s">
        <v>117</v>
      </c>
      <c r="W73" s="187"/>
      <c r="X73" s="184" t="s">
        <v>117</v>
      </c>
      <c r="Y73" s="188" t="s">
        <v>117</v>
      </c>
      <c r="Z73" s="189"/>
      <c r="AA73" s="184" t="s">
        <v>117</v>
      </c>
      <c r="AB73" s="189"/>
      <c r="AC73" s="184" t="s">
        <v>117</v>
      </c>
      <c r="AD73" s="190" t="s">
        <v>117</v>
      </c>
    </row>
    <row r="74" spans="1:30" ht="18" customHeight="1">
      <c r="A74" s="201"/>
      <c r="B74" s="176" t="s">
        <v>117</v>
      </c>
      <c r="C74" s="191"/>
      <c r="D74" s="178"/>
      <c r="E74" s="179"/>
      <c r="F74" s="179"/>
      <c r="G74" s="179"/>
      <c r="H74" s="179"/>
      <c r="I74" s="179">
        <v>0</v>
      </c>
      <c r="J74" s="179">
        <v>0</v>
      </c>
      <c r="K74" s="179"/>
      <c r="L74" s="192"/>
      <c r="M74" s="180"/>
      <c r="N74" s="181" t="s">
        <v>117</v>
      </c>
      <c r="O74" s="182" t="s">
        <v>117</v>
      </c>
      <c r="P74" s="183" t="s">
        <v>117</v>
      </c>
      <c r="Q74" s="184" t="s">
        <v>117</v>
      </c>
      <c r="R74" s="185" t="s">
        <v>117</v>
      </c>
      <c r="S74" s="183"/>
      <c r="T74" s="184" t="s">
        <v>117</v>
      </c>
      <c r="U74" s="186"/>
      <c r="V74" s="184" t="s">
        <v>117</v>
      </c>
      <c r="W74" s="187"/>
      <c r="X74" s="184" t="s">
        <v>117</v>
      </c>
      <c r="Y74" s="188" t="s">
        <v>117</v>
      </c>
      <c r="Z74" s="189"/>
      <c r="AA74" s="184" t="s">
        <v>117</v>
      </c>
      <c r="AB74" s="189"/>
      <c r="AC74" s="184" t="s">
        <v>117</v>
      </c>
      <c r="AD74" s="190" t="s">
        <v>117</v>
      </c>
    </row>
    <row r="75" spans="1:30" ht="18" customHeight="1">
      <c r="A75" s="201"/>
      <c r="B75" s="176" t="s">
        <v>117</v>
      </c>
      <c r="C75" s="191"/>
      <c r="D75" s="178"/>
      <c r="E75" s="179"/>
      <c r="F75" s="179"/>
      <c r="G75" s="179"/>
      <c r="H75" s="179"/>
      <c r="I75" s="179">
        <v>0</v>
      </c>
      <c r="J75" s="179">
        <v>0</v>
      </c>
      <c r="K75" s="179"/>
      <c r="L75" s="192"/>
      <c r="M75" s="180"/>
      <c r="N75" s="181" t="s">
        <v>117</v>
      </c>
      <c r="O75" s="182" t="s">
        <v>117</v>
      </c>
      <c r="P75" s="183" t="s">
        <v>117</v>
      </c>
      <c r="Q75" s="184" t="s">
        <v>117</v>
      </c>
      <c r="R75" s="185" t="s">
        <v>117</v>
      </c>
      <c r="S75" s="183"/>
      <c r="T75" s="184" t="s">
        <v>117</v>
      </c>
      <c r="U75" s="186"/>
      <c r="V75" s="184" t="s">
        <v>117</v>
      </c>
      <c r="W75" s="187"/>
      <c r="X75" s="184" t="s">
        <v>117</v>
      </c>
      <c r="Y75" s="188" t="s">
        <v>117</v>
      </c>
      <c r="Z75" s="189"/>
      <c r="AA75" s="184" t="s">
        <v>117</v>
      </c>
      <c r="AB75" s="189"/>
      <c r="AC75" s="184" t="s">
        <v>117</v>
      </c>
      <c r="AD75" s="190" t="s">
        <v>117</v>
      </c>
    </row>
    <row r="76" spans="1:30" ht="18" customHeight="1">
      <c r="A76" s="201"/>
      <c r="B76" s="176" t="s">
        <v>117</v>
      </c>
      <c r="C76" s="191"/>
      <c r="D76" s="178"/>
      <c r="E76" s="179"/>
      <c r="F76" s="179"/>
      <c r="G76" s="179"/>
      <c r="H76" s="179"/>
      <c r="I76" s="179">
        <v>0</v>
      </c>
      <c r="J76" s="179">
        <v>0</v>
      </c>
      <c r="K76" s="179"/>
      <c r="L76" s="192"/>
      <c r="M76" s="180"/>
      <c r="N76" s="181" t="s">
        <v>117</v>
      </c>
      <c r="O76" s="182" t="s">
        <v>117</v>
      </c>
      <c r="P76" s="183" t="s">
        <v>117</v>
      </c>
      <c r="Q76" s="184" t="s">
        <v>117</v>
      </c>
      <c r="R76" s="185" t="s">
        <v>117</v>
      </c>
      <c r="S76" s="183"/>
      <c r="T76" s="184" t="s">
        <v>117</v>
      </c>
      <c r="U76" s="186"/>
      <c r="V76" s="184" t="s">
        <v>117</v>
      </c>
      <c r="W76" s="187"/>
      <c r="X76" s="184" t="s">
        <v>117</v>
      </c>
      <c r="Y76" s="188" t="s">
        <v>117</v>
      </c>
      <c r="Z76" s="189"/>
      <c r="AA76" s="184" t="s">
        <v>117</v>
      </c>
      <c r="AB76" s="189"/>
      <c r="AC76" s="184" t="s">
        <v>117</v>
      </c>
      <c r="AD76" s="190" t="s">
        <v>117</v>
      </c>
    </row>
    <row r="77" spans="1:30" ht="18" customHeight="1">
      <c r="A77" s="201"/>
      <c r="B77" s="176" t="s">
        <v>117</v>
      </c>
      <c r="C77" s="191"/>
      <c r="D77" s="178"/>
      <c r="E77" s="179"/>
      <c r="F77" s="179"/>
      <c r="G77" s="179"/>
      <c r="H77" s="179"/>
      <c r="I77" s="179">
        <v>0</v>
      </c>
      <c r="J77" s="179">
        <v>0</v>
      </c>
      <c r="K77" s="179"/>
      <c r="L77" s="192"/>
      <c r="M77" s="180"/>
      <c r="N77" s="181" t="s">
        <v>117</v>
      </c>
      <c r="O77" s="182" t="s">
        <v>117</v>
      </c>
      <c r="P77" s="183" t="s">
        <v>117</v>
      </c>
      <c r="Q77" s="184" t="s">
        <v>117</v>
      </c>
      <c r="R77" s="185" t="s">
        <v>117</v>
      </c>
      <c r="S77" s="183"/>
      <c r="T77" s="184" t="s">
        <v>117</v>
      </c>
      <c r="U77" s="186"/>
      <c r="V77" s="184" t="s">
        <v>117</v>
      </c>
      <c r="W77" s="187"/>
      <c r="X77" s="184" t="s">
        <v>117</v>
      </c>
      <c r="Y77" s="188" t="s">
        <v>117</v>
      </c>
      <c r="Z77" s="189"/>
      <c r="AA77" s="184" t="s">
        <v>117</v>
      </c>
      <c r="AB77" s="189"/>
      <c r="AC77" s="184" t="s">
        <v>117</v>
      </c>
      <c r="AD77" s="190" t="s">
        <v>117</v>
      </c>
    </row>
    <row r="78" spans="1:30" ht="18" customHeight="1" thickBot="1">
      <c r="A78" s="201"/>
      <c r="B78" s="193"/>
      <c r="C78" s="194"/>
      <c r="D78" s="194"/>
      <c r="E78" s="194"/>
      <c r="F78" s="194"/>
      <c r="G78" s="194"/>
      <c r="H78" s="194"/>
      <c r="I78" s="194"/>
      <c r="J78" s="194"/>
      <c r="K78" s="194"/>
      <c r="L78" s="194"/>
      <c r="M78" s="194"/>
      <c r="N78" s="195"/>
      <c r="O78" s="194"/>
      <c r="P78" s="194"/>
      <c r="Q78" s="194"/>
      <c r="R78" s="194"/>
      <c r="S78" s="194"/>
      <c r="T78" s="194"/>
      <c r="U78" s="194"/>
      <c r="V78" s="194"/>
      <c r="W78" s="194"/>
      <c r="X78" s="194"/>
      <c r="Y78" s="194"/>
      <c r="Z78" s="197"/>
      <c r="AA78" s="196"/>
      <c r="AB78" s="197"/>
      <c r="AC78" s="196"/>
      <c r="AD78" s="198"/>
    </row>
    <row r="79" spans="1:30" ht="18" customHeight="1">
      <c r="A79" s="201"/>
      <c r="B79" s="160">
        <v>7</v>
      </c>
      <c r="C79" s="161" t="s">
        <v>133</v>
      </c>
      <c r="D79" s="162">
        <v>1</v>
      </c>
      <c r="E79" s="163">
        <v>7514478197</v>
      </c>
      <c r="F79" s="163">
        <v>10255373651</v>
      </c>
      <c r="G79" s="163">
        <v>1178160338</v>
      </c>
      <c r="H79" s="163">
        <v>1307221512</v>
      </c>
      <c r="I79" s="163">
        <v>6336317859</v>
      </c>
      <c r="J79" s="163">
        <v>8948152139</v>
      </c>
      <c r="K79" s="163">
        <v>3803261713</v>
      </c>
      <c r="L79" s="164">
        <v>365913217</v>
      </c>
      <c r="M79" s="165">
        <v>1</v>
      </c>
      <c r="N79" s="166">
        <v>5</v>
      </c>
      <c r="O79" s="167">
        <v>1940000000</v>
      </c>
      <c r="P79" s="163">
        <v>6336317859</v>
      </c>
      <c r="Q79" s="168" t="s">
        <v>114</v>
      </c>
      <c r="R79" s="169" t="s">
        <v>112</v>
      </c>
      <c r="S79" s="163">
        <v>6.3781456179014571</v>
      </c>
      <c r="T79" s="168" t="s">
        <v>114</v>
      </c>
      <c r="U79" s="170">
        <v>0.12746698038374574</v>
      </c>
      <c r="V79" s="168" t="s">
        <v>114</v>
      </c>
      <c r="W79" s="171">
        <v>10.39388996161896</v>
      </c>
      <c r="X79" s="168" t="s">
        <v>114</v>
      </c>
      <c r="Y79" s="172" t="s">
        <v>115</v>
      </c>
      <c r="Z79" s="173">
        <v>0.42503319723674626</v>
      </c>
      <c r="AA79" s="168" t="s">
        <v>114</v>
      </c>
      <c r="AB79" s="174">
        <v>0.37085549902212922</v>
      </c>
      <c r="AC79" s="168" t="s">
        <v>114</v>
      </c>
      <c r="AD79" s="175" t="s">
        <v>114</v>
      </c>
    </row>
    <row r="80" spans="1:30" ht="18" customHeight="1">
      <c r="A80" s="201"/>
      <c r="B80" s="176">
        <v>7.1</v>
      </c>
      <c r="C80" s="177" t="s">
        <v>134</v>
      </c>
      <c r="D80" s="178">
        <v>0.1</v>
      </c>
      <c r="E80" s="179">
        <v>2841361364</v>
      </c>
      <c r="F80" s="179">
        <v>3186144861</v>
      </c>
      <c r="G80" s="179">
        <v>18905110</v>
      </c>
      <c r="H80" s="179">
        <v>147966284</v>
      </c>
      <c r="I80" s="179">
        <v>2822456254</v>
      </c>
      <c r="J80" s="179">
        <v>3038178577</v>
      </c>
      <c r="K80" s="179">
        <v>210244810</v>
      </c>
      <c r="L80" s="179">
        <v>13696034</v>
      </c>
      <c r="M80" s="180"/>
      <c r="N80" s="181" t="s">
        <v>117</v>
      </c>
      <c r="O80" s="182" t="s">
        <v>117</v>
      </c>
      <c r="P80" s="183" t="s">
        <v>117</v>
      </c>
      <c r="Q80" s="184" t="s">
        <v>117</v>
      </c>
      <c r="R80" s="185" t="s">
        <v>112</v>
      </c>
      <c r="S80" s="183"/>
      <c r="T80" s="184" t="s">
        <v>117</v>
      </c>
      <c r="U80" s="186"/>
      <c r="V80" s="184" t="s">
        <v>117</v>
      </c>
      <c r="W80" s="187"/>
      <c r="X80" s="184" t="s">
        <v>117</v>
      </c>
      <c r="Y80" s="188" t="s">
        <v>117</v>
      </c>
      <c r="Z80" s="189"/>
      <c r="AA80" s="184" t="s">
        <v>117</v>
      </c>
      <c r="AB80" s="189"/>
      <c r="AC80" s="184" t="s">
        <v>117</v>
      </c>
      <c r="AD80" s="190" t="s">
        <v>117</v>
      </c>
    </row>
    <row r="81" spans="1:30" ht="18" customHeight="1">
      <c r="A81" s="201"/>
      <c r="B81" s="176">
        <v>7.1999999999999993</v>
      </c>
      <c r="C81" s="191" t="s">
        <v>135</v>
      </c>
      <c r="D81" s="178">
        <v>0.1</v>
      </c>
      <c r="E81" s="179">
        <v>96851200</v>
      </c>
      <c r="F81" s="179">
        <v>370851200</v>
      </c>
      <c r="G81" s="179">
        <v>40269953</v>
      </c>
      <c r="H81" s="179">
        <v>40269953</v>
      </c>
      <c r="I81" s="179">
        <v>56581247</v>
      </c>
      <c r="J81" s="179">
        <v>330581247</v>
      </c>
      <c r="K81" s="179">
        <v>43704630</v>
      </c>
      <c r="L81" s="179">
        <v>724000</v>
      </c>
      <c r="M81" s="180"/>
      <c r="N81" s="181" t="s">
        <v>117</v>
      </c>
      <c r="O81" s="182" t="s">
        <v>117</v>
      </c>
      <c r="P81" s="183" t="s">
        <v>117</v>
      </c>
      <c r="Q81" s="184" t="s">
        <v>117</v>
      </c>
      <c r="R81" s="185" t="s">
        <v>112</v>
      </c>
      <c r="S81" s="183"/>
      <c r="T81" s="184" t="s">
        <v>117</v>
      </c>
      <c r="U81" s="186"/>
      <c r="V81" s="184" t="s">
        <v>117</v>
      </c>
      <c r="W81" s="187"/>
      <c r="X81" s="184" t="s">
        <v>117</v>
      </c>
      <c r="Y81" s="188" t="s">
        <v>117</v>
      </c>
      <c r="Z81" s="189"/>
      <c r="AA81" s="184" t="s">
        <v>117</v>
      </c>
      <c r="AB81" s="189"/>
      <c r="AC81" s="184" t="s">
        <v>117</v>
      </c>
      <c r="AD81" s="190" t="s">
        <v>117</v>
      </c>
    </row>
    <row r="82" spans="1:30" ht="30" customHeight="1">
      <c r="A82" s="201"/>
      <c r="B82" s="176">
        <v>7.2999999999999989</v>
      </c>
      <c r="C82" s="191" t="s">
        <v>136</v>
      </c>
      <c r="D82" s="178">
        <v>0.8</v>
      </c>
      <c r="E82" s="179">
        <v>4576265633</v>
      </c>
      <c r="F82" s="179">
        <v>6698377590</v>
      </c>
      <c r="G82" s="179">
        <v>1118985275</v>
      </c>
      <c r="H82" s="179">
        <v>1118985275</v>
      </c>
      <c r="I82" s="179">
        <v>3457280358</v>
      </c>
      <c r="J82" s="179">
        <v>5579392315</v>
      </c>
      <c r="K82" s="179">
        <v>3549312273</v>
      </c>
      <c r="L82" s="179">
        <v>351493183</v>
      </c>
      <c r="M82" s="180"/>
      <c r="N82" s="181" t="s">
        <v>117</v>
      </c>
      <c r="O82" s="182" t="s">
        <v>117</v>
      </c>
      <c r="P82" s="183" t="s">
        <v>117</v>
      </c>
      <c r="Q82" s="184" t="s">
        <v>117</v>
      </c>
      <c r="R82" s="185" t="s">
        <v>132</v>
      </c>
      <c r="S82" s="183"/>
      <c r="T82" s="184" t="s">
        <v>117</v>
      </c>
      <c r="U82" s="186"/>
      <c r="V82" s="184" t="s">
        <v>117</v>
      </c>
      <c r="W82" s="187"/>
      <c r="X82" s="184" t="s">
        <v>117</v>
      </c>
      <c r="Y82" s="188" t="s">
        <v>117</v>
      </c>
      <c r="Z82" s="189"/>
      <c r="AA82" s="184" t="s">
        <v>117</v>
      </c>
      <c r="AB82" s="189"/>
      <c r="AC82" s="184" t="s">
        <v>117</v>
      </c>
      <c r="AD82" s="190" t="s">
        <v>117</v>
      </c>
    </row>
    <row r="83" spans="1:30" ht="18" customHeight="1">
      <c r="A83" s="201"/>
      <c r="B83" s="176" t="s">
        <v>117</v>
      </c>
      <c r="C83" s="191"/>
      <c r="D83" s="178"/>
      <c r="E83" s="179"/>
      <c r="F83" s="179"/>
      <c r="G83" s="179"/>
      <c r="H83" s="179"/>
      <c r="I83" s="179">
        <v>0</v>
      </c>
      <c r="J83" s="179">
        <v>0</v>
      </c>
      <c r="K83" s="179"/>
      <c r="L83" s="192"/>
      <c r="M83" s="180"/>
      <c r="N83" s="181" t="s">
        <v>117</v>
      </c>
      <c r="O83" s="182" t="s">
        <v>117</v>
      </c>
      <c r="P83" s="183" t="s">
        <v>117</v>
      </c>
      <c r="Q83" s="184" t="s">
        <v>117</v>
      </c>
      <c r="R83" s="185" t="s">
        <v>117</v>
      </c>
      <c r="S83" s="183"/>
      <c r="T83" s="184" t="s">
        <v>117</v>
      </c>
      <c r="U83" s="186"/>
      <c r="V83" s="184" t="s">
        <v>117</v>
      </c>
      <c r="W83" s="187"/>
      <c r="X83" s="184" t="s">
        <v>117</v>
      </c>
      <c r="Y83" s="188" t="s">
        <v>117</v>
      </c>
      <c r="Z83" s="189"/>
      <c r="AA83" s="184" t="s">
        <v>117</v>
      </c>
      <c r="AB83" s="189"/>
      <c r="AC83" s="184" t="s">
        <v>117</v>
      </c>
      <c r="AD83" s="190" t="s">
        <v>117</v>
      </c>
    </row>
    <row r="84" spans="1:30" ht="18" customHeight="1">
      <c r="A84" s="201"/>
      <c r="B84" s="176" t="s">
        <v>117</v>
      </c>
      <c r="C84" s="191"/>
      <c r="D84" s="178"/>
      <c r="E84" s="179"/>
      <c r="F84" s="179"/>
      <c r="G84" s="179"/>
      <c r="H84" s="179"/>
      <c r="I84" s="179">
        <v>0</v>
      </c>
      <c r="J84" s="179">
        <v>0</v>
      </c>
      <c r="K84" s="179"/>
      <c r="L84" s="192"/>
      <c r="M84" s="180"/>
      <c r="N84" s="181" t="s">
        <v>117</v>
      </c>
      <c r="O84" s="182" t="s">
        <v>117</v>
      </c>
      <c r="P84" s="183" t="s">
        <v>117</v>
      </c>
      <c r="Q84" s="184" t="s">
        <v>117</v>
      </c>
      <c r="R84" s="185" t="s">
        <v>117</v>
      </c>
      <c r="S84" s="183"/>
      <c r="T84" s="184" t="s">
        <v>117</v>
      </c>
      <c r="U84" s="186"/>
      <c r="V84" s="184" t="s">
        <v>117</v>
      </c>
      <c r="W84" s="187"/>
      <c r="X84" s="184" t="s">
        <v>117</v>
      </c>
      <c r="Y84" s="188" t="s">
        <v>117</v>
      </c>
      <c r="Z84" s="189"/>
      <c r="AA84" s="184" t="s">
        <v>117</v>
      </c>
      <c r="AB84" s="189"/>
      <c r="AC84" s="184" t="s">
        <v>117</v>
      </c>
      <c r="AD84" s="190" t="s">
        <v>117</v>
      </c>
    </row>
    <row r="85" spans="1:30" ht="18" customHeight="1">
      <c r="A85" s="201"/>
      <c r="B85" s="176" t="s">
        <v>117</v>
      </c>
      <c r="C85" s="191"/>
      <c r="D85" s="178"/>
      <c r="E85" s="179"/>
      <c r="F85" s="179"/>
      <c r="G85" s="179"/>
      <c r="H85" s="179"/>
      <c r="I85" s="179">
        <v>0</v>
      </c>
      <c r="J85" s="179">
        <v>0</v>
      </c>
      <c r="K85" s="179"/>
      <c r="L85" s="192"/>
      <c r="M85" s="180"/>
      <c r="N85" s="181" t="s">
        <v>117</v>
      </c>
      <c r="O85" s="182" t="s">
        <v>117</v>
      </c>
      <c r="P85" s="183" t="s">
        <v>117</v>
      </c>
      <c r="Q85" s="184" t="s">
        <v>117</v>
      </c>
      <c r="R85" s="185" t="s">
        <v>117</v>
      </c>
      <c r="S85" s="183"/>
      <c r="T85" s="184" t="s">
        <v>117</v>
      </c>
      <c r="U85" s="186"/>
      <c r="V85" s="184" t="s">
        <v>117</v>
      </c>
      <c r="W85" s="187"/>
      <c r="X85" s="184" t="s">
        <v>117</v>
      </c>
      <c r="Y85" s="188" t="s">
        <v>117</v>
      </c>
      <c r="Z85" s="189"/>
      <c r="AA85" s="184" t="s">
        <v>117</v>
      </c>
      <c r="AB85" s="189"/>
      <c r="AC85" s="184" t="s">
        <v>117</v>
      </c>
      <c r="AD85" s="190" t="s">
        <v>117</v>
      </c>
    </row>
    <row r="86" spans="1:30" ht="18" customHeight="1">
      <c r="A86" s="201"/>
      <c r="B86" s="176" t="s">
        <v>117</v>
      </c>
      <c r="C86" s="191"/>
      <c r="D86" s="178"/>
      <c r="E86" s="179"/>
      <c r="F86" s="179"/>
      <c r="G86" s="179"/>
      <c r="H86" s="179"/>
      <c r="I86" s="179">
        <v>0</v>
      </c>
      <c r="J86" s="179">
        <v>0</v>
      </c>
      <c r="K86" s="179"/>
      <c r="L86" s="192"/>
      <c r="M86" s="180"/>
      <c r="N86" s="181" t="s">
        <v>117</v>
      </c>
      <c r="O86" s="182" t="s">
        <v>117</v>
      </c>
      <c r="P86" s="183" t="s">
        <v>117</v>
      </c>
      <c r="Q86" s="184" t="s">
        <v>117</v>
      </c>
      <c r="R86" s="185" t="s">
        <v>117</v>
      </c>
      <c r="S86" s="183"/>
      <c r="T86" s="184" t="s">
        <v>117</v>
      </c>
      <c r="U86" s="186"/>
      <c r="V86" s="184" t="s">
        <v>117</v>
      </c>
      <c r="W86" s="187"/>
      <c r="X86" s="184" t="s">
        <v>117</v>
      </c>
      <c r="Y86" s="188" t="s">
        <v>117</v>
      </c>
      <c r="Z86" s="189"/>
      <c r="AA86" s="184" t="s">
        <v>117</v>
      </c>
      <c r="AB86" s="189"/>
      <c r="AC86" s="184" t="s">
        <v>117</v>
      </c>
      <c r="AD86" s="190" t="s">
        <v>117</v>
      </c>
    </row>
    <row r="87" spans="1:30" ht="18" customHeight="1">
      <c r="A87" s="201"/>
      <c r="B87" s="176" t="s">
        <v>117</v>
      </c>
      <c r="C87" s="191"/>
      <c r="D87" s="178"/>
      <c r="E87" s="179"/>
      <c r="F87" s="179"/>
      <c r="G87" s="179"/>
      <c r="H87" s="179"/>
      <c r="I87" s="179">
        <v>0</v>
      </c>
      <c r="J87" s="179">
        <v>0</v>
      </c>
      <c r="K87" s="179"/>
      <c r="L87" s="192"/>
      <c r="M87" s="180"/>
      <c r="N87" s="181" t="s">
        <v>117</v>
      </c>
      <c r="O87" s="182" t="s">
        <v>117</v>
      </c>
      <c r="P87" s="183" t="s">
        <v>117</v>
      </c>
      <c r="Q87" s="184" t="s">
        <v>117</v>
      </c>
      <c r="R87" s="185" t="s">
        <v>117</v>
      </c>
      <c r="S87" s="183"/>
      <c r="T87" s="184" t="s">
        <v>117</v>
      </c>
      <c r="U87" s="186"/>
      <c r="V87" s="184" t="s">
        <v>117</v>
      </c>
      <c r="W87" s="187"/>
      <c r="X87" s="184" t="s">
        <v>117</v>
      </c>
      <c r="Y87" s="188" t="s">
        <v>117</v>
      </c>
      <c r="Z87" s="189"/>
      <c r="AA87" s="184" t="s">
        <v>117</v>
      </c>
      <c r="AB87" s="189"/>
      <c r="AC87" s="184" t="s">
        <v>117</v>
      </c>
      <c r="AD87" s="190" t="s">
        <v>117</v>
      </c>
    </row>
    <row r="88" spans="1:30" ht="18" customHeight="1">
      <c r="A88" s="201"/>
      <c r="B88" s="176" t="s">
        <v>117</v>
      </c>
      <c r="C88" s="191"/>
      <c r="D88" s="178"/>
      <c r="E88" s="179"/>
      <c r="F88" s="179"/>
      <c r="G88" s="179"/>
      <c r="H88" s="179"/>
      <c r="I88" s="179">
        <v>0</v>
      </c>
      <c r="J88" s="179">
        <v>0</v>
      </c>
      <c r="K88" s="179"/>
      <c r="L88" s="192"/>
      <c r="M88" s="180"/>
      <c r="N88" s="181" t="s">
        <v>117</v>
      </c>
      <c r="O88" s="182" t="s">
        <v>117</v>
      </c>
      <c r="P88" s="183" t="s">
        <v>117</v>
      </c>
      <c r="Q88" s="184" t="s">
        <v>117</v>
      </c>
      <c r="R88" s="185" t="s">
        <v>117</v>
      </c>
      <c r="S88" s="183"/>
      <c r="T88" s="184" t="s">
        <v>117</v>
      </c>
      <c r="U88" s="186"/>
      <c r="V88" s="184" t="s">
        <v>117</v>
      </c>
      <c r="W88" s="187"/>
      <c r="X88" s="184" t="s">
        <v>117</v>
      </c>
      <c r="Y88" s="188" t="s">
        <v>117</v>
      </c>
      <c r="Z88" s="189"/>
      <c r="AA88" s="184" t="s">
        <v>117</v>
      </c>
      <c r="AB88" s="189"/>
      <c r="AC88" s="184" t="s">
        <v>117</v>
      </c>
      <c r="AD88" s="190" t="s">
        <v>117</v>
      </c>
    </row>
    <row r="89" spans="1:30" ht="18" customHeight="1" thickBot="1">
      <c r="A89" s="201"/>
      <c r="B89" s="193"/>
      <c r="C89" s="194"/>
      <c r="D89" s="194"/>
      <c r="E89" s="194"/>
      <c r="F89" s="194"/>
      <c r="G89" s="194"/>
      <c r="H89" s="194"/>
      <c r="I89" s="194"/>
      <c r="J89" s="194"/>
      <c r="K89" s="194"/>
      <c r="L89" s="194"/>
      <c r="M89" s="194"/>
      <c r="N89" s="195"/>
      <c r="O89" s="194"/>
      <c r="P89" s="194"/>
      <c r="Q89" s="194"/>
      <c r="R89" s="194"/>
      <c r="S89" s="194"/>
      <c r="T89" s="194"/>
      <c r="U89" s="194"/>
      <c r="V89" s="194"/>
      <c r="W89" s="194"/>
      <c r="X89" s="194"/>
      <c r="Y89" s="194"/>
      <c r="Z89" s="197"/>
      <c r="AA89" s="196"/>
      <c r="AB89" s="197"/>
      <c r="AC89" s="196"/>
      <c r="AD89" s="198"/>
    </row>
    <row r="90" spans="1:30" ht="18" customHeight="1">
      <c r="A90" s="201"/>
      <c r="B90" s="160">
        <v>8</v>
      </c>
      <c r="C90" s="161" t="s">
        <v>137</v>
      </c>
      <c r="D90" s="162">
        <v>1</v>
      </c>
      <c r="E90" s="163">
        <v>4300084400</v>
      </c>
      <c r="F90" s="163">
        <v>6374162800</v>
      </c>
      <c r="G90" s="163">
        <v>102130000</v>
      </c>
      <c r="H90" s="163">
        <v>243361000</v>
      </c>
      <c r="I90" s="163">
        <v>4197954400</v>
      </c>
      <c r="J90" s="163">
        <v>6130801800</v>
      </c>
      <c r="K90" s="163">
        <v>2271927600</v>
      </c>
      <c r="L90" s="164">
        <v>44175200</v>
      </c>
      <c r="M90" s="165">
        <v>1</v>
      </c>
      <c r="N90" s="166">
        <v>5</v>
      </c>
      <c r="O90" s="167">
        <v>1940000000</v>
      </c>
      <c r="P90" s="163">
        <v>4197954400</v>
      </c>
      <c r="Q90" s="168" t="s">
        <v>114</v>
      </c>
      <c r="R90" s="169" t="s">
        <v>112</v>
      </c>
      <c r="S90" s="163">
        <v>42.104028199353763</v>
      </c>
      <c r="T90" s="168" t="s">
        <v>114</v>
      </c>
      <c r="U90" s="170">
        <v>3.8179288423571482E-2</v>
      </c>
      <c r="V90" s="168" t="s">
        <v>114</v>
      </c>
      <c r="W90" s="171">
        <v>51.429933537369386</v>
      </c>
      <c r="X90" s="168" t="s">
        <v>114</v>
      </c>
      <c r="Y90" s="172" t="s">
        <v>115</v>
      </c>
      <c r="Z90" s="173">
        <v>0.37057593347741236</v>
      </c>
      <c r="AA90" s="168" t="s">
        <v>114</v>
      </c>
      <c r="AB90" s="174">
        <v>0.35642760803034401</v>
      </c>
      <c r="AC90" s="168" t="s">
        <v>114</v>
      </c>
      <c r="AD90" s="175" t="s">
        <v>114</v>
      </c>
    </row>
    <row r="91" spans="1:30" ht="18" customHeight="1">
      <c r="A91" s="201"/>
      <c r="B91" s="176">
        <v>8.1</v>
      </c>
      <c r="C91" s="177" t="s">
        <v>138</v>
      </c>
      <c r="D91" s="178">
        <v>0.7</v>
      </c>
      <c r="E91" s="179">
        <v>1915948400</v>
      </c>
      <c r="F91" s="179">
        <v>2522506400</v>
      </c>
      <c r="G91" s="179">
        <v>67000000</v>
      </c>
      <c r="H91" s="179">
        <v>170000000</v>
      </c>
      <c r="I91" s="179">
        <v>1848948400</v>
      </c>
      <c r="J91" s="179">
        <v>2352506400</v>
      </c>
      <c r="K91" s="179">
        <v>1418466600</v>
      </c>
      <c r="L91" s="179">
        <v>37456600</v>
      </c>
      <c r="M91" s="180"/>
      <c r="N91" s="181" t="s">
        <v>117</v>
      </c>
      <c r="O91" s="182" t="s">
        <v>117</v>
      </c>
      <c r="P91" s="183" t="s">
        <v>117</v>
      </c>
      <c r="Q91" s="184" t="s">
        <v>117</v>
      </c>
      <c r="R91" s="185" t="s">
        <v>112</v>
      </c>
      <c r="S91" s="183"/>
      <c r="T91" s="184" t="s">
        <v>117</v>
      </c>
      <c r="U91" s="186"/>
      <c r="V91" s="184" t="s">
        <v>117</v>
      </c>
      <c r="W91" s="187"/>
      <c r="X91" s="184" t="s">
        <v>117</v>
      </c>
      <c r="Y91" s="188" t="s">
        <v>117</v>
      </c>
      <c r="Z91" s="189"/>
      <c r="AA91" s="184" t="s">
        <v>117</v>
      </c>
      <c r="AB91" s="189"/>
      <c r="AC91" s="184" t="s">
        <v>117</v>
      </c>
      <c r="AD91" s="190" t="s">
        <v>117</v>
      </c>
    </row>
    <row r="92" spans="1:30" ht="18" customHeight="1">
      <c r="A92" s="201"/>
      <c r="B92" s="176">
        <v>8.1999999999999993</v>
      </c>
      <c r="C92" s="191" t="s">
        <v>139</v>
      </c>
      <c r="D92" s="178">
        <v>0.1</v>
      </c>
      <c r="E92" s="179">
        <v>1465220000</v>
      </c>
      <c r="F92" s="179">
        <v>2565414400</v>
      </c>
      <c r="G92" s="179">
        <v>23130000</v>
      </c>
      <c r="H92" s="179">
        <v>34361000</v>
      </c>
      <c r="I92" s="179">
        <v>1442090000</v>
      </c>
      <c r="J92" s="179">
        <v>2531053400</v>
      </c>
      <c r="K92" s="179">
        <v>663717600</v>
      </c>
      <c r="L92" s="179">
        <v>4262000</v>
      </c>
      <c r="M92" s="180"/>
      <c r="N92" s="181" t="s">
        <v>117</v>
      </c>
      <c r="O92" s="182" t="s">
        <v>117</v>
      </c>
      <c r="P92" s="183" t="s">
        <v>117</v>
      </c>
      <c r="Q92" s="184" t="s">
        <v>117</v>
      </c>
      <c r="R92" s="185" t="s">
        <v>112</v>
      </c>
      <c r="S92" s="183"/>
      <c r="T92" s="184" t="s">
        <v>117</v>
      </c>
      <c r="U92" s="186"/>
      <c r="V92" s="184" t="s">
        <v>117</v>
      </c>
      <c r="W92" s="187"/>
      <c r="X92" s="184" t="s">
        <v>117</v>
      </c>
      <c r="Y92" s="188" t="s">
        <v>117</v>
      </c>
      <c r="Z92" s="189"/>
      <c r="AA92" s="184" t="s">
        <v>117</v>
      </c>
      <c r="AB92" s="189"/>
      <c r="AC92" s="184" t="s">
        <v>117</v>
      </c>
      <c r="AD92" s="190" t="s">
        <v>117</v>
      </c>
    </row>
    <row r="93" spans="1:30" ht="18" customHeight="1">
      <c r="A93" s="201"/>
      <c r="B93" s="176">
        <v>8.2999999999999989</v>
      </c>
      <c r="C93" s="191" t="s">
        <v>140</v>
      </c>
      <c r="D93" s="178">
        <v>0.2</v>
      </c>
      <c r="E93" s="179">
        <v>918916000</v>
      </c>
      <c r="F93" s="179">
        <v>1286242000</v>
      </c>
      <c r="G93" s="179">
        <v>12000000</v>
      </c>
      <c r="H93" s="179">
        <v>39000000</v>
      </c>
      <c r="I93" s="179">
        <v>906916000</v>
      </c>
      <c r="J93" s="179">
        <v>1247242000</v>
      </c>
      <c r="K93" s="179">
        <v>189743400</v>
      </c>
      <c r="L93" s="179">
        <v>2456600</v>
      </c>
      <c r="M93" s="180"/>
      <c r="N93" s="181" t="s">
        <v>117</v>
      </c>
      <c r="O93" s="182" t="s">
        <v>117</v>
      </c>
      <c r="P93" s="183" t="s">
        <v>117</v>
      </c>
      <c r="Q93" s="184" t="s">
        <v>117</v>
      </c>
      <c r="R93" s="185" t="s">
        <v>112</v>
      </c>
      <c r="S93" s="183"/>
      <c r="T93" s="184" t="s">
        <v>117</v>
      </c>
      <c r="U93" s="186"/>
      <c r="V93" s="184" t="s">
        <v>117</v>
      </c>
      <c r="W93" s="187"/>
      <c r="X93" s="184" t="s">
        <v>117</v>
      </c>
      <c r="Y93" s="188" t="s">
        <v>117</v>
      </c>
      <c r="Z93" s="189"/>
      <c r="AA93" s="184" t="s">
        <v>117</v>
      </c>
      <c r="AB93" s="189"/>
      <c r="AC93" s="184" t="s">
        <v>117</v>
      </c>
      <c r="AD93" s="190" t="s">
        <v>117</v>
      </c>
    </row>
    <row r="94" spans="1:30" ht="18" customHeight="1">
      <c r="A94" s="201"/>
      <c r="B94" s="176" t="s">
        <v>117</v>
      </c>
      <c r="C94" s="191"/>
      <c r="D94" s="178"/>
      <c r="E94" s="179"/>
      <c r="F94" s="179"/>
      <c r="G94" s="179"/>
      <c r="H94" s="179"/>
      <c r="I94" s="179">
        <v>0</v>
      </c>
      <c r="J94" s="179">
        <v>0</v>
      </c>
      <c r="K94" s="179"/>
      <c r="L94" s="192"/>
      <c r="M94" s="180"/>
      <c r="N94" s="181" t="s">
        <v>117</v>
      </c>
      <c r="O94" s="182" t="s">
        <v>117</v>
      </c>
      <c r="P94" s="183" t="s">
        <v>117</v>
      </c>
      <c r="Q94" s="184" t="s">
        <v>117</v>
      </c>
      <c r="R94" s="185" t="s">
        <v>117</v>
      </c>
      <c r="S94" s="183"/>
      <c r="T94" s="184" t="s">
        <v>117</v>
      </c>
      <c r="U94" s="186"/>
      <c r="V94" s="184" t="s">
        <v>117</v>
      </c>
      <c r="W94" s="187"/>
      <c r="X94" s="184" t="s">
        <v>117</v>
      </c>
      <c r="Y94" s="188" t="s">
        <v>117</v>
      </c>
      <c r="Z94" s="189"/>
      <c r="AA94" s="184" t="s">
        <v>117</v>
      </c>
      <c r="AB94" s="189"/>
      <c r="AC94" s="184" t="s">
        <v>117</v>
      </c>
      <c r="AD94" s="190" t="s">
        <v>117</v>
      </c>
    </row>
    <row r="95" spans="1:30" ht="18" customHeight="1">
      <c r="A95" s="201"/>
      <c r="B95" s="176" t="s">
        <v>117</v>
      </c>
      <c r="C95" s="191"/>
      <c r="D95" s="178"/>
      <c r="E95" s="179"/>
      <c r="F95" s="179"/>
      <c r="G95" s="179"/>
      <c r="H95" s="179"/>
      <c r="I95" s="179">
        <v>0</v>
      </c>
      <c r="J95" s="179">
        <v>0</v>
      </c>
      <c r="K95" s="179"/>
      <c r="L95" s="192"/>
      <c r="M95" s="180"/>
      <c r="N95" s="181" t="s">
        <v>117</v>
      </c>
      <c r="O95" s="182" t="s">
        <v>117</v>
      </c>
      <c r="P95" s="183" t="s">
        <v>117</v>
      </c>
      <c r="Q95" s="184" t="s">
        <v>117</v>
      </c>
      <c r="R95" s="185" t="s">
        <v>117</v>
      </c>
      <c r="S95" s="183"/>
      <c r="T95" s="184" t="s">
        <v>117</v>
      </c>
      <c r="U95" s="186"/>
      <c r="V95" s="184" t="s">
        <v>117</v>
      </c>
      <c r="W95" s="187"/>
      <c r="X95" s="184" t="s">
        <v>117</v>
      </c>
      <c r="Y95" s="188" t="s">
        <v>117</v>
      </c>
      <c r="Z95" s="189"/>
      <c r="AA95" s="184" t="s">
        <v>117</v>
      </c>
      <c r="AB95" s="189"/>
      <c r="AC95" s="184" t="s">
        <v>117</v>
      </c>
      <c r="AD95" s="190" t="s">
        <v>117</v>
      </c>
    </row>
    <row r="96" spans="1:30" ht="18" customHeight="1">
      <c r="A96" s="201"/>
      <c r="B96" s="176" t="s">
        <v>117</v>
      </c>
      <c r="C96" s="191"/>
      <c r="D96" s="178"/>
      <c r="E96" s="179"/>
      <c r="F96" s="179"/>
      <c r="G96" s="179"/>
      <c r="H96" s="179"/>
      <c r="I96" s="179">
        <v>0</v>
      </c>
      <c r="J96" s="179">
        <v>0</v>
      </c>
      <c r="K96" s="179"/>
      <c r="L96" s="192"/>
      <c r="M96" s="180"/>
      <c r="N96" s="181" t="s">
        <v>117</v>
      </c>
      <c r="O96" s="182" t="s">
        <v>117</v>
      </c>
      <c r="P96" s="183" t="s">
        <v>117</v>
      </c>
      <c r="Q96" s="184" t="s">
        <v>117</v>
      </c>
      <c r="R96" s="185" t="s">
        <v>117</v>
      </c>
      <c r="S96" s="183"/>
      <c r="T96" s="184" t="s">
        <v>117</v>
      </c>
      <c r="U96" s="186"/>
      <c r="V96" s="184" t="s">
        <v>117</v>
      </c>
      <c r="W96" s="187"/>
      <c r="X96" s="184" t="s">
        <v>117</v>
      </c>
      <c r="Y96" s="188" t="s">
        <v>117</v>
      </c>
      <c r="Z96" s="189"/>
      <c r="AA96" s="184" t="s">
        <v>117</v>
      </c>
      <c r="AB96" s="189"/>
      <c r="AC96" s="184" t="s">
        <v>117</v>
      </c>
      <c r="AD96" s="190" t="s">
        <v>117</v>
      </c>
    </row>
    <row r="97" spans="1:30" ht="18" customHeight="1">
      <c r="A97" s="201"/>
      <c r="B97" s="176" t="s">
        <v>117</v>
      </c>
      <c r="C97" s="191"/>
      <c r="D97" s="178"/>
      <c r="E97" s="179"/>
      <c r="F97" s="179"/>
      <c r="G97" s="179"/>
      <c r="H97" s="179"/>
      <c r="I97" s="179">
        <v>0</v>
      </c>
      <c r="J97" s="179">
        <v>0</v>
      </c>
      <c r="K97" s="179"/>
      <c r="L97" s="192"/>
      <c r="M97" s="180"/>
      <c r="N97" s="181" t="s">
        <v>117</v>
      </c>
      <c r="O97" s="182" t="s">
        <v>117</v>
      </c>
      <c r="P97" s="183" t="s">
        <v>117</v>
      </c>
      <c r="Q97" s="184" t="s">
        <v>117</v>
      </c>
      <c r="R97" s="185" t="s">
        <v>117</v>
      </c>
      <c r="S97" s="183"/>
      <c r="T97" s="184" t="s">
        <v>117</v>
      </c>
      <c r="U97" s="186"/>
      <c r="V97" s="184" t="s">
        <v>117</v>
      </c>
      <c r="W97" s="187"/>
      <c r="X97" s="184" t="s">
        <v>117</v>
      </c>
      <c r="Y97" s="188" t="s">
        <v>117</v>
      </c>
      <c r="Z97" s="189"/>
      <c r="AA97" s="184" t="s">
        <v>117</v>
      </c>
      <c r="AB97" s="189"/>
      <c r="AC97" s="184" t="s">
        <v>117</v>
      </c>
      <c r="AD97" s="190" t="s">
        <v>117</v>
      </c>
    </row>
    <row r="98" spans="1:30" ht="18" customHeight="1">
      <c r="A98" s="201"/>
      <c r="B98" s="176" t="s">
        <v>117</v>
      </c>
      <c r="C98" s="191"/>
      <c r="D98" s="178"/>
      <c r="E98" s="179"/>
      <c r="F98" s="179"/>
      <c r="G98" s="179"/>
      <c r="H98" s="179"/>
      <c r="I98" s="179">
        <v>0</v>
      </c>
      <c r="J98" s="179">
        <v>0</v>
      </c>
      <c r="K98" s="179"/>
      <c r="L98" s="192"/>
      <c r="M98" s="180"/>
      <c r="N98" s="181" t="s">
        <v>117</v>
      </c>
      <c r="O98" s="182" t="s">
        <v>117</v>
      </c>
      <c r="P98" s="183" t="s">
        <v>117</v>
      </c>
      <c r="Q98" s="184" t="s">
        <v>117</v>
      </c>
      <c r="R98" s="185" t="s">
        <v>117</v>
      </c>
      <c r="S98" s="183"/>
      <c r="T98" s="184" t="s">
        <v>117</v>
      </c>
      <c r="U98" s="186"/>
      <c r="V98" s="184" t="s">
        <v>117</v>
      </c>
      <c r="W98" s="187"/>
      <c r="X98" s="184" t="s">
        <v>117</v>
      </c>
      <c r="Y98" s="188" t="s">
        <v>117</v>
      </c>
      <c r="Z98" s="189"/>
      <c r="AA98" s="184" t="s">
        <v>117</v>
      </c>
      <c r="AB98" s="189"/>
      <c r="AC98" s="184" t="s">
        <v>117</v>
      </c>
      <c r="AD98" s="190" t="s">
        <v>117</v>
      </c>
    </row>
    <row r="99" spans="1:30" ht="18" customHeight="1">
      <c r="A99" s="201"/>
      <c r="B99" s="176" t="s">
        <v>117</v>
      </c>
      <c r="C99" s="191"/>
      <c r="D99" s="178"/>
      <c r="E99" s="179"/>
      <c r="F99" s="179"/>
      <c r="G99" s="179"/>
      <c r="H99" s="179"/>
      <c r="I99" s="179">
        <v>0</v>
      </c>
      <c r="J99" s="179">
        <v>0</v>
      </c>
      <c r="K99" s="179"/>
      <c r="L99" s="192"/>
      <c r="M99" s="180"/>
      <c r="N99" s="181" t="s">
        <v>117</v>
      </c>
      <c r="O99" s="182" t="s">
        <v>117</v>
      </c>
      <c r="P99" s="183" t="s">
        <v>117</v>
      </c>
      <c r="Q99" s="184" t="s">
        <v>117</v>
      </c>
      <c r="R99" s="185" t="s">
        <v>117</v>
      </c>
      <c r="S99" s="183"/>
      <c r="T99" s="184" t="s">
        <v>117</v>
      </c>
      <c r="U99" s="186"/>
      <c r="V99" s="184" t="s">
        <v>117</v>
      </c>
      <c r="W99" s="187"/>
      <c r="X99" s="184" t="s">
        <v>117</v>
      </c>
      <c r="Y99" s="188" t="s">
        <v>117</v>
      </c>
      <c r="Z99" s="189"/>
      <c r="AA99" s="184" t="s">
        <v>117</v>
      </c>
      <c r="AB99" s="189"/>
      <c r="AC99" s="184" t="s">
        <v>117</v>
      </c>
      <c r="AD99" s="190" t="s">
        <v>117</v>
      </c>
    </row>
    <row r="100" spans="1:30" ht="18" customHeight="1" thickBot="1">
      <c r="A100" s="201"/>
      <c r="B100" s="193"/>
      <c r="C100" s="194"/>
      <c r="D100" s="194"/>
      <c r="E100" s="194"/>
      <c r="F100" s="194"/>
      <c r="G100" s="194"/>
      <c r="H100" s="194"/>
      <c r="I100" s="194"/>
      <c r="J100" s="194"/>
      <c r="K100" s="194"/>
      <c r="L100" s="194"/>
      <c r="M100" s="194"/>
      <c r="N100" s="195"/>
      <c r="O100" s="194"/>
      <c r="P100" s="194"/>
      <c r="Q100" s="194"/>
      <c r="R100" s="194"/>
      <c r="S100" s="194"/>
      <c r="T100" s="194"/>
      <c r="U100" s="194"/>
      <c r="V100" s="194"/>
      <c r="W100" s="194"/>
      <c r="X100" s="194"/>
      <c r="Y100" s="194"/>
      <c r="Z100" s="197"/>
      <c r="AA100" s="196"/>
      <c r="AB100" s="197"/>
      <c r="AC100" s="196"/>
      <c r="AD100" s="198"/>
    </row>
    <row r="101" spans="1:30" ht="18" customHeight="1">
      <c r="A101" s="201"/>
      <c r="B101" s="160">
        <v>9</v>
      </c>
      <c r="C101" s="161" t="s">
        <v>141</v>
      </c>
      <c r="D101" s="162">
        <v>1</v>
      </c>
      <c r="E101" s="163">
        <v>8057368359.0599995</v>
      </c>
      <c r="F101" s="163">
        <v>8558515434.0599995</v>
      </c>
      <c r="G101" s="163">
        <v>358925741.76099998</v>
      </c>
      <c r="H101" s="163">
        <v>2958159127.7610002</v>
      </c>
      <c r="I101" s="163">
        <v>7698442617.2989998</v>
      </c>
      <c r="J101" s="163">
        <v>5600356306.2989998</v>
      </c>
      <c r="K101" s="163">
        <v>583559509.89100003</v>
      </c>
      <c r="L101" s="164">
        <v>11872242.300999999</v>
      </c>
      <c r="M101" s="165">
        <v>1</v>
      </c>
      <c r="N101" s="166">
        <v>5</v>
      </c>
      <c r="O101" s="167">
        <v>1940000000</v>
      </c>
      <c r="P101" s="163">
        <v>7698442617.2989998</v>
      </c>
      <c r="Q101" s="168" t="s">
        <v>114</v>
      </c>
      <c r="R101" s="169" t="s">
        <v>112</v>
      </c>
      <c r="S101" s="163">
        <v>22.448566434739604</v>
      </c>
      <c r="T101" s="168" t="s">
        <v>114</v>
      </c>
      <c r="U101" s="170">
        <v>0.34563928178344183</v>
      </c>
      <c r="V101" s="168" t="s">
        <v>114</v>
      </c>
      <c r="W101" s="171">
        <v>49.153268194488149</v>
      </c>
      <c r="X101" s="168" t="s">
        <v>114</v>
      </c>
      <c r="Y101" s="172" t="s">
        <v>115</v>
      </c>
      <c r="Z101" s="173">
        <v>0.10420042546840129</v>
      </c>
      <c r="AA101" s="168" t="s">
        <v>114</v>
      </c>
      <c r="AB101" s="174">
        <v>6.8184665247974008E-2</v>
      </c>
      <c r="AC101" s="168" t="s">
        <v>114</v>
      </c>
      <c r="AD101" s="175" t="s">
        <v>114</v>
      </c>
    </row>
    <row r="102" spans="1:30" ht="18" customHeight="1">
      <c r="A102" s="201"/>
      <c r="B102" s="176">
        <v>9.1</v>
      </c>
      <c r="C102" s="177" t="s">
        <v>142</v>
      </c>
      <c r="D102" s="178">
        <v>0.1</v>
      </c>
      <c r="E102" s="179">
        <v>664286433.05999994</v>
      </c>
      <c r="F102" s="179">
        <v>664286433.05999994</v>
      </c>
      <c r="G102" s="179">
        <v>165922041.75999999</v>
      </c>
      <c r="H102" s="179">
        <v>236348041.75999999</v>
      </c>
      <c r="I102" s="179">
        <v>498364391.29999995</v>
      </c>
      <c r="J102" s="179">
        <v>427938391.29999995</v>
      </c>
      <c r="K102" s="179">
        <v>38196998.890000001</v>
      </c>
      <c r="L102" s="179">
        <v>3611126.3</v>
      </c>
      <c r="M102" s="180"/>
      <c r="N102" s="181" t="s">
        <v>117</v>
      </c>
      <c r="O102" s="182" t="s">
        <v>117</v>
      </c>
      <c r="P102" s="183" t="s">
        <v>117</v>
      </c>
      <c r="Q102" s="184" t="s">
        <v>117</v>
      </c>
      <c r="R102" s="185" t="s">
        <v>112</v>
      </c>
      <c r="S102" s="183"/>
      <c r="T102" s="184" t="s">
        <v>117</v>
      </c>
      <c r="U102" s="186"/>
      <c r="V102" s="184" t="s">
        <v>117</v>
      </c>
      <c r="W102" s="187"/>
      <c r="X102" s="184" t="s">
        <v>117</v>
      </c>
      <c r="Y102" s="188" t="s">
        <v>117</v>
      </c>
      <c r="Z102" s="189"/>
      <c r="AA102" s="184" t="s">
        <v>117</v>
      </c>
      <c r="AB102" s="189"/>
      <c r="AC102" s="184" t="s">
        <v>117</v>
      </c>
      <c r="AD102" s="190" t="s">
        <v>117</v>
      </c>
    </row>
    <row r="103" spans="1:30" ht="18" customHeight="1">
      <c r="A103" s="201"/>
      <c r="B103" s="176">
        <v>9.1999999999999993</v>
      </c>
      <c r="C103" s="191" t="s">
        <v>143</v>
      </c>
      <c r="D103" s="178">
        <v>0.65</v>
      </c>
      <c r="E103" s="179">
        <v>10000000</v>
      </c>
      <c r="F103" s="179">
        <v>10000000</v>
      </c>
      <c r="G103" s="179">
        <v>1E-3</v>
      </c>
      <c r="H103" s="179">
        <v>1E-3</v>
      </c>
      <c r="I103" s="179">
        <v>9999999.9989999998</v>
      </c>
      <c r="J103" s="179">
        <v>9999999.9989999998</v>
      </c>
      <c r="K103" s="179">
        <v>1E-3</v>
      </c>
      <c r="L103" s="179">
        <v>1E-3</v>
      </c>
      <c r="M103" s="180"/>
      <c r="N103" s="181" t="s">
        <v>117</v>
      </c>
      <c r="O103" s="182" t="s">
        <v>117</v>
      </c>
      <c r="P103" s="183" t="s">
        <v>117</v>
      </c>
      <c r="Q103" s="184" t="s">
        <v>117</v>
      </c>
      <c r="R103" s="185" t="s">
        <v>112</v>
      </c>
      <c r="S103" s="183"/>
      <c r="T103" s="184" t="s">
        <v>117</v>
      </c>
      <c r="U103" s="186"/>
      <c r="V103" s="184" t="s">
        <v>117</v>
      </c>
      <c r="W103" s="187"/>
      <c r="X103" s="184" t="s">
        <v>117</v>
      </c>
      <c r="Y103" s="188" t="s">
        <v>117</v>
      </c>
      <c r="Z103" s="189"/>
      <c r="AA103" s="184" t="s">
        <v>117</v>
      </c>
      <c r="AB103" s="189"/>
      <c r="AC103" s="184" t="s">
        <v>117</v>
      </c>
      <c r="AD103" s="190" t="s">
        <v>117</v>
      </c>
    </row>
    <row r="104" spans="1:30" ht="18" customHeight="1">
      <c r="A104" s="201"/>
      <c r="B104" s="176">
        <v>9.2999999999999989</v>
      </c>
      <c r="C104" s="191" t="s">
        <v>144</v>
      </c>
      <c r="D104" s="178">
        <v>0.25</v>
      </c>
      <c r="E104" s="179">
        <v>7383081926</v>
      </c>
      <c r="F104" s="179">
        <v>7884229001</v>
      </c>
      <c r="G104" s="179">
        <v>193003700</v>
      </c>
      <c r="H104" s="179">
        <v>2721811086</v>
      </c>
      <c r="I104" s="179">
        <v>7190078226</v>
      </c>
      <c r="J104" s="179">
        <v>5162417915</v>
      </c>
      <c r="K104" s="179">
        <v>545362511</v>
      </c>
      <c r="L104" s="179">
        <v>8261116</v>
      </c>
      <c r="M104" s="180"/>
      <c r="N104" s="181" t="s">
        <v>117</v>
      </c>
      <c r="O104" s="182" t="s">
        <v>117</v>
      </c>
      <c r="P104" s="183" t="s">
        <v>117</v>
      </c>
      <c r="Q104" s="184" t="s">
        <v>117</v>
      </c>
      <c r="R104" s="185" t="s">
        <v>112</v>
      </c>
      <c r="S104" s="183"/>
      <c r="T104" s="184" t="s">
        <v>117</v>
      </c>
      <c r="U104" s="186"/>
      <c r="V104" s="184" t="s">
        <v>117</v>
      </c>
      <c r="W104" s="187"/>
      <c r="X104" s="184" t="s">
        <v>117</v>
      </c>
      <c r="Y104" s="188" t="s">
        <v>117</v>
      </c>
      <c r="Z104" s="189"/>
      <c r="AA104" s="184" t="s">
        <v>117</v>
      </c>
      <c r="AB104" s="189"/>
      <c r="AC104" s="184" t="s">
        <v>117</v>
      </c>
      <c r="AD104" s="190" t="s">
        <v>117</v>
      </c>
    </row>
    <row r="105" spans="1:30" ht="18" customHeight="1">
      <c r="A105" s="201"/>
      <c r="B105" s="176" t="s">
        <v>117</v>
      </c>
      <c r="C105" s="191"/>
      <c r="D105" s="178"/>
      <c r="E105" s="179"/>
      <c r="F105" s="179"/>
      <c r="G105" s="179"/>
      <c r="H105" s="179"/>
      <c r="I105" s="179">
        <v>0</v>
      </c>
      <c r="J105" s="179">
        <v>0</v>
      </c>
      <c r="K105" s="179"/>
      <c r="L105" s="192"/>
      <c r="M105" s="180"/>
      <c r="N105" s="181" t="s">
        <v>117</v>
      </c>
      <c r="O105" s="182" t="s">
        <v>117</v>
      </c>
      <c r="P105" s="183" t="s">
        <v>117</v>
      </c>
      <c r="Q105" s="184" t="s">
        <v>117</v>
      </c>
      <c r="R105" s="185" t="s">
        <v>117</v>
      </c>
      <c r="S105" s="183"/>
      <c r="T105" s="184" t="s">
        <v>117</v>
      </c>
      <c r="U105" s="186"/>
      <c r="V105" s="184" t="s">
        <v>117</v>
      </c>
      <c r="W105" s="187"/>
      <c r="X105" s="184" t="s">
        <v>117</v>
      </c>
      <c r="Y105" s="188" t="s">
        <v>117</v>
      </c>
      <c r="Z105" s="189"/>
      <c r="AA105" s="184" t="s">
        <v>117</v>
      </c>
      <c r="AB105" s="189"/>
      <c r="AC105" s="184" t="s">
        <v>117</v>
      </c>
      <c r="AD105" s="190" t="s">
        <v>117</v>
      </c>
    </row>
    <row r="106" spans="1:30" ht="18" customHeight="1">
      <c r="A106" s="201"/>
      <c r="B106" s="176" t="s">
        <v>117</v>
      </c>
      <c r="C106" s="191"/>
      <c r="D106" s="178"/>
      <c r="E106" s="179"/>
      <c r="F106" s="179"/>
      <c r="G106" s="179"/>
      <c r="H106" s="179"/>
      <c r="I106" s="179">
        <v>0</v>
      </c>
      <c r="J106" s="179">
        <v>0</v>
      </c>
      <c r="K106" s="179"/>
      <c r="L106" s="192"/>
      <c r="M106" s="180"/>
      <c r="N106" s="181" t="s">
        <v>117</v>
      </c>
      <c r="O106" s="182" t="s">
        <v>117</v>
      </c>
      <c r="P106" s="183" t="s">
        <v>117</v>
      </c>
      <c r="Q106" s="184" t="s">
        <v>117</v>
      </c>
      <c r="R106" s="185" t="s">
        <v>117</v>
      </c>
      <c r="S106" s="183"/>
      <c r="T106" s="184" t="s">
        <v>117</v>
      </c>
      <c r="U106" s="186"/>
      <c r="V106" s="184" t="s">
        <v>117</v>
      </c>
      <c r="W106" s="187"/>
      <c r="X106" s="184" t="s">
        <v>117</v>
      </c>
      <c r="Y106" s="188" t="s">
        <v>117</v>
      </c>
      <c r="Z106" s="189"/>
      <c r="AA106" s="184" t="s">
        <v>117</v>
      </c>
      <c r="AB106" s="189"/>
      <c r="AC106" s="184" t="s">
        <v>117</v>
      </c>
      <c r="AD106" s="190" t="s">
        <v>117</v>
      </c>
    </row>
    <row r="107" spans="1:30" ht="18" customHeight="1">
      <c r="A107" s="201"/>
      <c r="B107" s="176" t="s">
        <v>117</v>
      </c>
      <c r="C107" s="191"/>
      <c r="D107" s="178"/>
      <c r="E107" s="179"/>
      <c r="F107" s="179"/>
      <c r="G107" s="179"/>
      <c r="H107" s="179"/>
      <c r="I107" s="179">
        <v>0</v>
      </c>
      <c r="J107" s="179">
        <v>0</v>
      </c>
      <c r="K107" s="179"/>
      <c r="L107" s="192"/>
      <c r="M107" s="180"/>
      <c r="N107" s="181" t="s">
        <v>117</v>
      </c>
      <c r="O107" s="182" t="s">
        <v>117</v>
      </c>
      <c r="P107" s="183" t="s">
        <v>117</v>
      </c>
      <c r="Q107" s="184" t="s">
        <v>117</v>
      </c>
      <c r="R107" s="185" t="s">
        <v>117</v>
      </c>
      <c r="S107" s="183"/>
      <c r="T107" s="184" t="s">
        <v>117</v>
      </c>
      <c r="U107" s="186"/>
      <c r="V107" s="184" t="s">
        <v>117</v>
      </c>
      <c r="W107" s="187"/>
      <c r="X107" s="184" t="s">
        <v>117</v>
      </c>
      <c r="Y107" s="188" t="s">
        <v>117</v>
      </c>
      <c r="Z107" s="189"/>
      <c r="AA107" s="184" t="s">
        <v>117</v>
      </c>
      <c r="AB107" s="189"/>
      <c r="AC107" s="184" t="s">
        <v>117</v>
      </c>
      <c r="AD107" s="190" t="s">
        <v>117</v>
      </c>
    </row>
    <row r="108" spans="1:30" ht="18" customHeight="1">
      <c r="A108" s="201"/>
      <c r="B108" s="176" t="s">
        <v>117</v>
      </c>
      <c r="C108" s="191"/>
      <c r="D108" s="178"/>
      <c r="E108" s="179"/>
      <c r="F108" s="179"/>
      <c r="G108" s="179"/>
      <c r="H108" s="179"/>
      <c r="I108" s="179">
        <v>0</v>
      </c>
      <c r="J108" s="179">
        <v>0</v>
      </c>
      <c r="K108" s="179"/>
      <c r="L108" s="192"/>
      <c r="M108" s="180"/>
      <c r="N108" s="181" t="s">
        <v>117</v>
      </c>
      <c r="O108" s="182" t="s">
        <v>117</v>
      </c>
      <c r="P108" s="183" t="s">
        <v>117</v>
      </c>
      <c r="Q108" s="184" t="s">
        <v>117</v>
      </c>
      <c r="R108" s="185" t="s">
        <v>117</v>
      </c>
      <c r="S108" s="183"/>
      <c r="T108" s="184" t="s">
        <v>117</v>
      </c>
      <c r="U108" s="186"/>
      <c r="V108" s="184" t="s">
        <v>117</v>
      </c>
      <c r="W108" s="187"/>
      <c r="X108" s="184" t="s">
        <v>117</v>
      </c>
      <c r="Y108" s="188" t="s">
        <v>117</v>
      </c>
      <c r="Z108" s="189"/>
      <c r="AA108" s="184" t="s">
        <v>117</v>
      </c>
      <c r="AB108" s="189"/>
      <c r="AC108" s="184" t="s">
        <v>117</v>
      </c>
      <c r="AD108" s="190" t="s">
        <v>117</v>
      </c>
    </row>
    <row r="109" spans="1:30" ht="18" customHeight="1">
      <c r="A109" s="201"/>
      <c r="B109" s="176" t="s">
        <v>117</v>
      </c>
      <c r="C109" s="191"/>
      <c r="D109" s="178"/>
      <c r="E109" s="179"/>
      <c r="F109" s="179"/>
      <c r="G109" s="179"/>
      <c r="H109" s="179"/>
      <c r="I109" s="179">
        <v>0</v>
      </c>
      <c r="J109" s="179">
        <v>0</v>
      </c>
      <c r="K109" s="179"/>
      <c r="L109" s="192"/>
      <c r="M109" s="180"/>
      <c r="N109" s="181" t="s">
        <v>117</v>
      </c>
      <c r="O109" s="182" t="s">
        <v>117</v>
      </c>
      <c r="P109" s="183" t="s">
        <v>117</v>
      </c>
      <c r="Q109" s="184" t="s">
        <v>117</v>
      </c>
      <c r="R109" s="185" t="s">
        <v>117</v>
      </c>
      <c r="S109" s="183"/>
      <c r="T109" s="184" t="s">
        <v>117</v>
      </c>
      <c r="U109" s="186"/>
      <c r="V109" s="184" t="s">
        <v>117</v>
      </c>
      <c r="W109" s="187"/>
      <c r="X109" s="184" t="s">
        <v>117</v>
      </c>
      <c r="Y109" s="188" t="s">
        <v>117</v>
      </c>
      <c r="Z109" s="189"/>
      <c r="AA109" s="184" t="s">
        <v>117</v>
      </c>
      <c r="AB109" s="189"/>
      <c r="AC109" s="184" t="s">
        <v>117</v>
      </c>
      <c r="AD109" s="190" t="s">
        <v>117</v>
      </c>
    </row>
    <row r="110" spans="1:30" ht="18" customHeight="1">
      <c r="A110" s="201"/>
      <c r="B110" s="176" t="s">
        <v>117</v>
      </c>
      <c r="C110" s="191"/>
      <c r="D110" s="178"/>
      <c r="E110" s="179"/>
      <c r="F110" s="179"/>
      <c r="G110" s="179"/>
      <c r="H110" s="179"/>
      <c r="I110" s="179">
        <v>0</v>
      </c>
      <c r="J110" s="179">
        <v>0</v>
      </c>
      <c r="K110" s="179"/>
      <c r="L110" s="192"/>
      <c r="M110" s="180"/>
      <c r="N110" s="181" t="s">
        <v>117</v>
      </c>
      <c r="O110" s="182" t="s">
        <v>117</v>
      </c>
      <c r="P110" s="183" t="s">
        <v>117</v>
      </c>
      <c r="Q110" s="184" t="s">
        <v>117</v>
      </c>
      <c r="R110" s="185" t="s">
        <v>117</v>
      </c>
      <c r="S110" s="183"/>
      <c r="T110" s="184" t="s">
        <v>117</v>
      </c>
      <c r="U110" s="186"/>
      <c r="V110" s="184" t="s">
        <v>117</v>
      </c>
      <c r="W110" s="187"/>
      <c r="X110" s="184" t="s">
        <v>117</v>
      </c>
      <c r="Y110" s="188" t="s">
        <v>117</v>
      </c>
      <c r="Z110" s="189"/>
      <c r="AA110" s="184" t="s">
        <v>117</v>
      </c>
      <c r="AB110" s="189"/>
      <c r="AC110" s="184" t="s">
        <v>117</v>
      </c>
      <c r="AD110" s="190" t="s">
        <v>117</v>
      </c>
    </row>
    <row r="111" spans="1:30" ht="18" customHeight="1">
      <c r="A111" s="201"/>
      <c r="B111" s="193"/>
      <c r="C111" s="194"/>
      <c r="D111" s="194"/>
      <c r="E111" s="194"/>
      <c r="F111" s="194"/>
      <c r="G111" s="194"/>
      <c r="H111" s="194"/>
      <c r="I111" s="194"/>
      <c r="J111" s="194"/>
      <c r="K111" s="194"/>
      <c r="L111" s="194"/>
      <c r="M111" s="194"/>
      <c r="N111" s="195"/>
      <c r="O111" s="194"/>
      <c r="P111" s="194"/>
      <c r="Q111" s="194"/>
      <c r="R111" s="194"/>
      <c r="S111" s="194"/>
      <c r="T111" s="194"/>
      <c r="U111" s="194"/>
      <c r="V111" s="194"/>
      <c r="W111" s="194"/>
      <c r="X111" s="194"/>
      <c r="Y111" s="194"/>
      <c r="Z111" s="197"/>
      <c r="AA111" s="196"/>
      <c r="AB111" s="197"/>
      <c r="AC111" s="196"/>
      <c r="AD111" s="198"/>
    </row>
  </sheetData>
  <sheetProtection algorithmName="SHA-512" hashValue="Pw5CKiSXnsMoYSbjG2KV5ZFmYPZnnQIeKRmSwLGMayY6R1dP9BhwGTwmbHSu19XXwz2ZEUnUKERBDb/7LG4yTQ==" saltValue="4+6YfcbWaDkemO/e2QgsMA==" spinCount="100000" sheet="1"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" right="0" top="0" bottom="0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36">
    <mergeCell ref="B1:Y1"/>
    <mergeCell ref="B4:AD4"/>
    <mergeCell ref="B3:AD3"/>
    <mergeCell ref="B2:AD2"/>
    <mergeCell ref="O8:O11"/>
    <mergeCell ref="N8:N11"/>
    <mergeCell ref="M8:M11"/>
    <mergeCell ref="C8:C11"/>
    <mergeCell ref="J8:J11"/>
    <mergeCell ref="E8:E11"/>
    <mergeCell ref="B7:D7"/>
    <mergeCell ref="S7:T7"/>
    <mergeCell ref="U7:V7"/>
    <mergeCell ref="E7:J7"/>
    <mergeCell ref="B5:AD5"/>
    <mergeCell ref="B8:B11"/>
    <mergeCell ref="Y8:Y11"/>
    <mergeCell ref="S8:T8"/>
    <mergeCell ref="U8:V8"/>
    <mergeCell ref="G8:G11"/>
    <mergeCell ref="D8:D11"/>
    <mergeCell ref="F8:F11"/>
    <mergeCell ref="H8:H11"/>
    <mergeCell ref="I8:I11"/>
    <mergeCell ref="R7:R11"/>
    <mergeCell ref="P7:Q7"/>
    <mergeCell ref="P8:Q8"/>
    <mergeCell ref="Q9:Q10"/>
    <mergeCell ref="P9:P10"/>
    <mergeCell ref="AD8:AD11"/>
    <mergeCell ref="W7:X7"/>
    <mergeCell ref="W8:X8"/>
    <mergeCell ref="Z7:AA7"/>
    <mergeCell ref="Z8:AA8"/>
    <mergeCell ref="AB7:AC7"/>
    <mergeCell ref="AB8:AC8"/>
  </mergeCells>
  <phoneticPr fontId="0" type="noConversion"/>
  <conditionalFormatting sqref="X13:X22">
    <cfRule type="cellIs" dxfId="407" priority="12049" stopIfTrue="1" operator="equal">
      <formula>"NO ADMISIBLE"</formula>
    </cfRule>
    <cfRule type="cellIs" dxfId="406" priority="12050" stopIfTrue="1" operator="equal">
      <formula>"ADMISIBLE"</formula>
    </cfRule>
  </conditionalFormatting>
  <conditionalFormatting sqref="Z13:AA22">
    <cfRule type="cellIs" dxfId="405" priority="12048" stopIfTrue="1" operator="equal">
      <formula>"NO ADMISIBLE"</formula>
    </cfRule>
  </conditionalFormatting>
  <conditionalFormatting sqref="Z13:Z22">
    <cfRule type="cellIs" dxfId="404" priority="12046" stopIfTrue="1" operator="equal">
      <formula>"NO ADMISIBLE"</formula>
    </cfRule>
    <cfRule type="cellIs" dxfId="403" priority="12047" stopIfTrue="1" operator="equal">
      <formula>"ADMISIBLE"</formula>
    </cfRule>
  </conditionalFormatting>
  <conditionalFormatting sqref="AA13:AA22">
    <cfRule type="cellIs" dxfId="402" priority="12044" stopIfTrue="1" operator="equal">
      <formula>"NO ADMISIBLE"</formula>
    </cfRule>
    <cfRule type="cellIs" dxfId="401" priority="12045" stopIfTrue="1" operator="equal">
      <formula>"ADMISIBLE"</formula>
    </cfRule>
  </conditionalFormatting>
  <conditionalFormatting sqref="AB13:AC13 AC14:AC22">
    <cfRule type="cellIs" dxfId="400" priority="12043" stopIfTrue="1" operator="equal">
      <formula>"NO ADMISIBLE"</formula>
    </cfRule>
  </conditionalFormatting>
  <conditionalFormatting sqref="AB13">
    <cfRule type="cellIs" dxfId="399" priority="12041" stopIfTrue="1" operator="equal">
      <formula>"NO ADMISIBLE"</formula>
    </cfRule>
    <cfRule type="cellIs" dxfId="398" priority="12042" stopIfTrue="1" operator="equal">
      <formula>"ADMISIBLE"</formula>
    </cfRule>
  </conditionalFormatting>
  <conditionalFormatting sqref="AC13:AC22">
    <cfRule type="cellIs" dxfId="397" priority="12039" stopIfTrue="1" operator="equal">
      <formula>"NO ADMISIBLE"</formula>
    </cfRule>
    <cfRule type="cellIs" dxfId="396" priority="12040" stopIfTrue="1" operator="equal">
      <formula>"ADMISIBLE"</formula>
    </cfRule>
  </conditionalFormatting>
  <conditionalFormatting sqref="AD13:AD22">
    <cfRule type="cellIs" dxfId="395" priority="12037" stopIfTrue="1" operator="equal">
      <formula>"NO ADMISIBLE"</formula>
    </cfRule>
    <cfRule type="cellIs" dxfId="394" priority="12038" stopIfTrue="1" operator="equal">
      <formula>"ADMISIBLE"</formula>
    </cfRule>
  </conditionalFormatting>
  <conditionalFormatting sqref="D13:D22">
    <cfRule type="cellIs" dxfId="393" priority="10189" stopIfTrue="1" operator="equal">
      <formula>"NO ADMISIBLE"</formula>
    </cfRule>
  </conditionalFormatting>
  <conditionalFormatting sqref="P13:P22">
    <cfRule type="cellIs" dxfId="392" priority="5284" stopIfTrue="1" operator="equal">
      <formula>"NO ADMISIBLE"</formula>
    </cfRule>
  </conditionalFormatting>
  <conditionalFormatting sqref="AD9:IT9 Y9">
    <cfRule type="cellIs" dxfId="391" priority="5175" stopIfTrue="1" operator="equal">
      <formula>"NO ADMISIBLE"</formula>
    </cfRule>
  </conditionalFormatting>
  <conditionalFormatting sqref="R13:R22">
    <cfRule type="cellIs" dxfId="390" priority="5171" operator="equal">
      <formula>"NO"</formula>
    </cfRule>
    <cfRule type="cellIs" dxfId="389" priority="5172" operator="equal">
      <formula>"SI"</formula>
    </cfRule>
  </conditionalFormatting>
  <conditionalFormatting sqref="Z23:AE23">
    <cfRule type="cellIs" dxfId="388" priority="3832" stopIfTrue="1" operator="equal">
      <formula>"NO ADMISIBLE"</formula>
    </cfRule>
  </conditionalFormatting>
  <conditionalFormatting sqref="M13:M22">
    <cfRule type="cellIs" dxfId="387" priority="3632" operator="equal">
      <formula>0</formula>
    </cfRule>
    <cfRule type="cellIs" dxfId="386" priority="3633" operator="greaterThan">
      <formula>0</formula>
    </cfRule>
  </conditionalFormatting>
  <conditionalFormatting sqref="AB14:AB22">
    <cfRule type="cellIs" dxfId="385" priority="3629" stopIfTrue="1" operator="equal">
      <formula>"NO ADMISIBLE"</formula>
    </cfRule>
  </conditionalFormatting>
  <conditionalFormatting sqref="AB14:AB22">
    <cfRule type="cellIs" dxfId="384" priority="3627" stopIfTrue="1" operator="equal">
      <formula>"NO ADMISIBLE"</formula>
    </cfRule>
    <cfRule type="cellIs" dxfId="383" priority="3628" stopIfTrue="1" operator="equal">
      <formula>"ADMISIBLE"</formula>
    </cfRule>
  </conditionalFormatting>
  <conditionalFormatting sqref="R13">
    <cfRule type="cellIs" dxfId="382" priority="3626" operator="equal">
      <formula>"SI"</formula>
    </cfRule>
  </conditionalFormatting>
  <conditionalFormatting sqref="Q13:Q22 T13:T22 V13:V22 X13:X22 AA13:AA22 AC13:AC22">
    <cfRule type="cellIs" dxfId="381" priority="3624" operator="equal">
      <formula>"NO CUMPLE"</formula>
    </cfRule>
    <cfRule type="cellIs" dxfId="380" priority="3625" operator="equal">
      <formula>"CUMPLE"</formula>
    </cfRule>
  </conditionalFormatting>
  <conditionalFormatting sqref="Y13:Y22 AD13:AD22">
    <cfRule type="cellIs" dxfId="379" priority="3623" operator="equal">
      <formula>"NO CUMPLE"</formula>
    </cfRule>
  </conditionalFormatting>
  <conditionalFormatting sqref="S13:S22 U13:U22 Z13:Z22 AB13:AB22 B14:L22 N13:P22 N24:P33 N35:P44 N46:P55 N57:P66 N68:P77 N79:P88 N90:P99 N101:P110">
    <cfRule type="expression" dxfId="378" priority="3334">
      <formula>MOD(ROW(),2)=0</formula>
    </cfRule>
  </conditionalFormatting>
  <conditionalFormatting sqref="X24:X33">
    <cfRule type="cellIs" dxfId="377" priority="263" stopIfTrue="1" operator="equal">
      <formula>"NO ADMISIBLE"</formula>
    </cfRule>
    <cfRule type="cellIs" dxfId="376" priority="264" stopIfTrue="1" operator="equal">
      <formula>"ADMISIBLE"</formula>
    </cfRule>
  </conditionalFormatting>
  <conditionalFormatting sqref="Z24:AA33">
    <cfRule type="cellIs" dxfId="375" priority="262" stopIfTrue="1" operator="equal">
      <formula>"NO ADMISIBLE"</formula>
    </cfRule>
  </conditionalFormatting>
  <conditionalFormatting sqref="Z24:Z33">
    <cfRule type="cellIs" dxfId="374" priority="260" stopIfTrue="1" operator="equal">
      <formula>"NO ADMISIBLE"</formula>
    </cfRule>
    <cfRule type="cellIs" dxfId="373" priority="261" stopIfTrue="1" operator="equal">
      <formula>"ADMISIBLE"</formula>
    </cfRule>
  </conditionalFormatting>
  <conditionalFormatting sqref="AA24:AA33">
    <cfRule type="cellIs" dxfId="372" priority="258" stopIfTrue="1" operator="equal">
      <formula>"NO ADMISIBLE"</formula>
    </cfRule>
    <cfRule type="cellIs" dxfId="371" priority="259" stopIfTrue="1" operator="equal">
      <formula>"ADMISIBLE"</formula>
    </cfRule>
  </conditionalFormatting>
  <conditionalFormatting sqref="AB24:AC24 AC25:AC33">
    <cfRule type="cellIs" dxfId="370" priority="257" stopIfTrue="1" operator="equal">
      <formula>"NO ADMISIBLE"</formula>
    </cfRule>
  </conditionalFormatting>
  <conditionalFormatting sqref="AB24">
    <cfRule type="cellIs" dxfId="369" priority="255" stopIfTrue="1" operator="equal">
      <formula>"NO ADMISIBLE"</formula>
    </cfRule>
    <cfRule type="cellIs" dxfId="368" priority="256" stopIfTrue="1" operator="equal">
      <formula>"ADMISIBLE"</formula>
    </cfRule>
  </conditionalFormatting>
  <conditionalFormatting sqref="AC24:AC33">
    <cfRule type="cellIs" dxfId="367" priority="253" stopIfTrue="1" operator="equal">
      <formula>"NO ADMISIBLE"</formula>
    </cfRule>
    <cfRule type="cellIs" dxfId="366" priority="254" stopIfTrue="1" operator="equal">
      <formula>"ADMISIBLE"</formula>
    </cfRule>
  </conditionalFormatting>
  <conditionalFormatting sqref="AD24:AD33">
    <cfRule type="cellIs" dxfId="365" priority="251" stopIfTrue="1" operator="equal">
      <formula>"NO ADMISIBLE"</formula>
    </cfRule>
    <cfRule type="cellIs" dxfId="364" priority="252" stopIfTrue="1" operator="equal">
      <formula>"ADMISIBLE"</formula>
    </cfRule>
  </conditionalFormatting>
  <conditionalFormatting sqref="D24:D33">
    <cfRule type="cellIs" dxfId="363" priority="250" stopIfTrue="1" operator="equal">
      <formula>"NO ADMISIBLE"</formula>
    </cfRule>
  </conditionalFormatting>
  <conditionalFormatting sqref="P24:P33">
    <cfRule type="cellIs" dxfId="362" priority="249" stopIfTrue="1" operator="equal">
      <formula>"NO ADMISIBLE"</formula>
    </cfRule>
  </conditionalFormatting>
  <conditionalFormatting sqref="R24:R33">
    <cfRule type="cellIs" dxfId="361" priority="246" operator="equal">
      <formula>"NO"</formula>
    </cfRule>
    <cfRule type="cellIs" dxfId="360" priority="247" operator="equal">
      <formula>"SI"</formula>
    </cfRule>
  </conditionalFormatting>
  <conditionalFormatting sqref="Z34:AE34">
    <cfRule type="cellIs" dxfId="359" priority="245" stopIfTrue="1" operator="equal">
      <formula>"NO ADMISIBLE"</formula>
    </cfRule>
  </conditionalFormatting>
  <conditionalFormatting sqref="M24:M33">
    <cfRule type="cellIs" dxfId="358" priority="242" operator="equal">
      <formula>0</formula>
    </cfRule>
    <cfRule type="cellIs" dxfId="357" priority="243" operator="greaterThan">
      <formula>0</formula>
    </cfRule>
  </conditionalFormatting>
  <conditionalFormatting sqref="AB25:AB33">
    <cfRule type="cellIs" dxfId="356" priority="239" stopIfTrue="1" operator="equal">
      <formula>"NO ADMISIBLE"</formula>
    </cfRule>
  </conditionalFormatting>
  <conditionalFormatting sqref="AB25:AB33">
    <cfRule type="cellIs" dxfId="355" priority="237" stopIfTrue="1" operator="equal">
      <formula>"NO ADMISIBLE"</formula>
    </cfRule>
    <cfRule type="cellIs" dxfId="354" priority="238" stopIfTrue="1" operator="equal">
      <formula>"ADMISIBLE"</formula>
    </cfRule>
  </conditionalFormatting>
  <conditionalFormatting sqref="R24">
    <cfRule type="cellIs" dxfId="353" priority="236" operator="equal">
      <formula>"SI"</formula>
    </cfRule>
  </conditionalFormatting>
  <conditionalFormatting sqref="Q24:Q33 T24:T33 V24:V33 X24:X33 AA24:AA33 AC24:AC33">
    <cfRule type="cellIs" dxfId="352" priority="234" operator="equal">
      <formula>"NO CUMPLE"</formula>
    </cfRule>
    <cfRule type="cellIs" dxfId="351" priority="235" operator="equal">
      <formula>"CUMPLE"</formula>
    </cfRule>
  </conditionalFormatting>
  <conditionalFormatting sqref="Y24:Y33 AD24:AD33">
    <cfRule type="cellIs" dxfId="350" priority="233" operator="equal">
      <formula>"NO CUMPLE"</formula>
    </cfRule>
  </conditionalFormatting>
  <conditionalFormatting sqref="S24:S33 U24:U33 Z24:Z33 AB24:AB33 B25:L33">
    <cfRule type="expression" dxfId="349" priority="232">
      <formula>MOD(ROW(),2)=0</formula>
    </cfRule>
  </conditionalFormatting>
  <conditionalFormatting sqref="X35:X44">
    <cfRule type="cellIs" dxfId="348" priority="230" stopIfTrue="1" operator="equal">
      <formula>"NO ADMISIBLE"</formula>
    </cfRule>
    <cfRule type="cellIs" dxfId="347" priority="231" stopIfTrue="1" operator="equal">
      <formula>"ADMISIBLE"</formula>
    </cfRule>
  </conditionalFormatting>
  <conditionalFormatting sqref="Z35:AA44">
    <cfRule type="cellIs" dxfId="346" priority="229" stopIfTrue="1" operator="equal">
      <formula>"NO ADMISIBLE"</formula>
    </cfRule>
  </conditionalFormatting>
  <conditionalFormatting sqref="Z35:Z44">
    <cfRule type="cellIs" dxfId="345" priority="227" stopIfTrue="1" operator="equal">
      <formula>"NO ADMISIBLE"</formula>
    </cfRule>
    <cfRule type="cellIs" dxfId="344" priority="228" stopIfTrue="1" operator="equal">
      <formula>"ADMISIBLE"</formula>
    </cfRule>
  </conditionalFormatting>
  <conditionalFormatting sqref="AA35:AA44">
    <cfRule type="cellIs" dxfId="343" priority="225" stopIfTrue="1" operator="equal">
      <formula>"NO ADMISIBLE"</formula>
    </cfRule>
    <cfRule type="cellIs" dxfId="342" priority="226" stopIfTrue="1" operator="equal">
      <formula>"ADMISIBLE"</formula>
    </cfRule>
  </conditionalFormatting>
  <conditionalFormatting sqref="AB35:AC35 AC36:AC44">
    <cfRule type="cellIs" dxfId="341" priority="224" stopIfTrue="1" operator="equal">
      <formula>"NO ADMISIBLE"</formula>
    </cfRule>
  </conditionalFormatting>
  <conditionalFormatting sqref="AB35">
    <cfRule type="cellIs" dxfId="340" priority="222" stopIfTrue="1" operator="equal">
      <formula>"NO ADMISIBLE"</formula>
    </cfRule>
    <cfRule type="cellIs" dxfId="339" priority="223" stopIfTrue="1" operator="equal">
      <formula>"ADMISIBLE"</formula>
    </cfRule>
  </conditionalFormatting>
  <conditionalFormatting sqref="AC35:AC44">
    <cfRule type="cellIs" dxfId="338" priority="220" stopIfTrue="1" operator="equal">
      <formula>"NO ADMISIBLE"</formula>
    </cfRule>
    <cfRule type="cellIs" dxfId="337" priority="221" stopIfTrue="1" operator="equal">
      <formula>"ADMISIBLE"</formula>
    </cfRule>
  </conditionalFormatting>
  <conditionalFormatting sqref="AD35:AD44">
    <cfRule type="cellIs" dxfId="336" priority="218" stopIfTrue="1" operator="equal">
      <formula>"NO ADMISIBLE"</formula>
    </cfRule>
    <cfRule type="cellIs" dxfId="335" priority="219" stopIfTrue="1" operator="equal">
      <formula>"ADMISIBLE"</formula>
    </cfRule>
  </conditionalFormatting>
  <conditionalFormatting sqref="D35:D44">
    <cfRule type="cellIs" dxfId="334" priority="217" stopIfTrue="1" operator="equal">
      <formula>"NO ADMISIBLE"</formula>
    </cfRule>
  </conditionalFormatting>
  <conditionalFormatting sqref="P35:P44">
    <cfRule type="cellIs" dxfId="333" priority="216" stopIfTrue="1" operator="equal">
      <formula>"NO ADMISIBLE"</formula>
    </cfRule>
  </conditionalFormatting>
  <conditionalFormatting sqref="R35:R44">
    <cfRule type="cellIs" dxfId="332" priority="213" operator="equal">
      <formula>"NO"</formula>
    </cfRule>
    <cfRule type="cellIs" dxfId="331" priority="214" operator="equal">
      <formula>"SI"</formula>
    </cfRule>
  </conditionalFormatting>
  <conditionalFormatting sqref="Z45:AE45">
    <cfRule type="cellIs" dxfId="330" priority="212" stopIfTrue="1" operator="equal">
      <formula>"NO ADMISIBLE"</formula>
    </cfRule>
  </conditionalFormatting>
  <conditionalFormatting sqref="M35:M44">
    <cfRule type="cellIs" dxfId="329" priority="209" operator="equal">
      <formula>0</formula>
    </cfRule>
    <cfRule type="cellIs" dxfId="328" priority="210" operator="greaterThan">
      <formula>0</formula>
    </cfRule>
  </conditionalFormatting>
  <conditionalFormatting sqref="AB36:AB44">
    <cfRule type="cellIs" dxfId="327" priority="206" stopIfTrue="1" operator="equal">
      <formula>"NO ADMISIBLE"</formula>
    </cfRule>
  </conditionalFormatting>
  <conditionalFormatting sqref="AB36:AB44">
    <cfRule type="cellIs" dxfId="326" priority="204" stopIfTrue="1" operator="equal">
      <formula>"NO ADMISIBLE"</formula>
    </cfRule>
    <cfRule type="cellIs" dxfId="325" priority="205" stopIfTrue="1" operator="equal">
      <formula>"ADMISIBLE"</formula>
    </cfRule>
  </conditionalFormatting>
  <conditionalFormatting sqref="R35">
    <cfRule type="cellIs" dxfId="324" priority="203" operator="equal">
      <formula>"SI"</formula>
    </cfRule>
  </conditionalFormatting>
  <conditionalFormatting sqref="Q35:Q44 T35:T44 V35:V44 X35:X44 AA35:AA44 AC35:AC44">
    <cfRule type="cellIs" dxfId="323" priority="201" operator="equal">
      <formula>"NO CUMPLE"</formula>
    </cfRule>
    <cfRule type="cellIs" dxfId="322" priority="202" operator="equal">
      <formula>"CUMPLE"</formula>
    </cfRule>
  </conditionalFormatting>
  <conditionalFormatting sqref="Y35:Y44 AD35:AD44">
    <cfRule type="cellIs" dxfId="321" priority="200" operator="equal">
      <formula>"NO CUMPLE"</formula>
    </cfRule>
  </conditionalFormatting>
  <conditionalFormatting sqref="S35:S44 U35:U44 Z35:Z44 AB35:AB44 B36:L36 B38:L44 B37 D37:L37">
    <cfRule type="expression" dxfId="320" priority="199">
      <formula>MOD(ROW(),2)=0</formula>
    </cfRule>
  </conditionalFormatting>
  <conditionalFormatting sqref="X46:X55">
    <cfRule type="cellIs" dxfId="319" priority="197" stopIfTrue="1" operator="equal">
      <formula>"NO ADMISIBLE"</formula>
    </cfRule>
    <cfRule type="cellIs" dxfId="318" priority="198" stopIfTrue="1" operator="equal">
      <formula>"ADMISIBLE"</formula>
    </cfRule>
  </conditionalFormatting>
  <conditionalFormatting sqref="Z46:AA55">
    <cfRule type="cellIs" dxfId="317" priority="196" stopIfTrue="1" operator="equal">
      <formula>"NO ADMISIBLE"</formula>
    </cfRule>
  </conditionalFormatting>
  <conditionalFormatting sqref="Z46:Z55">
    <cfRule type="cellIs" dxfId="316" priority="194" stopIfTrue="1" operator="equal">
      <formula>"NO ADMISIBLE"</formula>
    </cfRule>
    <cfRule type="cellIs" dxfId="315" priority="195" stopIfTrue="1" operator="equal">
      <formula>"ADMISIBLE"</formula>
    </cfRule>
  </conditionalFormatting>
  <conditionalFormatting sqref="AA46:AA55">
    <cfRule type="cellIs" dxfId="314" priority="192" stopIfTrue="1" operator="equal">
      <formula>"NO ADMISIBLE"</formula>
    </cfRule>
    <cfRule type="cellIs" dxfId="313" priority="193" stopIfTrue="1" operator="equal">
      <formula>"ADMISIBLE"</formula>
    </cfRule>
  </conditionalFormatting>
  <conditionalFormatting sqref="AB46:AC46 AC47:AC55">
    <cfRule type="cellIs" dxfId="312" priority="191" stopIfTrue="1" operator="equal">
      <formula>"NO ADMISIBLE"</formula>
    </cfRule>
  </conditionalFormatting>
  <conditionalFormatting sqref="AB46">
    <cfRule type="cellIs" dxfId="311" priority="189" stopIfTrue="1" operator="equal">
      <formula>"NO ADMISIBLE"</formula>
    </cfRule>
    <cfRule type="cellIs" dxfId="310" priority="190" stopIfTrue="1" operator="equal">
      <formula>"ADMISIBLE"</formula>
    </cfRule>
  </conditionalFormatting>
  <conditionalFormatting sqref="AC46:AC55">
    <cfRule type="cellIs" dxfId="309" priority="187" stopIfTrue="1" operator="equal">
      <formula>"NO ADMISIBLE"</formula>
    </cfRule>
    <cfRule type="cellIs" dxfId="308" priority="188" stopIfTrue="1" operator="equal">
      <formula>"ADMISIBLE"</formula>
    </cfRule>
  </conditionalFormatting>
  <conditionalFormatting sqref="AD46:AD55">
    <cfRule type="cellIs" dxfId="307" priority="185" stopIfTrue="1" operator="equal">
      <formula>"NO ADMISIBLE"</formula>
    </cfRule>
    <cfRule type="cellIs" dxfId="306" priority="186" stopIfTrue="1" operator="equal">
      <formula>"ADMISIBLE"</formula>
    </cfRule>
  </conditionalFormatting>
  <conditionalFormatting sqref="D46:D55">
    <cfRule type="cellIs" dxfId="305" priority="184" stopIfTrue="1" operator="equal">
      <formula>"NO ADMISIBLE"</formula>
    </cfRule>
  </conditionalFormatting>
  <conditionalFormatting sqref="P46:P55">
    <cfRule type="cellIs" dxfId="304" priority="183" stopIfTrue="1" operator="equal">
      <formula>"NO ADMISIBLE"</formula>
    </cfRule>
  </conditionalFormatting>
  <conditionalFormatting sqref="R46:R55">
    <cfRule type="cellIs" dxfId="303" priority="180" operator="equal">
      <formula>"NO"</formula>
    </cfRule>
    <cfRule type="cellIs" dxfId="302" priority="181" operator="equal">
      <formula>"SI"</formula>
    </cfRule>
  </conditionalFormatting>
  <conditionalFormatting sqref="Z56:AE56">
    <cfRule type="cellIs" dxfId="301" priority="179" stopIfTrue="1" operator="equal">
      <formula>"NO ADMISIBLE"</formula>
    </cfRule>
  </conditionalFormatting>
  <conditionalFormatting sqref="M46:M55">
    <cfRule type="cellIs" dxfId="300" priority="176" operator="equal">
      <formula>0</formula>
    </cfRule>
    <cfRule type="cellIs" dxfId="299" priority="177" operator="greaterThan">
      <formula>0</formula>
    </cfRule>
  </conditionalFormatting>
  <conditionalFormatting sqref="AB47:AB55">
    <cfRule type="cellIs" dxfId="298" priority="173" stopIfTrue="1" operator="equal">
      <formula>"NO ADMISIBLE"</formula>
    </cfRule>
  </conditionalFormatting>
  <conditionalFormatting sqref="AB47:AB55">
    <cfRule type="cellIs" dxfId="297" priority="171" stopIfTrue="1" operator="equal">
      <formula>"NO ADMISIBLE"</formula>
    </cfRule>
    <cfRule type="cellIs" dxfId="296" priority="172" stopIfTrue="1" operator="equal">
      <formula>"ADMISIBLE"</formula>
    </cfRule>
  </conditionalFormatting>
  <conditionalFormatting sqref="R46">
    <cfRule type="cellIs" dxfId="295" priority="170" operator="equal">
      <formula>"SI"</formula>
    </cfRule>
  </conditionalFormatting>
  <conditionalFormatting sqref="Q46:Q55 T46:T55 V46:V55 X46:X55 AA46:AA55 AC46:AC55">
    <cfRule type="cellIs" dxfId="294" priority="168" operator="equal">
      <formula>"NO CUMPLE"</formula>
    </cfRule>
    <cfRule type="cellIs" dxfId="293" priority="169" operator="equal">
      <formula>"CUMPLE"</formula>
    </cfRule>
  </conditionalFormatting>
  <conditionalFormatting sqref="Y46:Y55 AD46:AD55">
    <cfRule type="cellIs" dxfId="292" priority="167" operator="equal">
      <formula>"NO CUMPLE"</formula>
    </cfRule>
  </conditionalFormatting>
  <conditionalFormatting sqref="S46:S55 U46:U55 Z46:Z55 AB46:AB55 B47:L55">
    <cfRule type="expression" dxfId="291" priority="166">
      <formula>MOD(ROW(),2)=0</formula>
    </cfRule>
  </conditionalFormatting>
  <conditionalFormatting sqref="X57:X66">
    <cfRule type="cellIs" dxfId="290" priority="164" stopIfTrue="1" operator="equal">
      <formula>"NO ADMISIBLE"</formula>
    </cfRule>
    <cfRule type="cellIs" dxfId="289" priority="165" stopIfTrue="1" operator="equal">
      <formula>"ADMISIBLE"</formula>
    </cfRule>
  </conditionalFormatting>
  <conditionalFormatting sqref="Z57:AA66">
    <cfRule type="cellIs" dxfId="288" priority="163" stopIfTrue="1" operator="equal">
      <formula>"NO ADMISIBLE"</formula>
    </cfRule>
  </conditionalFormatting>
  <conditionalFormatting sqref="Z57:Z66">
    <cfRule type="cellIs" dxfId="287" priority="161" stopIfTrue="1" operator="equal">
      <formula>"NO ADMISIBLE"</formula>
    </cfRule>
    <cfRule type="cellIs" dxfId="286" priority="162" stopIfTrue="1" operator="equal">
      <formula>"ADMISIBLE"</formula>
    </cfRule>
  </conditionalFormatting>
  <conditionalFormatting sqref="AA57:AA66">
    <cfRule type="cellIs" dxfId="285" priority="159" stopIfTrue="1" operator="equal">
      <formula>"NO ADMISIBLE"</formula>
    </cfRule>
    <cfRule type="cellIs" dxfId="284" priority="160" stopIfTrue="1" operator="equal">
      <formula>"ADMISIBLE"</formula>
    </cfRule>
  </conditionalFormatting>
  <conditionalFormatting sqref="AB57:AC57 AC58:AC66">
    <cfRule type="cellIs" dxfId="283" priority="158" stopIfTrue="1" operator="equal">
      <formula>"NO ADMISIBLE"</formula>
    </cfRule>
  </conditionalFormatting>
  <conditionalFormatting sqref="AB57">
    <cfRule type="cellIs" dxfId="282" priority="156" stopIfTrue="1" operator="equal">
      <formula>"NO ADMISIBLE"</formula>
    </cfRule>
    <cfRule type="cellIs" dxfId="281" priority="157" stopIfTrue="1" operator="equal">
      <formula>"ADMISIBLE"</formula>
    </cfRule>
  </conditionalFormatting>
  <conditionalFormatting sqref="AC57:AC66">
    <cfRule type="cellIs" dxfId="280" priority="154" stopIfTrue="1" operator="equal">
      <formula>"NO ADMISIBLE"</formula>
    </cfRule>
    <cfRule type="cellIs" dxfId="279" priority="155" stopIfTrue="1" operator="equal">
      <formula>"ADMISIBLE"</formula>
    </cfRule>
  </conditionalFormatting>
  <conditionalFormatting sqref="AD57:AD66">
    <cfRule type="cellIs" dxfId="278" priority="152" stopIfTrue="1" operator="equal">
      <formula>"NO ADMISIBLE"</formula>
    </cfRule>
    <cfRule type="cellIs" dxfId="277" priority="153" stopIfTrue="1" operator="equal">
      <formula>"ADMISIBLE"</formula>
    </cfRule>
  </conditionalFormatting>
  <conditionalFormatting sqref="D57:D66">
    <cfRule type="cellIs" dxfId="276" priority="151" stopIfTrue="1" operator="equal">
      <formula>"NO ADMISIBLE"</formula>
    </cfRule>
  </conditionalFormatting>
  <conditionalFormatting sqref="P57:P66">
    <cfRule type="cellIs" dxfId="275" priority="150" stopIfTrue="1" operator="equal">
      <formula>"NO ADMISIBLE"</formula>
    </cfRule>
  </conditionalFormatting>
  <conditionalFormatting sqref="R57:R66">
    <cfRule type="cellIs" dxfId="274" priority="147" operator="equal">
      <formula>"NO"</formula>
    </cfRule>
    <cfRule type="cellIs" dxfId="273" priority="148" operator="equal">
      <formula>"SI"</formula>
    </cfRule>
  </conditionalFormatting>
  <conditionalFormatting sqref="Z67:AE67">
    <cfRule type="cellIs" dxfId="272" priority="146" stopIfTrue="1" operator="equal">
      <formula>"NO ADMISIBLE"</formula>
    </cfRule>
  </conditionalFormatting>
  <conditionalFormatting sqref="M57:M66">
    <cfRule type="cellIs" dxfId="271" priority="143" operator="equal">
      <formula>0</formula>
    </cfRule>
    <cfRule type="cellIs" dxfId="270" priority="144" operator="greaterThan">
      <formula>0</formula>
    </cfRule>
  </conditionalFormatting>
  <conditionalFormatting sqref="AB58:AB66">
    <cfRule type="cellIs" dxfId="269" priority="140" stopIfTrue="1" operator="equal">
      <formula>"NO ADMISIBLE"</formula>
    </cfRule>
  </conditionalFormatting>
  <conditionalFormatting sqref="AB58:AB66">
    <cfRule type="cellIs" dxfId="268" priority="138" stopIfTrue="1" operator="equal">
      <formula>"NO ADMISIBLE"</formula>
    </cfRule>
    <cfRule type="cellIs" dxfId="267" priority="139" stopIfTrue="1" operator="equal">
      <formula>"ADMISIBLE"</formula>
    </cfRule>
  </conditionalFormatting>
  <conditionalFormatting sqref="R57">
    <cfRule type="cellIs" dxfId="266" priority="137" operator="equal">
      <formula>"SI"</formula>
    </cfRule>
  </conditionalFormatting>
  <conditionalFormatting sqref="Q57:Q66 T57:T66 V57:V66 X57:X66 AA57:AA66 AC57:AC66">
    <cfRule type="cellIs" dxfId="265" priority="135" operator="equal">
      <formula>"NO CUMPLE"</formula>
    </cfRule>
    <cfRule type="cellIs" dxfId="264" priority="136" operator="equal">
      <formula>"CUMPLE"</formula>
    </cfRule>
  </conditionalFormatting>
  <conditionalFormatting sqref="Y57:Y66 AD57:AD66">
    <cfRule type="cellIs" dxfId="263" priority="134" operator="equal">
      <formula>"NO CUMPLE"</formula>
    </cfRule>
  </conditionalFormatting>
  <conditionalFormatting sqref="S57:S66 U57:U66 Z57:Z66 AB57:AB66 B58:L66">
    <cfRule type="expression" dxfId="262" priority="133">
      <formula>MOD(ROW(),2)=0</formula>
    </cfRule>
  </conditionalFormatting>
  <conditionalFormatting sqref="X68:X77">
    <cfRule type="cellIs" dxfId="261" priority="131" stopIfTrue="1" operator="equal">
      <formula>"NO ADMISIBLE"</formula>
    </cfRule>
    <cfRule type="cellIs" dxfId="260" priority="132" stopIfTrue="1" operator="equal">
      <formula>"ADMISIBLE"</formula>
    </cfRule>
  </conditionalFormatting>
  <conditionalFormatting sqref="Z68:AA77">
    <cfRule type="cellIs" dxfId="259" priority="130" stopIfTrue="1" operator="equal">
      <formula>"NO ADMISIBLE"</formula>
    </cfRule>
  </conditionalFormatting>
  <conditionalFormatting sqref="Z68:Z77">
    <cfRule type="cellIs" dxfId="258" priority="128" stopIfTrue="1" operator="equal">
      <formula>"NO ADMISIBLE"</formula>
    </cfRule>
    <cfRule type="cellIs" dxfId="257" priority="129" stopIfTrue="1" operator="equal">
      <formula>"ADMISIBLE"</formula>
    </cfRule>
  </conditionalFormatting>
  <conditionalFormatting sqref="AA68:AA77">
    <cfRule type="cellIs" dxfId="256" priority="126" stopIfTrue="1" operator="equal">
      <formula>"NO ADMISIBLE"</formula>
    </cfRule>
    <cfRule type="cellIs" dxfId="255" priority="127" stopIfTrue="1" operator="equal">
      <formula>"ADMISIBLE"</formula>
    </cfRule>
  </conditionalFormatting>
  <conditionalFormatting sqref="AB68:AC68 AC69:AC77">
    <cfRule type="cellIs" dxfId="254" priority="125" stopIfTrue="1" operator="equal">
      <formula>"NO ADMISIBLE"</formula>
    </cfRule>
  </conditionalFormatting>
  <conditionalFormatting sqref="AB68">
    <cfRule type="cellIs" dxfId="253" priority="123" stopIfTrue="1" operator="equal">
      <formula>"NO ADMISIBLE"</formula>
    </cfRule>
    <cfRule type="cellIs" dxfId="252" priority="124" stopIfTrue="1" operator="equal">
      <formula>"ADMISIBLE"</formula>
    </cfRule>
  </conditionalFormatting>
  <conditionalFormatting sqref="AC68:AC77">
    <cfRule type="cellIs" dxfId="251" priority="121" stopIfTrue="1" operator="equal">
      <formula>"NO ADMISIBLE"</formula>
    </cfRule>
    <cfRule type="cellIs" dxfId="250" priority="122" stopIfTrue="1" operator="equal">
      <formula>"ADMISIBLE"</formula>
    </cfRule>
  </conditionalFormatting>
  <conditionalFormatting sqref="AD68:AD77">
    <cfRule type="cellIs" dxfId="249" priority="119" stopIfTrue="1" operator="equal">
      <formula>"NO ADMISIBLE"</formula>
    </cfRule>
    <cfRule type="cellIs" dxfId="248" priority="120" stopIfTrue="1" operator="equal">
      <formula>"ADMISIBLE"</formula>
    </cfRule>
  </conditionalFormatting>
  <conditionalFormatting sqref="D68:D77">
    <cfRule type="cellIs" dxfId="247" priority="118" stopIfTrue="1" operator="equal">
      <formula>"NO ADMISIBLE"</formula>
    </cfRule>
  </conditionalFormatting>
  <conditionalFormatting sqref="P68:P77">
    <cfRule type="cellIs" dxfId="246" priority="117" stopIfTrue="1" operator="equal">
      <formula>"NO ADMISIBLE"</formula>
    </cfRule>
  </conditionalFormatting>
  <conditionalFormatting sqref="R68:R77">
    <cfRule type="cellIs" dxfId="245" priority="114" operator="equal">
      <formula>"NO"</formula>
    </cfRule>
    <cfRule type="cellIs" dxfId="244" priority="115" operator="equal">
      <formula>"SI"</formula>
    </cfRule>
  </conditionalFormatting>
  <conditionalFormatting sqref="Z78:AE78">
    <cfRule type="cellIs" dxfId="243" priority="113" stopIfTrue="1" operator="equal">
      <formula>"NO ADMISIBLE"</formula>
    </cfRule>
  </conditionalFormatting>
  <conditionalFormatting sqref="M68:M77">
    <cfRule type="cellIs" dxfId="242" priority="110" operator="equal">
      <formula>0</formula>
    </cfRule>
    <cfRule type="cellIs" dxfId="241" priority="111" operator="greaterThan">
      <formula>0</formula>
    </cfRule>
  </conditionalFormatting>
  <conditionalFormatting sqref="AB69:AB77">
    <cfRule type="cellIs" dxfId="240" priority="107" stopIfTrue="1" operator="equal">
      <formula>"NO ADMISIBLE"</formula>
    </cfRule>
  </conditionalFormatting>
  <conditionalFormatting sqref="AB69:AB77">
    <cfRule type="cellIs" dxfId="239" priority="105" stopIfTrue="1" operator="equal">
      <formula>"NO ADMISIBLE"</formula>
    </cfRule>
    <cfRule type="cellIs" dxfId="238" priority="106" stopIfTrue="1" operator="equal">
      <formula>"ADMISIBLE"</formula>
    </cfRule>
  </conditionalFormatting>
  <conditionalFormatting sqref="R68">
    <cfRule type="cellIs" dxfId="237" priority="104" operator="equal">
      <formula>"SI"</formula>
    </cfRule>
  </conditionalFormatting>
  <conditionalFormatting sqref="Q68:Q77 T68:T77 V68:V77 X68:X77 AA68:AA77 AC68:AC77">
    <cfRule type="cellIs" dxfId="236" priority="102" operator="equal">
      <formula>"NO CUMPLE"</formula>
    </cfRule>
    <cfRule type="cellIs" dxfId="235" priority="103" operator="equal">
      <formula>"CUMPLE"</formula>
    </cfRule>
  </conditionalFormatting>
  <conditionalFormatting sqref="Y68:Y77 AD68:AD77">
    <cfRule type="cellIs" dxfId="234" priority="101" operator="equal">
      <formula>"NO CUMPLE"</formula>
    </cfRule>
  </conditionalFormatting>
  <conditionalFormatting sqref="S68:S77 U68:U77 Z68:Z77 AB68:AB77 B69:L77">
    <cfRule type="expression" dxfId="233" priority="100">
      <formula>MOD(ROW(),2)=0</formula>
    </cfRule>
  </conditionalFormatting>
  <conditionalFormatting sqref="X79:X88">
    <cfRule type="cellIs" dxfId="232" priority="98" stopIfTrue="1" operator="equal">
      <formula>"NO ADMISIBLE"</formula>
    </cfRule>
    <cfRule type="cellIs" dxfId="231" priority="99" stopIfTrue="1" operator="equal">
      <formula>"ADMISIBLE"</formula>
    </cfRule>
  </conditionalFormatting>
  <conditionalFormatting sqref="Z79:AA88">
    <cfRule type="cellIs" dxfId="230" priority="97" stopIfTrue="1" operator="equal">
      <formula>"NO ADMISIBLE"</formula>
    </cfRule>
  </conditionalFormatting>
  <conditionalFormatting sqref="Z79:Z88">
    <cfRule type="cellIs" dxfId="229" priority="95" stopIfTrue="1" operator="equal">
      <formula>"NO ADMISIBLE"</formula>
    </cfRule>
    <cfRule type="cellIs" dxfId="228" priority="96" stopIfTrue="1" operator="equal">
      <formula>"ADMISIBLE"</formula>
    </cfRule>
  </conditionalFormatting>
  <conditionalFormatting sqref="AA79:AA88">
    <cfRule type="cellIs" dxfId="227" priority="93" stopIfTrue="1" operator="equal">
      <formula>"NO ADMISIBLE"</formula>
    </cfRule>
    <cfRule type="cellIs" dxfId="226" priority="94" stopIfTrue="1" operator="equal">
      <formula>"ADMISIBLE"</formula>
    </cfRule>
  </conditionalFormatting>
  <conditionalFormatting sqref="AB79:AC79 AC80:AC88">
    <cfRule type="cellIs" dxfId="225" priority="92" stopIfTrue="1" operator="equal">
      <formula>"NO ADMISIBLE"</formula>
    </cfRule>
  </conditionalFormatting>
  <conditionalFormatting sqref="AB79">
    <cfRule type="cellIs" dxfId="224" priority="90" stopIfTrue="1" operator="equal">
      <formula>"NO ADMISIBLE"</formula>
    </cfRule>
    <cfRule type="cellIs" dxfId="223" priority="91" stopIfTrue="1" operator="equal">
      <formula>"ADMISIBLE"</formula>
    </cfRule>
  </conditionalFormatting>
  <conditionalFormatting sqref="AC79:AC88">
    <cfRule type="cellIs" dxfId="222" priority="88" stopIfTrue="1" operator="equal">
      <formula>"NO ADMISIBLE"</formula>
    </cfRule>
    <cfRule type="cellIs" dxfId="221" priority="89" stopIfTrue="1" operator="equal">
      <formula>"ADMISIBLE"</formula>
    </cfRule>
  </conditionalFormatting>
  <conditionalFormatting sqref="AD79:AD88">
    <cfRule type="cellIs" dxfId="220" priority="86" stopIfTrue="1" operator="equal">
      <formula>"NO ADMISIBLE"</formula>
    </cfRule>
    <cfRule type="cellIs" dxfId="219" priority="87" stopIfTrue="1" operator="equal">
      <formula>"ADMISIBLE"</formula>
    </cfRule>
  </conditionalFormatting>
  <conditionalFormatting sqref="D79:D88">
    <cfRule type="cellIs" dxfId="218" priority="85" stopIfTrue="1" operator="equal">
      <formula>"NO ADMISIBLE"</formula>
    </cfRule>
  </conditionalFormatting>
  <conditionalFormatting sqref="P79:P88">
    <cfRule type="cellIs" dxfId="217" priority="84" stopIfTrue="1" operator="equal">
      <formula>"NO ADMISIBLE"</formula>
    </cfRule>
  </conditionalFormatting>
  <conditionalFormatting sqref="R79:R88">
    <cfRule type="cellIs" dxfId="216" priority="81" operator="equal">
      <formula>"NO"</formula>
    </cfRule>
    <cfRule type="cellIs" dxfId="215" priority="82" operator="equal">
      <formula>"SI"</formula>
    </cfRule>
  </conditionalFormatting>
  <conditionalFormatting sqref="Z89:AE89">
    <cfRule type="cellIs" dxfId="214" priority="80" stopIfTrue="1" operator="equal">
      <formula>"NO ADMISIBLE"</formula>
    </cfRule>
  </conditionalFormatting>
  <conditionalFormatting sqref="M79:M88">
    <cfRule type="cellIs" dxfId="213" priority="77" operator="equal">
      <formula>0</formula>
    </cfRule>
    <cfRule type="cellIs" dxfId="212" priority="78" operator="greaterThan">
      <formula>0</formula>
    </cfRule>
  </conditionalFormatting>
  <conditionalFormatting sqref="AB80:AB88">
    <cfRule type="cellIs" dxfId="211" priority="74" stopIfTrue="1" operator="equal">
      <formula>"NO ADMISIBLE"</formula>
    </cfRule>
  </conditionalFormatting>
  <conditionalFormatting sqref="AB80:AB88">
    <cfRule type="cellIs" dxfId="210" priority="72" stopIfTrue="1" operator="equal">
      <formula>"NO ADMISIBLE"</formula>
    </cfRule>
    <cfRule type="cellIs" dxfId="209" priority="73" stopIfTrue="1" operator="equal">
      <formula>"ADMISIBLE"</formula>
    </cfRule>
  </conditionalFormatting>
  <conditionalFormatting sqref="R79">
    <cfRule type="cellIs" dxfId="208" priority="71" operator="equal">
      <formula>"SI"</formula>
    </cfRule>
  </conditionalFormatting>
  <conditionalFormatting sqref="Q79:Q88 T79:T88 V79:V88 X79:X88 AA79:AA88 AC79:AC88">
    <cfRule type="cellIs" dxfId="207" priority="69" operator="equal">
      <formula>"NO CUMPLE"</formula>
    </cfRule>
    <cfRule type="cellIs" dxfId="206" priority="70" operator="equal">
      <formula>"CUMPLE"</formula>
    </cfRule>
  </conditionalFormatting>
  <conditionalFormatting sqref="Y79:Y88 AD79:AD88">
    <cfRule type="cellIs" dxfId="205" priority="68" operator="equal">
      <formula>"NO CUMPLE"</formula>
    </cfRule>
  </conditionalFormatting>
  <conditionalFormatting sqref="S79:S88 U79:U88 Z79:Z88 AB79:AB88 B80:L88">
    <cfRule type="expression" dxfId="204" priority="67">
      <formula>MOD(ROW(),2)=0</formula>
    </cfRule>
  </conditionalFormatting>
  <conditionalFormatting sqref="X90:X99">
    <cfRule type="cellIs" dxfId="203" priority="65" stopIfTrue="1" operator="equal">
      <formula>"NO ADMISIBLE"</formula>
    </cfRule>
    <cfRule type="cellIs" dxfId="202" priority="66" stopIfTrue="1" operator="equal">
      <formula>"ADMISIBLE"</formula>
    </cfRule>
  </conditionalFormatting>
  <conditionalFormatting sqref="Z90:AA99">
    <cfRule type="cellIs" dxfId="201" priority="64" stopIfTrue="1" operator="equal">
      <formula>"NO ADMISIBLE"</formula>
    </cfRule>
  </conditionalFormatting>
  <conditionalFormatting sqref="Z90:Z99">
    <cfRule type="cellIs" dxfId="200" priority="62" stopIfTrue="1" operator="equal">
      <formula>"NO ADMISIBLE"</formula>
    </cfRule>
    <cfRule type="cellIs" dxfId="199" priority="63" stopIfTrue="1" operator="equal">
      <formula>"ADMISIBLE"</formula>
    </cfRule>
  </conditionalFormatting>
  <conditionalFormatting sqref="AA90:AA99">
    <cfRule type="cellIs" dxfId="198" priority="60" stopIfTrue="1" operator="equal">
      <formula>"NO ADMISIBLE"</formula>
    </cfRule>
    <cfRule type="cellIs" dxfId="197" priority="61" stopIfTrue="1" operator="equal">
      <formula>"ADMISIBLE"</formula>
    </cfRule>
  </conditionalFormatting>
  <conditionalFormatting sqref="AB90:AC90 AC91:AC99">
    <cfRule type="cellIs" dxfId="196" priority="59" stopIfTrue="1" operator="equal">
      <formula>"NO ADMISIBLE"</formula>
    </cfRule>
  </conditionalFormatting>
  <conditionalFormatting sqref="AB90">
    <cfRule type="cellIs" dxfId="195" priority="57" stopIfTrue="1" operator="equal">
      <formula>"NO ADMISIBLE"</formula>
    </cfRule>
    <cfRule type="cellIs" dxfId="194" priority="58" stopIfTrue="1" operator="equal">
      <formula>"ADMISIBLE"</formula>
    </cfRule>
  </conditionalFormatting>
  <conditionalFormatting sqref="AC90:AC99">
    <cfRule type="cellIs" dxfId="193" priority="55" stopIfTrue="1" operator="equal">
      <formula>"NO ADMISIBLE"</formula>
    </cfRule>
    <cfRule type="cellIs" dxfId="192" priority="56" stopIfTrue="1" operator="equal">
      <formula>"ADMISIBLE"</formula>
    </cfRule>
  </conditionalFormatting>
  <conditionalFormatting sqref="AD90:AD99">
    <cfRule type="cellIs" dxfId="191" priority="53" stopIfTrue="1" operator="equal">
      <formula>"NO ADMISIBLE"</formula>
    </cfRule>
    <cfRule type="cellIs" dxfId="190" priority="54" stopIfTrue="1" operator="equal">
      <formula>"ADMISIBLE"</formula>
    </cfRule>
  </conditionalFormatting>
  <conditionalFormatting sqref="D90:D99">
    <cfRule type="cellIs" dxfId="189" priority="52" stopIfTrue="1" operator="equal">
      <formula>"NO ADMISIBLE"</formula>
    </cfRule>
  </conditionalFormatting>
  <conditionalFormatting sqref="P90:P99">
    <cfRule type="cellIs" dxfId="188" priority="51" stopIfTrue="1" operator="equal">
      <formula>"NO ADMISIBLE"</formula>
    </cfRule>
  </conditionalFormatting>
  <conditionalFormatting sqref="R90:R99">
    <cfRule type="cellIs" dxfId="187" priority="48" operator="equal">
      <formula>"NO"</formula>
    </cfRule>
    <cfRule type="cellIs" dxfId="186" priority="49" operator="equal">
      <formula>"SI"</formula>
    </cfRule>
  </conditionalFormatting>
  <conditionalFormatting sqref="Z100:AE100">
    <cfRule type="cellIs" dxfId="185" priority="47" stopIfTrue="1" operator="equal">
      <formula>"NO ADMISIBLE"</formula>
    </cfRule>
  </conditionalFormatting>
  <conditionalFormatting sqref="M90:M99">
    <cfRule type="cellIs" dxfId="184" priority="44" operator="equal">
      <formula>0</formula>
    </cfRule>
    <cfRule type="cellIs" dxfId="183" priority="45" operator="greaterThan">
      <formula>0</formula>
    </cfRule>
  </conditionalFormatting>
  <conditionalFormatting sqref="AB91:AB99">
    <cfRule type="cellIs" dxfId="182" priority="41" stopIfTrue="1" operator="equal">
      <formula>"NO ADMISIBLE"</formula>
    </cfRule>
  </conditionalFormatting>
  <conditionalFormatting sqref="AB91:AB99">
    <cfRule type="cellIs" dxfId="181" priority="39" stopIfTrue="1" operator="equal">
      <formula>"NO ADMISIBLE"</formula>
    </cfRule>
    <cfRule type="cellIs" dxfId="180" priority="40" stopIfTrue="1" operator="equal">
      <formula>"ADMISIBLE"</formula>
    </cfRule>
  </conditionalFormatting>
  <conditionalFormatting sqref="R90">
    <cfRule type="cellIs" dxfId="179" priority="38" operator="equal">
      <formula>"SI"</formula>
    </cfRule>
  </conditionalFormatting>
  <conditionalFormatting sqref="Q90:Q99 T90:T99 V90:V99 X90:X99 AA90:AA99 AC90:AC99">
    <cfRule type="cellIs" dxfId="178" priority="36" operator="equal">
      <formula>"NO CUMPLE"</formula>
    </cfRule>
    <cfRule type="cellIs" dxfId="177" priority="37" operator="equal">
      <formula>"CUMPLE"</formula>
    </cfRule>
  </conditionalFormatting>
  <conditionalFormatting sqref="Y90:Y99 AD90:AD99">
    <cfRule type="cellIs" dxfId="176" priority="35" operator="equal">
      <formula>"NO CUMPLE"</formula>
    </cfRule>
  </conditionalFormatting>
  <conditionalFormatting sqref="S90:S99 U90:U99 Z90:Z99 AB90:AB99 B91:L99">
    <cfRule type="expression" dxfId="175" priority="34">
      <formula>MOD(ROW(),2)=0</formula>
    </cfRule>
  </conditionalFormatting>
  <conditionalFormatting sqref="X101:X110">
    <cfRule type="cellIs" dxfId="174" priority="32" stopIfTrue="1" operator="equal">
      <formula>"NO ADMISIBLE"</formula>
    </cfRule>
    <cfRule type="cellIs" dxfId="173" priority="33" stopIfTrue="1" operator="equal">
      <formula>"ADMISIBLE"</formula>
    </cfRule>
  </conditionalFormatting>
  <conditionalFormatting sqref="Z101:AA110">
    <cfRule type="cellIs" dxfId="172" priority="31" stopIfTrue="1" operator="equal">
      <formula>"NO ADMISIBLE"</formula>
    </cfRule>
  </conditionalFormatting>
  <conditionalFormatting sqref="Z101:Z110">
    <cfRule type="cellIs" dxfId="171" priority="29" stopIfTrue="1" operator="equal">
      <formula>"NO ADMISIBLE"</formula>
    </cfRule>
    <cfRule type="cellIs" dxfId="170" priority="30" stopIfTrue="1" operator="equal">
      <formula>"ADMISIBLE"</formula>
    </cfRule>
  </conditionalFormatting>
  <conditionalFormatting sqref="AA101:AA110">
    <cfRule type="cellIs" dxfId="169" priority="27" stopIfTrue="1" operator="equal">
      <formula>"NO ADMISIBLE"</formula>
    </cfRule>
    <cfRule type="cellIs" dxfId="168" priority="28" stopIfTrue="1" operator="equal">
      <formula>"ADMISIBLE"</formula>
    </cfRule>
  </conditionalFormatting>
  <conditionalFormatting sqref="AB101:AC101 AC102:AC110">
    <cfRule type="cellIs" dxfId="167" priority="26" stopIfTrue="1" operator="equal">
      <formula>"NO ADMISIBLE"</formula>
    </cfRule>
  </conditionalFormatting>
  <conditionalFormatting sqref="AB101">
    <cfRule type="cellIs" dxfId="166" priority="24" stopIfTrue="1" operator="equal">
      <formula>"NO ADMISIBLE"</formula>
    </cfRule>
    <cfRule type="cellIs" dxfId="165" priority="25" stopIfTrue="1" operator="equal">
      <formula>"ADMISIBLE"</formula>
    </cfRule>
  </conditionalFormatting>
  <conditionalFormatting sqref="AC101:AC110">
    <cfRule type="cellIs" dxfId="164" priority="22" stopIfTrue="1" operator="equal">
      <formula>"NO ADMISIBLE"</formula>
    </cfRule>
    <cfRule type="cellIs" dxfId="163" priority="23" stopIfTrue="1" operator="equal">
      <formula>"ADMISIBLE"</formula>
    </cfRule>
  </conditionalFormatting>
  <conditionalFormatting sqref="AD101:AD110">
    <cfRule type="cellIs" dxfId="162" priority="20" stopIfTrue="1" operator="equal">
      <formula>"NO ADMISIBLE"</formula>
    </cfRule>
    <cfRule type="cellIs" dxfId="161" priority="21" stopIfTrue="1" operator="equal">
      <formula>"ADMISIBLE"</formula>
    </cfRule>
  </conditionalFormatting>
  <conditionalFormatting sqref="D101:D110">
    <cfRule type="cellIs" dxfId="160" priority="19" stopIfTrue="1" operator="equal">
      <formula>"NO ADMISIBLE"</formula>
    </cfRule>
  </conditionalFormatting>
  <conditionalFormatting sqref="P101:P110">
    <cfRule type="cellIs" dxfId="159" priority="18" stopIfTrue="1" operator="equal">
      <formula>"NO ADMISIBLE"</formula>
    </cfRule>
  </conditionalFormatting>
  <conditionalFormatting sqref="R101:R110">
    <cfRule type="cellIs" dxfId="158" priority="15" operator="equal">
      <formula>"NO"</formula>
    </cfRule>
    <cfRule type="cellIs" dxfId="157" priority="16" operator="equal">
      <formula>"SI"</formula>
    </cfRule>
  </conditionalFormatting>
  <conditionalFormatting sqref="Z111:AE111">
    <cfRule type="cellIs" dxfId="156" priority="14" stopIfTrue="1" operator="equal">
      <formula>"NO ADMISIBLE"</formula>
    </cfRule>
  </conditionalFormatting>
  <conditionalFormatting sqref="M101:M110">
    <cfRule type="cellIs" dxfId="155" priority="11" operator="equal">
      <formula>0</formula>
    </cfRule>
    <cfRule type="cellIs" dxfId="154" priority="12" operator="greaterThan">
      <formula>0</formula>
    </cfRule>
  </conditionalFormatting>
  <conditionalFormatting sqref="AB102:AB110">
    <cfRule type="cellIs" dxfId="153" priority="8" stopIfTrue="1" operator="equal">
      <formula>"NO ADMISIBLE"</formula>
    </cfRule>
  </conditionalFormatting>
  <conditionalFormatting sqref="AB102:AB110">
    <cfRule type="cellIs" dxfId="152" priority="6" stopIfTrue="1" operator="equal">
      <formula>"NO ADMISIBLE"</formula>
    </cfRule>
    <cfRule type="cellIs" dxfId="151" priority="7" stopIfTrue="1" operator="equal">
      <formula>"ADMISIBLE"</formula>
    </cfRule>
  </conditionalFormatting>
  <conditionalFormatting sqref="R101">
    <cfRule type="cellIs" dxfId="150" priority="5" operator="equal">
      <formula>"SI"</formula>
    </cfRule>
  </conditionalFormatting>
  <conditionalFormatting sqref="Q101:Q110 T101:T110 V101:V110 X101:X110 AA101:AA110 AC101:AC110">
    <cfRule type="cellIs" dxfId="149" priority="3" operator="equal">
      <formula>"NO CUMPLE"</formula>
    </cfRule>
    <cfRule type="cellIs" dxfId="148" priority="4" operator="equal">
      <formula>"CUMPLE"</formula>
    </cfRule>
  </conditionalFormatting>
  <conditionalFormatting sqref="Y101:Y110 AD101:AD110">
    <cfRule type="cellIs" dxfId="147" priority="2" operator="equal">
      <formula>"NO CUMPLE"</formula>
    </cfRule>
  </conditionalFormatting>
  <conditionalFormatting sqref="S101:S110 U101:U110 Z101:Z110 AB101:AB110 B102:L110">
    <cfRule type="expression" dxfId="146" priority="1">
      <formula>MOD(ROW(),2)=0</formula>
    </cfRule>
  </conditionalFormatting>
  <dataValidations count="2">
    <dataValidation type="custom" errorStyle="warning" allowBlank="1" showInputMessage="1" showErrorMessage="1" errorTitle="NO DIGITES AQUI " error="POR FAVOR LA CELDA ESTA FORMULADA Y NO DEBES DIGITAR EN ESTA CELDA._x000a_GRACIAS" sqref="R13 R24 R35 R46 R57 R68 R79 R90 R101" xr:uid="{00000000-0002-0000-0300-000001000000}">
      <formula1>-0.0000007</formula1>
    </dataValidation>
    <dataValidation type="list" allowBlank="1" showInputMessage="1" showErrorMessage="1" sqref="R14:R22 R25:R33 R36:R44 R47:R55 R58:R66 R69:R77 R80:R88 R91:R99 R102:R110" xr:uid="{00000000-0002-0000-0300-000002000000}">
      <formula1>"SI,NO,VERIFICAR"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B1:U111"/>
  <sheetViews>
    <sheetView topLeftCell="A87" zoomScale="85" zoomScaleNormal="85" workbookViewId="0">
      <selection activeCell="G33" sqref="G33"/>
    </sheetView>
  </sheetViews>
  <sheetFormatPr defaultColWidth="11.42578125" defaultRowHeight="13.15"/>
  <cols>
    <col min="1" max="1" width="15.140625" style="61" customWidth="1"/>
    <col min="2" max="2" width="3.85546875" style="61" customWidth="1"/>
    <col min="3" max="3" width="40.28515625" style="61" customWidth="1"/>
    <col min="4" max="4" width="11.5703125" style="61" customWidth="1"/>
    <col min="5" max="5" width="3.85546875" style="61" customWidth="1"/>
    <col min="6" max="7" width="18.28515625" style="61" bestFit="1" customWidth="1"/>
    <col min="8" max="8" width="3.7109375" style="61" customWidth="1"/>
    <col min="9" max="9" width="29" style="61" customWidth="1"/>
    <col min="10" max="10" width="20.7109375" style="57" customWidth="1"/>
    <col min="11" max="11" width="14.5703125" style="57" customWidth="1"/>
    <col min="12" max="12" width="13.140625" style="57" customWidth="1"/>
    <col min="13" max="13" width="13.85546875" style="57" bestFit="1" customWidth="1"/>
    <col min="14" max="14" width="20.7109375" style="57" customWidth="1"/>
    <col min="15" max="15" width="26.42578125" style="57" customWidth="1"/>
    <col min="16" max="16" width="29.42578125" style="61" customWidth="1"/>
    <col min="17" max="17" width="11.42578125" style="61"/>
    <col min="18" max="18" width="13.85546875" style="72" customWidth="1"/>
    <col min="19" max="19" width="9.7109375" style="73" customWidth="1"/>
    <col min="20" max="20" width="12.5703125" style="61" customWidth="1"/>
    <col min="21" max="21" width="12.7109375" style="61" customWidth="1"/>
    <col min="22" max="16384" width="11.42578125" style="61"/>
  </cols>
  <sheetData>
    <row r="1" spans="2:21" ht="9" customHeight="1">
      <c r="J1" s="314"/>
      <c r="K1" s="314"/>
      <c r="L1" s="314"/>
      <c r="M1" s="314"/>
      <c r="N1" s="314"/>
      <c r="O1" s="314"/>
    </row>
    <row r="2" spans="2:21" ht="9" customHeight="1">
      <c r="J2" s="314"/>
      <c r="K2" s="314"/>
      <c r="L2" s="314"/>
      <c r="M2" s="314"/>
      <c r="N2" s="314"/>
      <c r="O2" s="314"/>
    </row>
    <row r="3" spans="2:21" ht="9" customHeight="1">
      <c r="J3" s="314"/>
      <c r="K3" s="314"/>
      <c r="L3" s="314"/>
      <c r="M3" s="314"/>
      <c r="N3" s="314"/>
      <c r="O3" s="314"/>
    </row>
    <row r="4" spans="2:21" s="63" customFormat="1" ht="20.25" customHeight="1">
      <c r="B4" s="271" t="s">
        <v>145</v>
      </c>
      <c r="C4" s="271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R4" s="64"/>
      <c r="S4" s="65"/>
    </row>
    <row r="5" spans="2:21" s="63" customFormat="1" ht="18" customHeight="1">
      <c r="B5" s="272" t="s">
        <v>146</v>
      </c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R5" s="64"/>
      <c r="S5" s="65"/>
    </row>
    <row r="6" spans="2:21" s="63" customFormat="1" ht="13.5" customHeight="1">
      <c r="B6" s="273" t="s">
        <v>147</v>
      </c>
      <c r="C6" s="273"/>
      <c r="D6" s="273"/>
      <c r="E6" s="273"/>
      <c r="F6" s="273"/>
      <c r="G6" s="273"/>
      <c r="H6" s="273"/>
      <c r="I6" s="273"/>
      <c r="J6" s="273"/>
      <c r="K6" s="273"/>
      <c r="L6" s="273"/>
      <c r="M6" s="273"/>
      <c r="N6" s="273"/>
      <c r="O6" s="273"/>
      <c r="P6" s="273"/>
      <c r="R6" s="64"/>
      <c r="S6" s="65"/>
    </row>
    <row r="7" spans="2:21" s="63" customFormat="1" ht="13.5" customHeight="1">
      <c r="B7" s="273" t="s">
        <v>148</v>
      </c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R7" s="64"/>
      <c r="S7" s="65"/>
    </row>
    <row r="8" spans="2:21" s="63" customFormat="1" ht="13.5" customHeight="1"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R8" s="64"/>
      <c r="S8" s="65"/>
    </row>
    <row r="9" spans="2:21" s="63" customFormat="1" ht="14.45" thickBot="1">
      <c r="B9" s="66"/>
      <c r="C9" s="66"/>
      <c r="D9" s="67"/>
      <c r="E9" s="67"/>
      <c r="F9" s="68"/>
      <c r="G9" s="68"/>
      <c r="H9" s="68"/>
      <c r="I9" s="69"/>
      <c r="K9" s="70"/>
      <c r="L9" s="70"/>
      <c r="M9" s="70"/>
      <c r="N9" s="70"/>
      <c r="O9" s="70"/>
      <c r="P9" s="71"/>
      <c r="R9" s="64"/>
      <c r="S9" s="65"/>
    </row>
    <row r="10" spans="2:21" ht="54" customHeight="1">
      <c r="B10" s="282" t="s">
        <v>77</v>
      </c>
      <c r="C10" s="285" t="s">
        <v>78</v>
      </c>
      <c r="D10" s="142" t="s">
        <v>149</v>
      </c>
      <c r="E10" s="288" t="s">
        <v>86</v>
      </c>
      <c r="F10" s="142" t="s">
        <v>150</v>
      </c>
      <c r="G10" s="142" t="s">
        <v>48</v>
      </c>
      <c r="H10" s="291" t="s">
        <v>151</v>
      </c>
      <c r="I10" s="156" t="s">
        <v>152</v>
      </c>
      <c r="J10" s="142" t="s">
        <v>153</v>
      </c>
      <c r="K10" s="142" t="s">
        <v>154</v>
      </c>
      <c r="L10" s="142" t="s">
        <v>54</v>
      </c>
      <c r="M10" s="139" t="s">
        <v>52</v>
      </c>
      <c r="N10" s="143" t="s">
        <v>155</v>
      </c>
      <c r="O10" s="157" t="s">
        <v>156</v>
      </c>
      <c r="P10" s="144" t="s">
        <v>157</v>
      </c>
    </row>
    <row r="11" spans="2:21">
      <c r="B11" s="283"/>
      <c r="C11" s="286"/>
      <c r="D11" s="276" t="s">
        <v>158</v>
      </c>
      <c r="E11" s="289"/>
      <c r="F11" s="276" t="s">
        <v>159</v>
      </c>
      <c r="G11" s="276" t="s">
        <v>159</v>
      </c>
      <c r="H11" s="292"/>
      <c r="I11" s="278" t="s">
        <v>160</v>
      </c>
      <c r="J11" s="280" t="s">
        <v>161</v>
      </c>
      <c r="K11" s="280" t="s">
        <v>57</v>
      </c>
      <c r="L11" s="280" t="s">
        <v>57</v>
      </c>
      <c r="M11" s="280" t="s">
        <v>57</v>
      </c>
      <c r="N11" s="280" t="s">
        <v>161</v>
      </c>
      <c r="O11" s="278" t="s">
        <v>162</v>
      </c>
      <c r="P11" s="274" t="s">
        <v>163</v>
      </c>
    </row>
    <row r="12" spans="2:21" ht="51" customHeight="1" thickBot="1">
      <c r="B12" s="284"/>
      <c r="C12" s="287"/>
      <c r="D12" s="277"/>
      <c r="E12" s="290"/>
      <c r="F12" s="277"/>
      <c r="G12" s="277"/>
      <c r="H12" s="293"/>
      <c r="I12" s="279"/>
      <c r="J12" s="281"/>
      <c r="K12" s="281"/>
      <c r="L12" s="281"/>
      <c r="M12" s="281"/>
      <c r="N12" s="281"/>
      <c r="O12" s="279"/>
      <c r="P12" s="275"/>
    </row>
    <row r="13" spans="2:21" ht="13.9">
      <c r="B13" s="47">
        <v>1</v>
      </c>
      <c r="C13" s="48" t="s">
        <v>113</v>
      </c>
      <c r="D13" s="49">
        <v>1</v>
      </c>
      <c r="E13" s="51">
        <v>1</v>
      </c>
      <c r="F13" s="50">
        <v>1940000000</v>
      </c>
      <c r="G13" s="50">
        <v>388000000</v>
      </c>
      <c r="H13" s="51">
        <v>5</v>
      </c>
      <c r="I13" s="48">
        <v>1552000000</v>
      </c>
      <c r="J13" s="51"/>
      <c r="K13" s="48"/>
      <c r="L13" s="51" t="s">
        <v>117</v>
      </c>
      <c r="M13" s="48" t="s">
        <v>117</v>
      </c>
      <c r="N13" s="52"/>
      <c r="O13" s="52">
        <v>3966821964.5599999</v>
      </c>
      <c r="P13" s="86" t="s">
        <v>164</v>
      </c>
      <c r="R13" s="74"/>
      <c r="S13" s="75"/>
      <c r="T13" s="62"/>
      <c r="U13" s="62"/>
    </row>
    <row r="14" spans="2:21" ht="13.9">
      <c r="B14" s="140">
        <v>1.1000000000000001</v>
      </c>
      <c r="C14" s="315" t="s">
        <v>116</v>
      </c>
      <c r="D14" s="316">
        <v>0.9</v>
      </c>
      <c r="E14" s="145">
        <v>0</v>
      </c>
      <c r="F14" s="136" t="s">
        <v>117</v>
      </c>
      <c r="G14" s="136" t="s">
        <v>117</v>
      </c>
      <c r="H14" s="145" t="s">
        <v>117</v>
      </c>
      <c r="I14" s="146" t="s">
        <v>117</v>
      </c>
      <c r="J14" s="147">
        <v>1742165766</v>
      </c>
      <c r="K14" s="317">
        <v>120</v>
      </c>
      <c r="L14" s="317">
        <v>40</v>
      </c>
      <c r="M14" s="317">
        <v>40</v>
      </c>
      <c r="N14" s="147">
        <v>1030587976.62</v>
      </c>
      <c r="O14" s="148">
        <v>2453743555.3800001</v>
      </c>
      <c r="P14" s="149" t="s">
        <v>117</v>
      </c>
    </row>
    <row r="15" spans="2:21" ht="13.9">
      <c r="B15" s="140">
        <v>1.2000000000000002</v>
      </c>
      <c r="C15" s="315" t="s">
        <v>118</v>
      </c>
      <c r="D15" s="316">
        <v>0.1</v>
      </c>
      <c r="E15" s="145">
        <v>0</v>
      </c>
      <c r="F15" s="136" t="s">
        <v>117</v>
      </c>
      <c r="G15" s="136" t="s">
        <v>117</v>
      </c>
      <c r="H15" s="145" t="s">
        <v>117</v>
      </c>
      <c r="I15" s="146" t="s">
        <v>117</v>
      </c>
      <c r="J15" s="147">
        <v>1338771782</v>
      </c>
      <c r="K15" s="317">
        <v>120</v>
      </c>
      <c r="L15" s="317">
        <v>30</v>
      </c>
      <c r="M15" s="317">
        <v>40</v>
      </c>
      <c r="N15" s="147">
        <v>1030587976.62</v>
      </c>
      <c r="O15" s="148">
        <v>1513078409.1799998</v>
      </c>
      <c r="P15" s="149" t="s">
        <v>117</v>
      </c>
    </row>
    <row r="16" spans="2:21" ht="13.9">
      <c r="B16" s="140" t="s">
        <v>117</v>
      </c>
      <c r="C16" s="315">
        <v>0</v>
      </c>
      <c r="D16" s="316">
        <v>0</v>
      </c>
      <c r="E16" s="145">
        <v>0</v>
      </c>
      <c r="F16" s="136" t="s">
        <v>117</v>
      </c>
      <c r="G16" s="136" t="s">
        <v>117</v>
      </c>
      <c r="H16" s="145" t="s">
        <v>117</v>
      </c>
      <c r="I16" s="146" t="s">
        <v>117</v>
      </c>
      <c r="J16" s="147" t="s">
        <v>117</v>
      </c>
      <c r="K16" s="317" t="s">
        <v>117</v>
      </c>
      <c r="L16" s="317" t="s">
        <v>117</v>
      </c>
      <c r="M16" s="317" t="s">
        <v>117</v>
      </c>
      <c r="N16" s="147" t="s">
        <v>117</v>
      </c>
      <c r="O16" s="148" t="s">
        <v>117</v>
      </c>
      <c r="P16" s="149" t="s">
        <v>117</v>
      </c>
    </row>
    <row r="17" spans="2:16" ht="13.9">
      <c r="B17" s="140" t="s">
        <v>117</v>
      </c>
      <c r="C17" s="315">
        <v>0</v>
      </c>
      <c r="D17" s="316">
        <v>0</v>
      </c>
      <c r="E17" s="145">
        <v>0</v>
      </c>
      <c r="F17" s="136" t="s">
        <v>117</v>
      </c>
      <c r="G17" s="136" t="s">
        <v>117</v>
      </c>
      <c r="H17" s="145" t="s">
        <v>117</v>
      </c>
      <c r="I17" s="146" t="s">
        <v>117</v>
      </c>
      <c r="J17" s="147" t="s">
        <v>117</v>
      </c>
      <c r="K17" s="317" t="s">
        <v>117</v>
      </c>
      <c r="L17" s="317" t="s">
        <v>117</v>
      </c>
      <c r="M17" s="317" t="s">
        <v>117</v>
      </c>
      <c r="N17" s="147" t="s">
        <v>117</v>
      </c>
      <c r="O17" s="148"/>
      <c r="P17" s="149" t="s">
        <v>117</v>
      </c>
    </row>
    <row r="18" spans="2:16" ht="13.9">
      <c r="B18" s="140" t="s">
        <v>117</v>
      </c>
      <c r="C18" s="315">
        <v>0</v>
      </c>
      <c r="D18" s="316">
        <v>0</v>
      </c>
      <c r="E18" s="145">
        <v>0</v>
      </c>
      <c r="F18" s="136" t="s">
        <v>117</v>
      </c>
      <c r="G18" s="136" t="s">
        <v>117</v>
      </c>
      <c r="H18" s="145" t="s">
        <v>117</v>
      </c>
      <c r="I18" s="146" t="s">
        <v>117</v>
      </c>
      <c r="J18" s="147" t="s">
        <v>117</v>
      </c>
      <c r="K18" s="317" t="s">
        <v>117</v>
      </c>
      <c r="L18" s="317" t="s">
        <v>117</v>
      </c>
      <c r="M18" s="317" t="s">
        <v>117</v>
      </c>
      <c r="N18" s="147" t="s">
        <v>117</v>
      </c>
      <c r="O18" s="148" t="s">
        <v>117</v>
      </c>
      <c r="P18" s="149" t="s">
        <v>117</v>
      </c>
    </row>
    <row r="19" spans="2:16" ht="13.9">
      <c r="B19" s="140" t="s">
        <v>117</v>
      </c>
      <c r="C19" s="315">
        <v>0</v>
      </c>
      <c r="D19" s="316">
        <v>0</v>
      </c>
      <c r="E19" s="145">
        <v>0</v>
      </c>
      <c r="F19" s="136" t="s">
        <v>117</v>
      </c>
      <c r="G19" s="136" t="s">
        <v>117</v>
      </c>
      <c r="H19" s="145" t="s">
        <v>117</v>
      </c>
      <c r="I19" s="146" t="s">
        <v>117</v>
      </c>
      <c r="J19" s="147" t="s">
        <v>117</v>
      </c>
      <c r="K19" s="317" t="s">
        <v>117</v>
      </c>
      <c r="L19" s="317" t="s">
        <v>117</v>
      </c>
      <c r="M19" s="317" t="s">
        <v>117</v>
      </c>
      <c r="N19" s="147" t="s">
        <v>117</v>
      </c>
      <c r="O19" s="148" t="s">
        <v>117</v>
      </c>
      <c r="P19" s="149" t="s">
        <v>117</v>
      </c>
    </row>
    <row r="20" spans="2:16" ht="13.9">
      <c r="B20" s="140" t="s">
        <v>117</v>
      </c>
      <c r="C20" s="315">
        <v>0</v>
      </c>
      <c r="D20" s="316">
        <v>0</v>
      </c>
      <c r="E20" s="145">
        <v>0</v>
      </c>
      <c r="F20" s="136" t="s">
        <v>117</v>
      </c>
      <c r="G20" s="136" t="s">
        <v>117</v>
      </c>
      <c r="H20" s="145" t="s">
        <v>117</v>
      </c>
      <c r="I20" s="146" t="s">
        <v>117</v>
      </c>
      <c r="J20" s="147" t="s">
        <v>117</v>
      </c>
      <c r="K20" s="317" t="s">
        <v>117</v>
      </c>
      <c r="L20" s="317" t="s">
        <v>117</v>
      </c>
      <c r="M20" s="317" t="s">
        <v>117</v>
      </c>
      <c r="N20" s="147" t="s">
        <v>117</v>
      </c>
      <c r="O20" s="148" t="s">
        <v>117</v>
      </c>
      <c r="P20" s="149" t="s">
        <v>117</v>
      </c>
    </row>
    <row r="21" spans="2:16" ht="13.9">
      <c r="B21" s="140" t="s">
        <v>117</v>
      </c>
      <c r="C21" s="315">
        <v>0</v>
      </c>
      <c r="D21" s="316">
        <v>0</v>
      </c>
      <c r="E21" s="145">
        <v>0</v>
      </c>
      <c r="F21" s="136" t="s">
        <v>117</v>
      </c>
      <c r="G21" s="136" t="s">
        <v>117</v>
      </c>
      <c r="H21" s="145" t="s">
        <v>117</v>
      </c>
      <c r="I21" s="146" t="s">
        <v>117</v>
      </c>
      <c r="J21" s="147" t="s">
        <v>117</v>
      </c>
      <c r="K21" s="317" t="s">
        <v>117</v>
      </c>
      <c r="L21" s="317" t="s">
        <v>117</v>
      </c>
      <c r="M21" s="317" t="s">
        <v>117</v>
      </c>
      <c r="N21" s="147" t="s">
        <v>117</v>
      </c>
      <c r="O21" s="148" t="s">
        <v>117</v>
      </c>
      <c r="P21" s="149" t="s">
        <v>117</v>
      </c>
    </row>
    <row r="22" spans="2:16" ht="14.45" thickBot="1">
      <c r="B22" s="141" t="s">
        <v>117</v>
      </c>
      <c r="C22" s="102">
        <v>0</v>
      </c>
      <c r="D22" s="137">
        <v>0</v>
      </c>
      <c r="E22" s="150">
        <v>0</v>
      </c>
      <c r="F22" s="138" t="s">
        <v>117</v>
      </c>
      <c r="G22" s="138" t="s">
        <v>117</v>
      </c>
      <c r="H22" s="150" t="s">
        <v>117</v>
      </c>
      <c r="I22" s="151" t="s">
        <v>117</v>
      </c>
      <c r="J22" s="152" t="s">
        <v>117</v>
      </c>
      <c r="K22" s="153" t="s">
        <v>117</v>
      </c>
      <c r="L22" s="153" t="s">
        <v>117</v>
      </c>
      <c r="M22" s="153" t="s">
        <v>117</v>
      </c>
      <c r="N22" s="152" t="s">
        <v>117</v>
      </c>
      <c r="O22" s="154" t="s">
        <v>117</v>
      </c>
      <c r="P22" s="155" t="s">
        <v>117</v>
      </c>
    </row>
    <row r="23" spans="2:16" ht="14.45" thickBot="1">
      <c r="B23" s="103"/>
      <c r="C23" s="269"/>
      <c r="D23" s="269"/>
      <c r="E23" s="269"/>
      <c r="F23" s="269"/>
      <c r="G23" s="269"/>
      <c r="H23" s="269"/>
      <c r="I23" s="269"/>
      <c r="J23" s="269"/>
      <c r="K23" s="269"/>
      <c r="L23" s="269"/>
      <c r="M23" s="269"/>
      <c r="N23" s="269"/>
      <c r="O23" s="269"/>
      <c r="P23" s="270"/>
    </row>
    <row r="24" spans="2:16" ht="13.9" customHeight="1">
      <c r="B24" s="47">
        <v>2</v>
      </c>
      <c r="C24" s="48" t="s">
        <v>119</v>
      </c>
      <c r="D24" s="49">
        <v>1</v>
      </c>
      <c r="E24" s="51">
        <v>1</v>
      </c>
      <c r="F24" s="50">
        <v>1940000000</v>
      </c>
      <c r="G24" s="50">
        <v>388000000</v>
      </c>
      <c r="H24" s="51">
        <v>5</v>
      </c>
      <c r="I24" s="48">
        <v>1552000000</v>
      </c>
      <c r="J24" s="51"/>
      <c r="K24" s="48"/>
      <c r="L24" s="51"/>
      <c r="M24" s="48"/>
      <c r="N24" s="52"/>
      <c r="O24" s="52"/>
      <c r="P24" s="204" t="s">
        <v>165</v>
      </c>
    </row>
    <row r="25" spans="2:16" ht="13.9" customHeight="1">
      <c r="B25" s="140">
        <v>2.1</v>
      </c>
      <c r="C25" s="315" t="s">
        <v>120</v>
      </c>
      <c r="D25" s="316">
        <v>0.9</v>
      </c>
      <c r="E25" s="145">
        <v>0</v>
      </c>
      <c r="F25" s="136" t="s">
        <v>117</v>
      </c>
      <c r="G25" s="136" t="s">
        <v>117</v>
      </c>
      <c r="H25" s="145" t="s">
        <v>117</v>
      </c>
      <c r="I25" s="146" t="s">
        <v>117</v>
      </c>
      <c r="J25" s="147"/>
      <c r="K25" s="317"/>
      <c r="L25" s="317"/>
      <c r="M25" s="317"/>
      <c r="N25" s="147"/>
      <c r="O25" s="148"/>
      <c r="P25" s="149"/>
    </row>
    <row r="26" spans="2:16" ht="13.9" customHeight="1">
      <c r="B26" s="140">
        <v>2.2000000000000002</v>
      </c>
      <c r="C26" s="315" t="s">
        <v>121</v>
      </c>
      <c r="D26" s="316">
        <v>0.1</v>
      </c>
      <c r="E26" s="145">
        <v>0</v>
      </c>
      <c r="F26" s="136" t="s">
        <v>117</v>
      </c>
      <c r="G26" s="136" t="s">
        <v>117</v>
      </c>
      <c r="H26" s="145" t="s">
        <v>117</v>
      </c>
      <c r="I26" s="146" t="s">
        <v>117</v>
      </c>
      <c r="J26" s="147"/>
      <c r="K26" s="317"/>
      <c r="L26" s="317"/>
      <c r="M26" s="317"/>
      <c r="N26" s="147"/>
      <c r="O26" s="148"/>
      <c r="P26" s="149"/>
    </row>
    <row r="27" spans="2:16" ht="13.9" customHeight="1">
      <c r="B27" s="140" t="s">
        <v>117</v>
      </c>
      <c r="C27" s="315">
        <v>0</v>
      </c>
      <c r="D27" s="316">
        <v>0</v>
      </c>
      <c r="E27" s="145">
        <v>0</v>
      </c>
      <c r="F27" s="136" t="s">
        <v>117</v>
      </c>
      <c r="G27" s="136" t="s">
        <v>117</v>
      </c>
      <c r="H27" s="145" t="s">
        <v>117</v>
      </c>
      <c r="I27" s="146" t="s">
        <v>117</v>
      </c>
      <c r="J27" s="147"/>
      <c r="K27" s="317"/>
      <c r="L27" s="317"/>
      <c r="M27" s="317"/>
      <c r="N27" s="147"/>
      <c r="O27" s="148"/>
      <c r="P27" s="149"/>
    </row>
    <row r="28" spans="2:16" ht="13.9" customHeight="1">
      <c r="B28" s="140" t="s">
        <v>117</v>
      </c>
      <c r="C28" s="315">
        <v>0</v>
      </c>
      <c r="D28" s="316">
        <v>0</v>
      </c>
      <c r="E28" s="145">
        <v>0</v>
      </c>
      <c r="F28" s="136" t="s">
        <v>117</v>
      </c>
      <c r="G28" s="136" t="s">
        <v>117</v>
      </c>
      <c r="H28" s="145" t="s">
        <v>117</v>
      </c>
      <c r="I28" s="146" t="s">
        <v>117</v>
      </c>
      <c r="J28" s="147"/>
      <c r="K28" s="317"/>
      <c r="L28" s="317"/>
      <c r="M28" s="317"/>
      <c r="N28" s="147"/>
      <c r="O28" s="148"/>
      <c r="P28" s="149"/>
    </row>
    <row r="29" spans="2:16" ht="13.9" customHeight="1">
      <c r="B29" s="140" t="s">
        <v>117</v>
      </c>
      <c r="C29" s="315">
        <v>0</v>
      </c>
      <c r="D29" s="316">
        <v>0</v>
      </c>
      <c r="E29" s="145">
        <v>0</v>
      </c>
      <c r="F29" s="136" t="s">
        <v>117</v>
      </c>
      <c r="G29" s="136" t="s">
        <v>117</v>
      </c>
      <c r="H29" s="145" t="s">
        <v>117</v>
      </c>
      <c r="I29" s="146" t="s">
        <v>117</v>
      </c>
      <c r="J29" s="147"/>
      <c r="K29" s="317"/>
      <c r="L29" s="317"/>
      <c r="M29" s="317"/>
      <c r="N29" s="147"/>
      <c r="O29" s="148"/>
      <c r="P29" s="149"/>
    </row>
    <row r="30" spans="2:16" ht="13.9" customHeight="1">
      <c r="B30" s="140" t="s">
        <v>117</v>
      </c>
      <c r="C30" s="315">
        <v>0</v>
      </c>
      <c r="D30" s="316">
        <v>0</v>
      </c>
      <c r="E30" s="145">
        <v>0</v>
      </c>
      <c r="F30" s="136" t="s">
        <v>117</v>
      </c>
      <c r="G30" s="136" t="s">
        <v>117</v>
      </c>
      <c r="H30" s="145" t="s">
        <v>117</v>
      </c>
      <c r="I30" s="146" t="s">
        <v>117</v>
      </c>
      <c r="J30" s="147"/>
      <c r="K30" s="317"/>
      <c r="L30" s="317"/>
      <c r="M30" s="317"/>
      <c r="N30" s="147"/>
      <c r="O30" s="148"/>
      <c r="P30" s="149"/>
    </row>
    <row r="31" spans="2:16" ht="13.9" customHeight="1">
      <c r="B31" s="140" t="s">
        <v>117</v>
      </c>
      <c r="C31" s="315">
        <v>0</v>
      </c>
      <c r="D31" s="316">
        <v>0</v>
      </c>
      <c r="E31" s="145">
        <v>0</v>
      </c>
      <c r="F31" s="136" t="s">
        <v>117</v>
      </c>
      <c r="G31" s="136" t="s">
        <v>117</v>
      </c>
      <c r="H31" s="145" t="s">
        <v>117</v>
      </c>
      <c r="I31" s="146" t="s">
        <v>117</v>
      </c>
      <c r="J31" s="147"/>
      <c r="K31" s="317"/>
      <c r="L31" s="317"/>
      <c r="M31" s="317"/>
      <c r="N31" s="147"/>
      <c r="O31" s="148"/>
      <c r="P31" s="149"/>
    </row>
    <row r="32" spans="2:16" ht="13.9" customHeight="1">
      <c r="B32" s="140" t="s">
        <v>117</v>
      </c>
      <c r="C32" s="315">
        <v>0</v>
      </c>
      <c r="D32" s="316">
        <v>0</v>
      </c>
      <c r="E32" s="145">
        <v>0</v>
      </c>
      <c r="F32" s="136" t="s">
        <v>117</v>
      </c>
      <c r="G32" s="136" t="s">
        <v>117</v>
      </c>
      <c r="H32" s="145" t="s">
        <v>117</v>
      </c>
      <c r="I32" s="146" t="s">
        <v>117</v>
      </c>
      <c r="J32" s="147"/>
      <c r="K32" s="317"/>
      <c r="L32" s="317"/>
      <c r="M32" s="317"/>
      <c r="N32" s="147"/>
      <c r="O32" s="148"/>
      <c r="P32" s="149"/>
    </row>
    <row r="33" spans="2:16" ht="14.45" customHeight="1" thickBot="1">
      <c r="B33" s="141" t="s">
        <v>117</v>
      </c>
      <c r="C33" s="102">
        <v>0</v>
      </c>
      <c r="D33" s="137">
        <v>0</v>
      </c>
      <c r="E33" s="150">
        <v>0</v>
      </c>
      <c r="F33" s="138" t="s">
        <v>117</v>
      </c>
      <c r="G33" s="138" t="s">
        <v>117</v>
      </c>
      <c r="H33" s="150" t="s">
        <v>117</v>
      </c>
      <c r="I33" s="151" t="s">
        <v>117</v>
      </c>
      <c r="J33" s="152"/>
      <c r="K33" s="153"/>
      <c r="L33" s="153"/>
      <c r="M33" s="153"/>
      <c r="N33" s="152"/>
      <c r="O33" s="154"/>
      <c r="P33" s="155"/>
    </row>
    <row r="34" spans="2:16" ht="14.45" customHeight="1" thickBot="1">
      <c r="B34" s="103"/>
      <c r="C34" s="269"/>
      <c r="D34" s="269"/>
      <c r="E34" s="269"/>
      <c r="F34" s="269"/>
      <c r="G34" s="269"/>
      <c r="H34" s="269"/>
      <c r="I34" s="269"/>
      <c r="J34" s="269"/>
      <c r="K34" s="269"/>
      <c r="L34" s="269"/>
      <c r="M34" s="269"/>
      <c r="N34" s="269"/>
      <c r="O34" s="269"/>
      <c r="P34" s="270"/>
    </row>
    <row r="35" spans="2:16" ht="13.9" customHeight="1">
      <c r="B35" s="47">
        <v>3</v>
      </c>
      <c r="C35" s="48" t="s">
        <v>122</v>
      </c>
      <c r="D35" s="49">
        <v>1</v>
      </c>
      <c r="E35" s="51">
        <v>1</v>
      </c>
      <c r="F35" s="50">
        <v>1940000000</v>
      </c>
      <c r="G35" s="50">
        <v>388000000</v>
      </c>
      <c r="H35" s="51">
        <v>5</v>
      </c>
      <c r="I35" s="48">
        <v>1552000000</v>
      </c>
      <c r="J35" s="51"/>
      <c r="K35" s="48"/>
      <c r="L35" s="51" t="s">
        <v>117</v>
      </c>
      <c r="M35" s="48" t="s">
        <v>117</v>
      </c>
      <c r="N35" s="52"/>
      <c r="O35" s="52">
        <v>3564240639.4889998</v>
      </c>
      <c r="P35" s="86" t="s">
        <v>164</v>
      </c>
    </row>
    <row r="36" spans="2:16" ht="13.9" customHeight="1">
      <c r="B36" s="140">
        <v>3.1</v>
      </c>
      <c r="C36" s="315" t="s">
        <v>123</v>
      </c>
      <c r="D36" s="316">
        <v>0.9</v>
      </c>
      <c r="E36" s="145">
        <v>0</v>
      </c>
      <c r="F36" s="136" t="s">
        <v>117</v>
      </c>
      <c r="G36" s="136" t="s">
        <v>117</v>
      </c>
      <c r="H36" s="145" t="s">
        <v>117</v>
      </c>
      <c r="I36" s="146" t="s">
        <v>117</v>
      </c>
      <c r="J36" s="147">
        <v>532338092</v>
      </c>
      <c r="K36" s="317">
        <v>120</v>
      </c>
      <c r="L36" s="317">
        <v>0</v>
      </c>
      <c r="M36" s="317">
        <v>40</v>
      </c>
      <c r="N36" s="147">
        <v>1E-3</v>
      </c>
      <c r="O36" s="148">
        <v>851740947.199</v>
      </c>
      <c r="P36" s="149" t="s">
        <v>117</v>
      </c>
    </row>
    <row r="37" spans="2:16" ht="13.9" customHeight="1">
      <c r="B37" s="140">
        <v>3.2</v>
      </c>
      <c r="C37" s="315" t="s">
        <v>124</v>
      </c>
      <c r="D37" s="316">
        <v>0.1</v>
      </c>
      <c r="E37" s="145">
        <v>0</v>
      </c>
      <c r="F37" s="136" t="s">
        <v>117</v>
      </c>
      <c r="G37" s="136" t="s">
        <v>117</v>
      </c>
      <c r="H37" s="145" t="s">
        <v>117</v>
      </c>
      <c r="I37" s="146" t="s">
        <v>117</v>
      </c>
      <c r="J37" s="147">
        <v>2300539000</v>
      </c>
      <c r="K37" s="317">
        <v>120</v>
      </c>
      <c r="L37" s="317">
        <v>20</v>
      </c>
      <c r="M37" s="317">
        <v>40</v>
      </c>
      <c r="N37" s="147">
        <v>1428470507.71</v>
      </c>
      <c r="O37" s="148">
        <v>2712499692.29</v>
      </c>
      <c r="P37" s="149" t="s">
        <v>117</v>
      </c>
    </row>
    <row r="38" spans="2:16" ht="13.9" customHeight="1">
      <c r="B38" s="140" t="s">
        <v>117</v>
      </c>
      <c r="C38" s="315">
        <v>0</v>
      </c>
      <c r="D38" s="316">
        <v>0</v>
      </c>
      <c r="E38" s="145">
        <v>0</v>
      </c>
      <c r="F38" s="136" t="s">
        <v>117</v>
      </c>
      <c r="G38" s="136" t="s">
        <v>117</v>
      </c>
      <c r="H38" s="145" t="s">
        <v>117</v>
      </c>
      <c r="I38" s="146" t="s">
        <v>117</v>
      </c>
      <c r="J38" s="147" t="s">
        <v>117</v>
      </c>
      <c r="K38" s="317" t="s">
        <v>117</v>
      </c>
      <c r="L38" s="317" t="s">
        <v>117</v>
      </c>
      <c r="M38" s="317" t="s">
        <v>117</v>
      </c>
      <c r="N38" s="147" t="s">
        <v>117</v>
      </c>
      <c r="O38" s="148" t="s">
        <v>117</v>
      </c>
      <c r="P38" s="149" t="s">
        <v>117</v>
      </c>
    </row>
    <row r="39" spans="2:16" ht="13.9" customHeight="1">
      <c r="B39" s="140" t="s">
        <v>117</v>
      </c>
      <c r="C39" s="315" t="s">
        <v>166</v>
      </c>
      <c r="D39" s="316">
        <v>0</v>
      </c>
      <c r="E39" s="145">
        <v>0</v>
      </c>
      <c r="F39" s="136" t="s">
        <v>117</v>
      </c>
      <c r="G39" s="136" t="s">
        <v>117</v>
      </c>
      <c r="H39" s="145" t="s">
        <v>117</v>
      </c>
      <c r="I39" s="146" t="s">
        <v>117</v>
      </c>
      <c r="J39" s="147" t="s">
        <v>117</v>
      </c>
      <c r="K39" s="317" t="s">
        <v>117</v>
      </c>
      <c r="L39" s="317" t="s">
        <v>117</v>
      </c>
      <c r="M39" s="317" t="s">
        <v>117</v>
      </c>
      <c r="N39" s="147" t="s">
        <v>117</v>
      </c>
      <c r="O39" s="148"/>
      <c r="P39" s="149" t="s">
        <v>117</v>
      </c>
    </row>
    <row r="40" spans="2:16" ht="13.9" customHeight="1">
      <c r="B40" s="140" t="s">
        <v>117</v>
      </c>
      <c r="C40" s="315">
        <v>0</v>
      </c>
      <c r="D40" s="316">
        <v>0</v>
      </c>
      <c r="E40" s="145">
        <v>0</v>
      </c>
      <c r="F40" s="136" t="s">
        <v>117</v>
      </c>
      <c r="G40" s="136" t="s">
        <v>117</v>
      </c>
      <c r="H40" s="145" t="s">
        <v>117</v>
      </c>
      <c r="I40" s="146" t="s">
        <v>117</v>
      </c>
      <c r="J40" s="147" t="s">
        <v>117</v>
      </c>
      <c r="K40" s="317" t="s">
        <v>117</v>
      </c>
      <c r="L40" s="317" t="s">
        <v>117</v>
      </c>
      <c r="M40" s="317" t="s">
        <v>117</v>
      </c>
      <c r="N40" s="147" t="s">
        <v>117</v>
      </c>
      <c r="O40" s="148" t="s">
        <v>117</v>
      </c>
      <c r="P40" s="149" t="s">
        <v>117</v>
      </c>
    </row>
    <row r="41" spans="2:16" ht="13.9" customHeight="1">
      <c r="B41" s="140" t="s">
        <v>117</v>
      </c>
      <c r="C41" s="315">
        <v>0</v>
      </c>
      <c r="D41" s="316">
        <v>0</v>
      </c>
      <c r="E41" s="145">
        <v>0</v>
      </c>
      <c r="F41" s="136" t="s">
        <v>117</v>
      </c>
      <c r="G41" s="136" t="s">
        <v>117</v>
      </c>
      <c r="H41" s="145" t="s">
        <v>117</v>
      </c>
      <c r="I41" s="146" t="s">
        <v>117</v>
      </c>
      <c r="J41" s="147" t="s">
        <v>117</v>
      </c>
      <c r="K41" s="317" t="s">
        <v>117</v>
      </c>
      <c r="L41" s="317" t="s">
        <v>117</v>
      </c>
      <c r="M41" s="317" t="s">
        <v>117</v>
      </c>
      <c r="N41" s="147" t="s">
        <v>117</v>
      </c>
      <c r="O41" s="148" t="s">
        <v>117</v>
      </c>
      <c r="P41" s="149" t="s">
        <v>117</v>
      </c>
    </row>
    <row r="42" spans="2:16" ht="13.9" customHeight="1">
      <c r="B42" s="140" t="s">
        <v>117</v>
      </c>
      <c r="C42" s="315">
        <v>0</v>
      </c>
      <c r="D42" s="316">
        <v>0</v>
      </c>
      <c r="E42" s="145">
        <v>0</v>
      </c>
      <c r="F42" s="136" t="s">
        <v>117</v>
      </c>
      <c r="G42" s="136" t="s">
        <v>117</v>
      </c>
      <c r="H42" s="145" t="s">
        <v>117</v>
      </c>
      <c r="I42" s="146" t="s">
        <v>117</v>
      </c>
      <c r="J42" s="147" t="s">
        <v>117</v>
      </c>
      <c r="K42" s="317" t="s">
        <v>117</v>
      </c>
      <c r="L42" s="317" t="s">
        <v>117</v>
      </c>
      <c r="M42" s="317" t="s">
        <v>117</v>
      </c>
      <c r="N42" s="147" t="s">
        <v>117</v>
      </c>
      <c r="O42" s="148" t="s">
        <v>117</v>
      </c>
      <c r="P42" s="149" t="s">
        <v>117</v>
      </c>
    </row>
    <row r="43" spans="2:16" ht="13.9" customHeight="1">
      <c r="B43" s="140" t="s">
        <v>117</v>
      </c>
      <c r="C43" s="315">
        <v>0</v>
      </c>
      <c r="D43" s="316">
        <v>0</v>
      </c>
      <c r="E43" s="145">
        <v>0</v>
      </c>
      <c r="F43" s="136" t="s">
        <v>117</v>
      </c>
      <c r="G43" s="136" t="s">
        <v>117</v>
      </c>
      <c r="H43" s="145" t="s">
        <v>117</v>
      </c>
      <c r="I43" s="146" t="s">
        <v>117</v>
      </c>
      <c r="J43" s="147" t="s">
        <v>117</v>
      </c>
      <c r="K43" s="317" t="s">
        <v>117</v>
      </c>
      <c r="L43" s="317" t="s">
        <v>117</v>
      </c>
      <c r="M43" s="317" t="s">
        <v>117</v>
      </c>
      <c r="N43" s="147" t="s">
        <v>117</v>
      </c>
      <c r="O43" s="148" t="s">
        <v>117</v>
      </c>
      <c r="P43" s="149" t="s">
        <v>117</v>
      </c>
    </row>
    <row r="44" spans="2:16" ht="14.45" customHeight="1" thickBot="1">
      <c r="B44" s="141" t="s">
        <v>117</v>
      </c>
      <c r="C44" s="102">
        <v>0</v>
      </c>
      <c r="D44" s="137">
        <v>0</v>
      </c>
      <c r="E44" s="150">
        <v>0</v>
      </c>
      <c r="F44" s="138" t="s">
        <v>117</v>
      </c>
      <c r="G44" s="138" t="s">
        <v>117</v>
      </c>
      <c r="H44" s="150" t="s">
        <v>117</v>
      </c>
      <c r="I44" s="151" t="s">
        <v>117</v>
      </c>
      <c r="J44" s="152" t="s">
        <v>117</v>
      </c>
      <c r="K44" s="153" t="s">
        <v>117</v>
      </c>
      <c r="L44" s="153" t="s">
        <v>117</v>
      </c>
      <c r="M44" s="153" t="s">
        <v>117</v>
      </c>
      <c r="N44" s="152" t="s">
        <v>117</v>
      </c>
      <c r="O44" s="154" t="s">
        <v>117</v>
      </c>
      <c r="P44" s="155" t="s">
        <v>117</v>
      </c>
    </row>
    <row r="45" spans="2:16" ht="14.45" customHeight="1" thickBot="1">
      <c r="B45" s="103"/>
      <c r="C45" s="269"/>
      <c r="D45" s="269"/>
      <c r="E45" s="269"/>
      <c r="F45" s="269"/>
      <c r="G45" s="269"/>
      <c r="H45" s="269"/>
      <c r="I45" s="269"/>
      <c r="J45" s="269"/>
      <c r="K45" s="269"/>
      <c r="L45" s="269"/>
      <c r="M45" s="269"/>
      <c r="N45" s="269"/>
      <c r="O45" s="269"/>
      <c r="P45" s="270"/>
    </row>
    <row r="46" spans="2:16" ht="13.9" customHeight="1">
      <c r="B46" s="47">
        <v>4</v>
      </c>
      <c r="C46" s="48" t="s">
        <v>125</v>
      </c>
      <c r="D46" s="49">
        <v>1</v>
      </c>
      <c r="E46" s="51">
        <v>1</v>
      </c>
      <c r="F46" s="50">
        <v>1940000000</v>
      </c>
      <c r="G46" s="50">
        <v>388000000</v>
      </c>
      <c r="H46" s="51">
        <v>5</v>
      </c>
      <c r="I46" s="48">
        <v>1552000000</v>
      </c>
      <c r="J46" s="51"/>
      <c r="K46" s="48"/>
      <c r="L46" s="51" t="s">
        <v>117</v>
      </c>
      <c r="M46" s="48" t="s">
        <v>117</v>
      </c>
      <c r="N46" s="52"/>
      <c r="O46" s="52">
        <v>14037540642.757</v>
      </c>
      <c r="P46" s="86" t="s">
        <v>164</v>
      </c>
    </row>
    <row r="47" spans="2:16" ht="13.9" customHeight="1">
      <c r="B47" s="140">
        <v>4.0999999999999996</v>
      </c>
      <c r="C47" s="315" t="s">
        <v>126</v>
      </c>
      <c r="D47" s="316">
        <v>0.9</v>
      </c>
      <c r="E47" s="145">
        <v>0</v>
      </c>
      <c r="F47" s="136" t="s">
        <v>117</v>
      </c>
      <c r="G47" s="136" t="s">
        <v>117</v>
      </c>
      <c r="H47" s="145" t="s">
        <v>117</v>
      </c>
      <c r="I47" s="146" t="s">
        <v>117</v>
      </c>
      <c r="J47" s="147">
        <v>3113088887.96</v>
      </c>
      <c r="K47" s="317">
        <v>120</v>
      </c>
      <c r="L47" s="317">
        <v>20</v>
      </c>
      <c r="M47" s="317">
        <v>40</v>
      </c>
      <c r="N47" s="147">
        <v>4354237681.1700001</v>
      </c>
      <c r="O47" s="148">
        <v>1249322317.158</v>
      </c>
      <c r="P47" s="149" t="s">
        <v>117</v>
      </c>
    </row>
    <row r="48" spans="2:16" ht="13.9" customHeight="1">
      <c r="B48" s="140">
        <v>4.1999999999999993</v>
      </c>
      <c r="C48" s="315" t="s">
        <v>127</v>
      </c>
      <c r="D48" s="316">
        <v>0.1</v>
      </c>
      <c r="E48" s="145">
        <v>0</v>
      </c>
      <c r="F48" s="136" t="s">
        <v>117</v>
      </c>
      <c r="G48" s="136" t="s">
        <v>117</v>
      </c>
      <c r="H48" s="145" t="s">
        <v>117</v>
      </c>
      <c r="I48" s="146" t="s">
        <v>117</v>
      </c>
      <c r="J48" s="147">
        <v>6730641224</v>
      </c>
      <c r="K48" s="317">
        <v>120</v>
      </c>
      <c r="L48" s="317">
        <v>30</v>
      </c>
      <c r="M48" s="317">
        <v>40</v>
      </c>
      <c r="N48" s="147">
        <v>1E-3</v>
      </c>
      <c r="O48" s="148">
        <v>12788218325.598999</v>
      </c>
      <c r="P48" s="149" t="s">
        <v>117</v>
      </c>
    </row>
    <row r="49" spans="2:16" ht="13.9" customHeight="1">
      <c r="B49" s="140" t="s">
        <v>117</v>
      </c>
      <c r="C49" s="315">
        <v>0</v>
      </c>
      <c r="D49" s="316">
        <v>0</v>
      </c>
      <c r="E49" s="145">
        <v>0</v>
      </c>
      <c r="F49" s="136" t="s">
        <v>117</v>
      </c>
      <c r="G49" s="136" t="s">
        <v>117</v>
      </c>
      <c r="H49" s="145" t="s">
        <v>117</v>
      </c>
      <c r="I49" s="146" t="s">
        <v>117</v>
      </c>
      <c r="J49" s="147" t="s">
        <v>117</v>
      </c>
      <c r="K49" s="317" t="s">
        <v>117</v>
      </c>
      <c r="L49" s="317" t="s">
        <v>117</v>
      </c>
      <c r="M49" s="317" t="s">
        <v>117</v>
      </c>
      <c r="N49" s="147" t="s">
        <v>117</v>
      </c>
      <c r="O49" s="148" t="s">
        <v>117</v>
      </c>
      <c r="P49" s="149" t="s">
        <v>117</v>
      </c>
    </row>
    <row r="50" spans="2:16" ht="13.9" customHeight="1">
      <c r="B50" s="140" t="s">
        <v>117</v>
      </c>
      <c r="C50" s="315">
        <v>0</v>
      </c>
      <c r="D50" s="316">
        <v>0</v>
      </c>
      <c r="E50" s="145">
        <v>0</v>
      </c>
      <c r="F50" s="136" t="s">
        <v>117</v>
      </c>
      <c r="G50" s="136" t="s">
        <v>117</v>
      </c>
      <c r="H50" s="145" t="s">
        <v>117</v>
      </c>
      <c r="I50" s="146" t="s">
        <v>117</v>
      </c>
      <c r="J50" s="147" t="s">
        <v>117</v>
      </c>
      <c r="K50" s="317" t="s">
        <v>117</v>
      </c>
      <c r="L50" s="317" t="s">
        <v>117</v>
      </c>
      <c r="M50" s="317" t="s">
        <v>117</v>
      </c>
      <c r="N50" s="147" t="s">
        <v>117</v>
      </c>
      <c r="O50" s="148"/>
      <c r="P50" s="149" t="s">
        <v>117</v>
      </c>
    </row>
    <row r="51" spans="2:16" ht="13.9" customHeight="1">
      <c r="B51" s="140" t="s">
        <v>117</v>
      </c>
      <c r="C51" s="315">
        <v>0</v>
      </c>
      <c r="D51" s="316">
        <v>0</v>
      </c>
      <c r="E51" s="145">
        <v>0</v>
      </c>
      <c r="F51" s="136" t="s">
        <v>117</v>
      </c>
      <c r="G51" s="136" t="s">
        <v>117</v>
      </c>
      <c r="H51" s="145" t="s">
        <v>117</v>
      </c>
      <c r="I51" s="146" t="s">
        <v>117</v>
      </c>
      <c r="J51" s="147" t="s">
        <v>117</v>
      </c>
      <c r="K51" s="317" t="s">
        <v>117</v>
      </c>
      <c r="L51" s="317" t="s">
        <v>117</v>
      </c>
      <c r="M51" s="317" t="s">
        <v>117</v>
      </c>
      <c r="N51" s="147" t="s">
        <v>117</v>
      </c>
      <c r="O51" s="148" t="s">
        <v>117</v>
      </c>
      <c r="P51" s="149" t="s">
        <v>117</v>
      </c>
    </row>
    <row r="52" spans="2:16" ht="13.9" customHeight="1">
      <c r="B52" s="140" t="s">
        <v>117</v>
      </c>
      <c r="C52" s="315">
        <v>0</v>
      </c>
      <c r="D52" s="316">
        <v>0</v>
      </c>
      <c r="E52" s="145">
        <v>0</v>
      </c>
      <c r="F52" s="136" t="s">
        <v>117</v>
      </c>
      <c r="G52" s="136" t="s">
        <v>117</v>
      </c>
      <c r="H52" s="145" t="s">
        <v>117</v>
      </c>
      <c r="I52" s="146" t="s">
        <v>117</v>
      </c>
      <c r="J52" s="147" t="s">
        <v>117</v>
      </c>
      <c r="K52" s="317" t="s">
        <v>117</v>
      </c>
      <c r="L52" s="317" t="s">
        <v>117</v>
      </c>
      <c r="M52" s="317" t="s">
        <v>117</v>
      </c>
      <c r="N52" s="147" t="s">
        <v>117</v>
      </c>
      <c r="O52" s="148" t="s">
        <v>117</v>
      </c>
      <c r="P52" s="149" t="s">
        <v>117</v>
      </c>
    </row>
    <row r="53" spans="2:16" ht="13.9" customHeight="1">
      <c r="B53" s="140" t="s">
        <v>117</v>
      </c>
      <c r="C53" s="315">
        <v>0</v>
      </c>
      <c r="D53" s="316">
        <v>0</v>
      </c>
      <c r="E53" s="145">
        <v>0</v>
      </c>
      <c r="F53" s="136" t="s">
        <v>117</v>
      </c>
      <c r="G53" s="136" t="s">
        <v>117</v>
      </c>
      <c r="H53" s="145" t="s">
        <v>117</v>
      </c>
      <c r="I53" s="146" t="s">
        <v>117</v>
      </c>
      <c r="J53" s="147" t="s">
        <v>117</v>
      </c>
      <c r="K53" s="317" t="s">
        <v>117</v>
      </c>
      <c r="L53" s="317" t="s">
        <v>117</v>
      </c>
      <c r="M53" s="317" t="s">
        <v>117</v>
      </c>
      <c r="N53" s="147" t="s">
        <v>117</v>
      </c>
      <c r="O53" s="148" t="s">
        <v>117</v>
      </c>
      <c r="P53" s="149" t="s">
        <v>117</v>
      </c>
    </row>
    <row r="54" spans="2:16" ht="13.9" customHeight="1">
      <c r="B54" s="140" t="s">
        <v>117</v>
      </c>
      <c r="C54" s="315">
        <v>0</v>
      </c>
      <c r="D54" s="316">
        <v>0</v>
      </c>
      <c r="E54" s="145">
        <v>0</v>
      </c>
      <c r="F54" s="136" t="s">
        <v>117</v>
      </c>
      <c r="G54" s="136" t="s">
        <v>117</v>
      </c>
      <c r="H54" s="145" t="s">
        <v>117</v>
      </c>
      <c r="I54" s="146" t="s">
        <v>117</v>
      </c>
      <c r="J54" s="147" t="s">
        <v>117</v>
      </c>
      <c r="K54" s="317" t="s">
        <v>117</v>
      </c>
      <c r="L54" s="317" t="s">
        <v>117</v>
      </c>
      <c r="M54" s="317" t="s">
        <v>117</v>
      </c>
      <c r="N54" s="147" t="s">
        <v>117</v>
      </c>
      <c r="O54" s="148" t="s">
        <v>117</v>
      </c>
      <c r="P54" s="149" t="s">
        <v>117</v>
      </c>
    </row>
    <row r="55" spans="2:16" ht="14.45" customHeight="1" thickBot="1">
      <c r="B55" s="141" t="s">
        <v>117</v>
      </c>
      <c r="C55" s="102">
        <v>0</v>
      </c>
      <c r="D55" s="137">
        <v>0</v>
      </c>
      <c r="E55" s="150">
        <v>0</v>
      </c>
      <c r="F55" s="138" t="s">
        <v>117</v>
      </c>
      <c r="G55" s="138" t="s">
        <v>117</v>
      </c>
      <c r="H55" s="150" t="s">
        <v>117</v>
      </c>
      <c r="I55" s="151" t="s">
        <v>117</v>
      </c>
      <c r="J55" s="152" t="s">
        <v>117</v>
      </c>
      <c r="K55" s="153" t="s">
        <v>117</v>
      </c>
      <c r="L55" s="153" t="s">
        <v>117</v>
      </c>
      <c r="M55" s="153" t="s">
        <v>117</v>
      </c>
      <c r="N55" s="152" t="s">
        <v>117</v>
      </c>
      <c r="O55" s="154" t="s">
        <v>117</v>
      </c>
      <c r="P55" s="155" t="s">
        <v>117</v>
      </c>
    </row>
    <row r="56" spans="2:16" ht="14.45" customHeight="1" thickBot="1">
      <c r="B56" s="103"/>
      <c r="C56" s="269"/>
      <c r="D56" s="269"/>
      <c r="E56" s="269"/>
      <c r="F56" s="269"/>
      <c r="G56" s="269"/>
      <c r="H56" s="269"/>
      <c r="I56" s="269"/>
      <c r="J56" s="269"/>
      <c r="K56" s="269"/>
      <c r="L56" s="269"/>
      <c r="M56" s="269"/>
      <c r="N56" s="269"/>
      <c r="O56" s="269"/>
      <c r="P56" s="270"/>
    </row>
    <row r="57" spans="2:16" ht="13.9" customHeight="1">
      <c r="B57" s="47">
        <v>5</v>
      </c>
      <c r="C57" s="48" t="s">
        <v>128</v>
      </c>
      <c r="D57" s="49">
        <v>1</v>
      </c>
      <c r="E57" s="51">
        <v>1</v>
      </c>
      <c r="F57" s="50">
        <v>1940000000</v>
      </c>
      <c r="G57" s="50">
        <v>388000000</v>
      </c>
      <c r="H57" s="51">
        <v>5</v>
      </c>
      <c r="I57" s="48">
        <v>1552000000</v>
      </c>
      <c r="J57" s="51"/>
      <c r="K57" s="48"/>
      <c r="L57" s="51" t="s">
        <v>117</v>
      </c>
      <c r="M57" s="48" t="s">
        <v>117</v>
      </c>
      <c r="N57" s="52"/>
      <c r="O57" s="52">
        <v>6667378894.1800003</v>
      </c>
      <c r="P57" s="86" t="s">
        <v>164</v>
      </c>
    </row>
    <row r="58" spans="2:16" ht="13.9" customHeight="1">
      <c r="B58" s="140">
        <v>5.0999999999999996</v>
      </c>
      <c r="C58" s="315" t="s">
        <v>128</v>
      </c>
      <c r="D58" s="316">
        <v>1</v>
      </c>
      <c r="E58" s="145">
        <v>0</v>
      </c>
      <c r="F58" s="136" t="s">
        <v>117</v>
      </c>
      <c r="G58" s="136" t="s">
        <v>117</v>
      </c>
      <c r="H58" s="145" t="s">
        <v>117</v>
      </c>
      <c r="I58" s="146" t="s">
        <v>117</v>
      </c>
      <c r="J58" s="147">
        <v>3758630771</v>
      </c>
      <c r="K58" s="317">
        <v>120</v>
      </c>
      <c r="L58" s="317">
        <v>20</v>
      </c>
      <c r="M58" s="317">
        <v>40</v>
      </c>
      <c r="N58" s="147">
        <v>98156493.620000005</v>
      </c>
      <c r="O58" s="148">
        <v>6667378894.1800003</v>
      </c>
      <c r="P58" s="149" t="s">
        <v>117</v>
      </c>
    </row>
    <row r="59" spans="2:16" ht="13.9" customHeight="1">
      <c r="B59" s="140" t="s">
        <v>117</v>
      </c>
      <c r="C59" s="315">
        <v>0</v>
      </c>
      <c r="D59" s="316">
        <v>0</v>
      </c>
      <c r="E59" s="145">
        <v>0</v>
      </c>
      <c r="F59" s="136" t="s">
        <v>117</v>
      </c>
      <c r="G59" s="136" t="s">
        <v>117</v>
      </c>
      <c r="H59" s="145" t="s">
        <v>117</v>
      </c>
      <c r="I59" s="146" t="s">
        <v>117</v>
      </c>
      <c r="J59" s="147" t="s">
        <v>117</v>
      </c>
      <c r="K59" s="317" t="s">
        <v>117</v>
      </c>
      <c r="L59" s="317" t="s">
        <v>117</v>
      </c>
      <c r="M59" s="317" t="s">
        <v>117</v>
      </c>
      <c r="N59" s="147" t="s">
        <v>117</v>
      </c>
      <c r="O59" s="148" t="s">
        <v>117</v>
      </c>
      <c r="P59" s="149" t="s">
        <v>117</v>
      </c>
    </row>
    <row r="60" spans="2:16" ht="13.9" customHeight="1">
      <c r="B60" s="140" t="s">
        <v>117</v>
      </c>
      <c r="C60" s="315">
        <v>0</v>
      </c>
      <c r="D60" s="316">
        <v>0</v>
      </c>
      <c r="E60" s="145">
        <v>0</v>
      </c>
      <c r="F60" s="136" t="s">
        <v>117</v>
      </c>
      <c r="G60" s="136" t="s">
        <v>117</v>
      </c>
      <c r="H60" s="145" t="s">
        <v>117</v>
      </c>
      <c r="I60" s="146" t="s">
        <v>117</v>
      </c>
      <c r="J60" s="147" t="s">
        <v>117</v>
      </c>
      <c r="K60" s="317" t="s">
        <v>117</v>
      </c>
      <c r="L60" s="317" t="s">
        <v>117</v>
      </c>
      <c r="M60" s="317" t="s">
        <v>117</v>
      </c>
      <c r="N60" s="147" t="s">
        <v>117</v>
      </c>
      <c r="O60" s="148" t="s">
        <v>117</v>
      </c>
      <c r="P60" s="149" t="s">
        <v>117</v>
      </c>
    </row>
    <row r="61" spans="2:16" ht="13.9" customHeight="1">
      <c r="B61" s="140" t="s">
        <v>117</v>
      </c>
      <c r="C61" s="315">
        <v>0</v>
      </c>
      <c r="D61" s="316">
        <v>0</v>
      </c>
      <c r="E61" s="145">
        <v>0</v>
      </c>
      <c r="F61" s="136" t="s">
        <v>117</v>
      </c>
      <c r="G61" s="136" t="s">
        <v>117</v>
      </c>
      <c r="H61" s="145" t="s">
        <v>117</v>
      </c>
      <c r="I61" s="146" t="s">
        <v>117</v>
      </c>
      <c r="J61" s="147" t="s">
        <v>117</v>
      </c>
      <c r="K61" s="317" t="s">
        <v>117</v>
      </c>
      <c r="L61" s="317" t="s">
        <v>117</v>
      </c>
      <c r="M61" s="317" t="s">
        <v>117</v>
      </c>
      <c r="N61" s="147" t="s">
        <v>117</v>
      </c>
      <c r="O61" s="148"/>
      <c r="P61" s="149" t="s">
        <v>117</v>
      </c>
    </row>
    <row r="62" spans="2:16" ht="13.9" customHeight="1">
      <c r="B62" s="140" t="s">
        <v>117</v>
      </c>
      <c r="C62" s="315">
        <v>0</v>
      </c>
      <c r="D62" s="316">
        <v>0</v>
      </c>
      <c r="E62" s="145">
        <v>0</v>
      </c>
      <c r="F62" s="136" t="s">
        <v>117</v>
      </c>
      <c r="G62" s="136" t="s">
        <v>117</v>
      </c>
      <c r="H62" s="145" t="s">
        <v>117</v>
      </c>
      <c r="I62" s="146" t="s">
        <v>117</v>
      </c>
      <c r="J62" s="147" t="s">
        <v>117</v>
      </c>
      <c r="K62" s="317" t="s">
        <v>117</v>
      </c>
      <c r="L62" s="317" t="s">
        <v>117</v>
      </c>
      <c r="M62" s="317" t="s">
        <v>117</v>
      </c>
      <c r="N62" s="147" t="s">
        <v>117</v>
      </c>
      <c r="O62" s="148" t="s">
        <v>117</v>
      </c>
      <c r="P62" s="149" t="s">
        <v>117</v>
      </c>
    </row>
    <row r="63" spans="2:16" ht="13.9" customHeight="1">
      <c r="B63" s="140" t="s">
        <v>117</v>
      </c>
      <c r="C63" s="315">
        <v>0</v>
      </c>
      <c r="D63" s="316">
        <v>0</v>
      </c>
      <c r="E63" s="145">
        <v>0</v>
      </c>
      <c r="F63" s="136" t="s">
        <v>117</v>
      </c>
      <c r="G63" s="136" t="s">
        <v>117</v>
      </c>
      <c r="H63" s="145" t="s">
        <v>117</v>
      </c>
      <c r="I63" s="146" t="s">
        <v>117</v>
      </c>
      <c r="J63" s="147" t="s">
        <v>117</v>
      </c>
      <c r="K63" s="317" t="s">
        <v>117</v>
      </c>
      <c r="L63" s="317" t="s">
        <v>117</v>
      </c>
      <c r="M63" s="317" t="s">
        <v>117</v>
      </c>
      <c r="N63" s="147" t="s">
        <v>117</v>
      </c>
      <c r="O63" s="148" t="s">
        <v>117</v>
      </c>
      <c r="P63" s="149" t="s">
        <v>117</v>
      </c>
    </row>
    <row r="64" spans="2:16" ht="13.9" customHeight="1">
      <c r="B64" s="140" t="s">
        <v>117</v>
      </c>
      <c r="C64" s="315">
        <v>0</v>
      </c>
      <c r="D64" s="316">
        <v>0</v>
      </c>
      <c r="E64" s="145">
        <v>0</v>
      </c>
      <c r="F64" s="136" t="s">
        <v>117</v>
      </c>
      <c r="G64" s="136" t="s">
        <v>117</v>
      </c>
      <c r="H64" s="145" t="s">
        <v>117</v>
      </c>
      <c r="I64" s="146" t="s">
        <v>117</v>
      </c>
      <c r="J64" s="147" t="s">
        <v>117</v>
      </c>
      <c r="K64" s="317" t="s">
        <v>117</v>
      </c>
      <c r="L64" s="317" t="s">
        <v>117</v>
      </c>
      <c r="M64" s="317" t="s">
        <v>117</v>
      </c>
      <c r="N64" s="147" t="s">
        <v>117</v>
      </c>
      <c r="O64" s="148" t="s">
        <v>117</v>
      </c>
      <c r="P64" s="149" t="s">
        <v>117</v>
      </c>
    </row>
    <row r="65" spans="2:16" ht="13.9" customHeight="1">
      <c r="B65" s="140" t="s">
        <v>117</v>
      </c>
      <c r="C65" s="315">
        <v>0</v>
      </c>
      <c r="D65" s="316">
        <v>0</v>
      </c>
      <c r="E65" s="145">
        <v>0</v>
      </c>
      <c r="F65" s="136" t="s">
        <v>117</v>
      </c>
      <c r="G65" s="136" t="s">
        <v>117</v>
      </c>
      <c r="H65" s="145" t="s">
        <v>117</v>
      </c>
      <c r="I65" s="146" t="s">
        <v>117</v>
      </c>
      <c r="J65" s="147" t="s">
        <v>117</v>
      </c>
      <c r="K65" s="317" t="s">
        <v>117</v>
      </c>
      <c r="L65" s="317" t="s">
        <v>117</v>
      </c>
      <c r="M65" s="317" t="s">
        <v>117</v>
      </c>
      <c r="N65" s="147" t="s">
        <v>117</v>
      </c>
      <c r="O65" s="148" t="s">
        <v>117</v>
      </c>
      <c r="P65" s="149" t="s">
        <v>117</v>
      </c>
    </row>
    <row r="66" spans="2:16" ht="14.45" customHeight="1" thickBot="1">
      <c r="B66" s="141" t="s">
        <v>117</v>
      </c>
      <c r="C66" s="102">
        <v>0</v>
      </c>
      <c r="D66" s="137">
        <v>0</v>
      </c>
      <c r="E66" s="150">
        <v>0</v>
      </c>
      <c r="F66" s="138" t="s">
        <v>117</v>
      </c>
      <c r="G66" s="138" t="s">
        <v>117</v>
      </c>
      <c r="H66" s="150" t="s">
        <v>117</v>
      </c>
      <c r="I66" s="151" t="s">
        <v>117</v>
      </c>
      <c r="J66" s="152" t="s">
        <v>117</v>
      </c>
      <c r="K66" s="153" t="s">
        <v>117</v>
      </c>
      <c r="L66" s="153" t="s">
        <v>117</v>
      </c>
      <c r="M66" s="153" t="s">
        <v>117</v>
      </c>
      <c r="N66" s="152" t="s">
        <v>117</v>
      </c>
      <c r="O66" s="154" t="s">
        <v>117</v>
      </c>
      <c r="P66" s="155" t="s">
        <v>117</v>
      </c>
    </row>
    <row r="67" spans="2:16" ht="14.45" customHeight="1" thickBot="1">
      <c r="B67" s="103"/>
      <c r="C67" s="269"/>
      <c r="D67" s="269"/>
      <c r="E67" s="269"/>
      <c r="F67" s="269"/>
      <c r="G67" s="269"/>
      <c r="H67" s="269"/>
      <c r="I67" s="269"/>
      <c r="J67" s="269"/>
      <c r="K67" s="269"/>
      <c r="L67" s="269"/>
      <c r="M67" s="269"/>
      <c r="N67" s="269"/>
      <c r="O67" s="269"/>
      <c r="P67" s="270"/>
    </row>
    <row r="68" spans="2:16" ht="13.9" customHeight="1">
      <c r="B68" s="47">
        <v>6</v>
      </c>
      <c r="C68" s="48" t="s">
        <v>129</v>
      </c>
      <c r="D68" s="49">
        <v>1</v>
      </c>
      <c r="E68" s="51">
        <v>1</v>
      </c>
      <c r="F68" s="50">
        <v>1940000000</v>
      </c>
      <c r="G68" s="50">
        <v>388000000</v>
      </c>
      <c r="H68" s="51">
        <v>5</v>
      </c>
      <c r="I68" s="48">
        <v>1552000000</v>
      </c>
      <c r="J68" s="51"/>
      <c r="K68" s="48"/>
      <c r="L68" s="51" t="s">
        <v>117</v>
      </c>
      <c r="M68" s="48" t="s">
        <v>117</v>
      </c>
      <c r="N68" s="52"/>
      <c r="O68" s="52">
        <v>44285271332.420006</v>
      </c>
      <c r="P68" s="86" t="s">
        <v>164</v>
      </c>
    </row>
    <row r="69" spans="2:16" ht="13.9" customHeight="1">
      <c r="B69" s="140">
        <v>6.1</v>
      </c>
      <c r="C69" s="315" t="s">
        <v>130</v>
      </c>
      <c r="D69" s="316">
        <v>0.9</v>
      </c>
      <c r="E69" s="145">
        <v>0</v>
      </c>
      <c r="F69" s="136" t="s">
        <v>117</v>
      </c>
      <c r="G69" s="136" t="s">
        <v>117</v>
      </c>
      <c r="H69" s="145" t="s">
        <v>117</v>
      </c>
      <c r="I69" s="146" t="s">
        <v>117</v>
      </c>
      <c r="J69" s="147">
        <v>3218587485</v>
      </c>
      <c r="K69" s="317">
        <v>120</v>
      </c>
      <c r="L69" s="317">
        <v>20</v>
      </c>
      <c r="M69" s="317">
        <v>40</v>
      </c>
      <c r="N69" s="147">
        <v>5140652496.9499998</v>
      </c>
      <c r="O69" s="148">
        <v>652804976.05000019</v>
      </c>
      <c r="P69" s="149" t="s">
        <v>117</v>
      </c>
    </row>
    <row r="70" spans="2:16" ht="13.9" customHeight="1">
      <c r="B70" s="140">
        <v>6.1999999999999993</v>
      </c>
      <c r="C70" s="315" t="s">
        <v>131</v>
      </c>
      <c r="D70" s="316">
        <v>0.1</v>
      </c>
      <c r="E70" s="145">
        <v>0</v>
      </c>
      <c r="F70" s="136" t="s">
        <v>117</v>
      </c>
      <c r="G70" s="136" t="s">
        <v>117</v>
      </c>
      <c r="H70" s="145" t="s">
        <v>117</v>
      </c>
      <c r="I70" s="146" t="s">
        <v>117</v>
      </c>
      <c r="J70" s="147">
        <v>43377411662</v>
      </c>
      <c r="K70" s="317">
        <v>60</v>
      </c>
      <c r="L70" s="317">
        <v>20</v>
      </c>
      <c r="M70" s="317">
        <v>40</v>
      </c>
      <c r="N70" s="147">
        <v>8420427638.0299997</v>
      </c>
      <c r="O70" s="148">
        <v>43632466356.370003</v>
      </c>
      <c r="P70" s="149" t="s">
        <v>117</v>
      </c>
    </row>
    <row r="71" spans="2:16" ht="13.9" customHeight="1">
      <c r="B71" s="140" t="s">
        <v>117</v>
      </c>
      <c r="C71" s="315">
        <v>0</v>
      </c>
      <c r="D71" s="316">
        <v>0</v>
      </c>
      <c r="E71" s="145">
        <v>0</v>
      </c>
      <c r="F71" s="136" t="s">
        <v>117</v>
      </c>
      <c r="G71" s="136" t="s">
        <v>117</v>
      </c>
      <c r="H71" s="145" t="s">
        <v>117</v>
      </c>
      <c r="I71" s="146" t="s">
        <v>117</v>
      </c>
      <c r="J71" s="147" t="s">
        <v>117</v>
      </c>
      <c r="K71" s="317" t="s">
        <v>117</v>
      </c>
      <c r="L71" s="317" t="s">
        <v>117</v>
      </c>
      <c r="M71" s="317" t="s">
        <v>117</v>
      </c>
      <c r="N71" s="147" t="s">
        <v>117</v>
      </c>
      <c r="O71" s="148" t="s">
        <v>117</v>
      </c>
      <c r="P71" s="149" t="s">
        <v>117</v>
      </c>
    </row>
    <row r="72" spans="2:16" ht="13.9" customHeight="1">
      <c r="B72" s="140" t="s">
        <v>117</v>
      </c>
      <c r="C72" s="315">
        <v>0</v>
      </c>
      <c r="D72" s="316">
        <v>0</v>
      </c>
      <c r="E72" s="145">
        <v>0</v>
      </c>
      <c r="F72" s="136" t="s">
        <v>117</v>
      </c>
      <c r="G72" s="136" t="s">
        <v>117</v>
      </c>
      <c r="H72" s="145" t="s">
        <v>117</v>
      </c>
      <c r="I72" s="146" t="s">
        <v>117</v>
      </c>
      <c r="J72" s="147" t="s">
        <v>117</v>
      </c>
      <c r="K72" s="317" t="s">
        <v>117</v>
      </c>
      <c r="L72" s="317" t="s">
        <v>117</v>
      </c>
      <c r="M72" s="317" t="s">
        <v>117</v>
      </c>
      <c r="N72" s="147" t="s">
        <v>117</v>
      </c>
      <c r="O72" s="148"/>
      <c r="P72" s="149" t="s">
        <v>117</v>
      </c>
    </row>
    <row r="73" spans="2:16" ht="13.9" customHeight="1">
      <c r="B73" s="140" t="s">
        <v>117</v>
      </c>
      <c r="C73" s="315">
        <v>0</v>
      </c>
      <c r="D73" s="316">
        <v>0</v>
      </c>
      <c r="E73" s="145">
        <v>0</v>
      </c>
      <c r="F73" s="136" t="s">
        <v>117</v>
      </c>
      <c r="G73" s="136" t="s">
        <v>117</v>
      </c>
      <c r="H73" s="145" t="s">
        <v>117</v>
      </c>
      <c r="I73" s="146" t="s">
        <v>117</v>
      </c>
      <c r="J73" s="147" t="s">
        <v>117</v>
      </c>
      <c r="K73" s="317" t="s">
        <v>117</v>
      </c>
      <c r="L73" s="317" t="s">
        <v>117</v>
      </c>
      <c r="M73" s="317" t="s">
        <v>117</v>
      </c>
      <c r="N73" s="147" t="s">
        <v>117</v>
      </c>
      <c r="O73" s="148" t="s">
        <v>117</v>
      </c>
      <c r="P73" s="149" t="s">
        <v>117</v>
      </c>
    </row>
    <row r="74" spans="2:16" ht="13.9" customHeight="1">
      <c r="B74" s="140" t="s">
        <v>117</v>
      </c>
      <c r="C74" s="315">
        <v>0</v>
      </c>
      <c r="D74" s="316">
        <v>0</v>
      </c>
      <c r="E74" s="145">
        <v>0</v>
      </c>
      <c r="F74" s="136" t="s">
        <v>117</v>
      </c>
      <c r="G74" s="136" t="s">
        <v>117</v>
      </c>
      <c r="H74" s="145" t="s">
        <v>117</v>
      </c>
      <c r="I74" s="146" t="s">
        <v>117</v>
      </c>
      <c r="J74" s="147" t="s">
        <v>117</v>
      </c>
      <c r="K74" s="317" t="s">
        <v>117</v>
      </c>
      <c r="L74" s="317" t="s">
        <v>117</v>
      </c>
      <c r="M74" s="317" t="s">
        <v>117</v>
      </c>
      <c r="N74" s="147" t="s">
        <v>117</v>
      </c>
      <c r="O74" s="148" t="s">
        <v>117</v>
      </c>
      <c r="P74" s="149" t="s">
        <v>117</v>
      </c>
    </row>
    <row r="75" spans="2:16" ht="13.9" customHeight="1">
      <c r="B75" s="140" t="s">
        <v>117</v>
      </c>
      <c r="C75" s="315">
        <v>0</v>
      </c>
      <c r="D75" s="316">
        <v>0</v>
      </c>
      <c r="E75" s="145">
        <v>0</v>
      </c>
      <c r="F75" s="136" t="s">
        <v>117</v>
      </c>
      <c r="G75" s="136" t="s">
        <v>117</v>
      </c>
      <c r="H75" s="145" t="s">
        <v>117</v>
      </c>
      <c r="I75" s="146" t="s">
        <v>117</v>
      </c>
      <c r="J75" s="147" t="s">
        <v>117</v>
      </c>
      <c r="K75" s="317" t="s">
        <v>117</v>
      </c>
      <c r="L75" s="317" t="s">
        <v>117</v>
      </c>
      <c r="M75" s="317" t="s">
        <v>117</v>
      </c>
      <c r="N75" s="147" t="s">
        <v>117</v>
      </c>
      <c r="O75" s="148" t="s">
        <v>117</v>
      </c>
      <c r="P75" s="149" t="s">
        <v>117</v>
      </c>
    </row>
    <row r="76" spans="2:16" ht="13.9" customHeight="1">
      <c r="B76" s="140" t="s">
        <v>117</v>
      </c>
      <c r="C76" s="315">
        <v>0</v>
      </c>
      <c r="D76" s="316">
        <v>0</v>
      </c>
      <c r="E76" s="145">
        <v>0</v>
      </c>
      <c r="F76" s="136" t="s">
        <v>117</v>
      </c>
      <c r="G76" s="136" t="s">
        <v>117</v>
      </c>
      <c r="H76" s="145" t="s">
        <v>117</v>
      </c>
      <c r="I76" s="146" t="s">
        <v>117</v>
      </c>
      <c r="J76" s="147" t="s">
        <v>117</v>
      </c>
      <c r="K76" s="317" t="s">
        <v>117</v>
      </c>
      <c r="L76" s="317" t="s">
        <v>117</v>
      </c>
      <c r="M76" s="317" t="s">
        <v>117</v>
      </c>
      <c r="N76" s="147" t="s">
        <v>117</v>
      </c>
      <c r="O76" s="148" t="s">
        <v>117</v>
      </c>
      <c r="P76" s="149" t="s">
        <v>117</v>
      </c>
    </row>
    <row r="77" spans="2:16" ht="14.45" customHeight="1" thickBot="1">
      <c r="B77" s="141" t="s">
        <v>117</v>
      </c>
      <c r="C77" s="102">
        <v>0</v>
      </c>
      <c r="D77" s="137">
        <v>0</v>
      </c>
      <c r="E77" s="150">
        <v>0</v>
      </c>
      <c r="F77" s="138" t="s">
        <v>117</v>
      </c>
      <c r="G77" s="138" t="s">
        <v>117</v>
      </c>
      <c r="H77" s="150" t="s">
        <v>117</v>
      </c>
      <c r="I77" s="151" t="s">
        <v>117</v>
      </c>
      <c r="J77" s="152" t="s">
        <v>117</v>
      </c>
      <c r="K77" s="153" t="s">
        <v>117</v>
      </c>
      <c r="L77" s="153" t="s">
        <v>117</v>
      </c>
      <c r="M77" s="153" t="s">
        <v>117</v>
      </c>
      <c r="N77" s="152" t="s">
        <v>117</v>
      </c>
      <c r="O77" s="154" t="s">
        <v>117</v>
      </c>
      <c r="P77" s="155" t="s">
        <v>117</v>
      </c>
    </row>
    <row r="78" spans="2:16" ht="14.45" customHeight="1" thickBot="1">
      <c r="B78" s="103"/>
      <c r="C78" s="269"/>
      <c r="D78" s="269"/>
      <c r="E78" s="269"/>
      <c r="F78" s="269"/>
      <c r="G78" s="269"/>
      <c r="H78" s="269"/>
      <c r="I78" s="269"/>
      <c r="J78" s="269"/>
      <c r="K78" s="269"/>
      <c r="L78" s="269"/>
      <c r="M78" s="269"/>
      <c r="N78" s="269"/>
      <c r="O78" s="269"/>
      <c r="P78" s="270"/>
    </row>
    <row r="79" spans="2:16" ht="13.9" customHeight="1">
      <c r="B79" s="47">
        <v>7</v>
      </c>
      <c r="C79" s="48" t="s">
        <v>133</v>
      </c>
      <c r="D79" s="49">
        <v>1</v>
      </c>
      <c r="E79" s="51">
        <v>1</v>
      </c>
      <c r="F79" s="50">
        <v>1940000000</v>
      </c>
      <c r="G79" s="50">
        <v>388000000</v>
      </c>
      <c r="H79" s="51">
        <v>5</v>
      </c>
      <c r="I79" s="48">
        <v>1552000000</v>
      </c>
      <c r="J79" s="51"/>
      <c r="K79" s="48"/>
      <c r="L79" s="51"/>
      <c r="M79" s="48"/>
      <c r="N79" s="52"/>
      <c r="O79" s="52"/>
      <c r="P79" s="204" t="s">
        <v>165</v>
      </c>
    </row>
    <row r="80" spans="2:16" ht="13.9" customHeight="1">
      <c r="B80" s="140">
        <v>7.1</v>
      </c>
      <c r="C80" s="315" t="s">
        <v>134</v>
      </c>
      <c r="D80" s="316">
        <v>0.1</v>
      </c>
      <c r="E80" s="145">
        <v>0</v>
      </c>
      <c r="F80" s="136" t="s">
        <v>117</v>
      </c>
      <c r="G80" s="136" t="s">
        <v>117</v>
      </c>
      <c r="H80" s="145" t="s">
        <v>117</v>
      </c>
      <c r="I80" s="146" t="s">
        <v>117</v>
      </c>
      <c r="J80" s="147"/>
      <c r="K80" s="317"/>
      <c r="L80" s="317"/>
      <c r="M80" s="317"/>
      <c r="N80" s="147"/>
      <c r="O80" s="148"/>
      <c r="P80" s="149"/>
    </row>
    <row r="81" spans="2:16" ht="13.9" customHeight="1">
      <c r="B81" s="140">
        <v>7.1999999999999993</v>
      </c>
      <c r="C81" s="315" t="s">
        <v>135</v>
      </c>
      <c r="D81" s="316">
        <v>0.1</v>
      </c>
      <c r="E81" s="145">
        <v>0</v>
      </c>
      <c r="F81" s="136" t="s">
        <v>117</v>
      </c>
      <c r="G81" s="136" t="s">
        <v>117</v>
      </c>
      <c r="H81" s="145" t="s">
        <v>117</v>
      </c>
      <c r="I81" s="146" t="s">
        <v>117</v>
      </c>
      <c r="J81" s="147"/>
      <c r="K81" s="317"/>
      <c r="L81" s="317"/>
      <c r="M81" s="317"/>
      <c r="N81" s="147"/>
      <c r="O81" s="148"/>
      <c r="P81" s="149"/>
    </row>
    <row r="82" spans="2:16" ht="13.9" customHeight="1">
      <c r="B82" s="140">
        <v>7.2999999999999989</v>
      </c>
      <c r="C82" s="315" t="s">
        <v>136</v>
      </c>
      <c r="D82" s="316">
        <v>0.8</v>
      </c>
      <c r="E82" s="145">
        <v>0</v>
      </c>
      <c r="F82" s="136" t="s">
        <v>117</v>
      </c>
      <c r="G82" s="136" t="s">
        <v>117</v>
      </c>
      <c r="H82" s="145" t="s">
        <v>117</v>
      </c>
      <c r="I82" s="146" t="s">
        <v>117</v>
      </c>
      <c r="J82" s="147"/>
      <c r="K82" s="317"/>
      <c r="L82" s="317"/>
      <c r="M82" s="317"/>
      <c r="N82" s="147"/>
      <c r="O82" s="148"/>
      <c r="P82" s="149"/>
    </row>
    <row r="83" spans="2:16" ht="13.9" customHeight="1">
      <c r="B83" s="140" t="s">
        <v>117</v>
      </c>
      <c r="C83" s="315">
        <v>0</v>
      </c>
      <c r="D83" s="316">
        <v>0</v>
      </c>
      <c r="E83" s="145">
        <v>0</v>
      </c>
      <c r="F83" s="136" t="s">
        <v>117</v>
      </c>
      <c r="G83" s="136" t="s">
        <v>117</v>
      </c>
      <c r="H83" s="145" t="s">
        <v>117</v>
      </c>
      <c r="I83" s="146" t="s">
        <v>117</v>
      </c>
      <c r="J83" s="147" t="s">
        <v>117</v>
      </c>
      <c r="K83" s="317" t="s">
        <v>117</v>
      </c>
      <c r="L83" s="317" t="s">
        <v>117</v>
      </c>
      <c r="M83" s="317" t="s">
        <v>117</v>
      </c>
      <c r="N83" s="147" t="s">
        <v>117</v>
      </c>
      <c r="O83" s="148"/>
      <c r="P83" s="149" t="s">
        <v>117</v>
      </c>
    </row>
    <row r="84" spans="2:16" ht="13.9" customHeight="1">
      <c r="B84" s="140" t="s">
        <v>117</v>
      </c>
      <c r="C84" s="315">
        <v>0</v>
      </c>
      <c r="D84" s="316">
        <v>0</v>
      </c>
      <c r="E84" s="145">
        <v>0</v>
      </c>
      <c r="F84" s="136" t="s">
        <v>117</v>
      </c>
      <c r="G84" s="136" t="s">
        <v>117</v>
      </c>
      <c r="H84" s="145" t="s">
        <v>117</v>
      </c>
      <c r="I84" s="146" t="s">
        <v>117</v>
      </c>
      <c r="J84" s="147" t="s">
        <v>117</v>
      </c>
      <c r="K84" s="317" t="s">
        <v>117</v>
      </c>
      <c r="L84" s="317" t="s">
        <v>117</v>
      </c>
      <c r="M84" s="317" t="s">
        <v>117</v>
      </c>
      <c r="N84" s="147" t="s">
        <v>117</v>
      </c>
      <c r="O84" s="148" t="s">
        <v>117</v>
      </c>
      <c r="P84" s="149" t="s">
        <v>117</v>
      </c>
    </row>
    <row r="85" spans="2:16" ht="13.9" customHeight="1">
      <c r="B85" s="140" t="s">
        <v>117</v>
      </c>
      <c r="C85" s="315">
        <v>0</v>
      </c>
      <c r="D85" s="316">
        <v>0</v>
      </c>
      <c r="E85" s="145">
        <v>0</v>
      </c>
      <c r="F85" s="136" t="s">
        <v>117</v>
      </c>
      <c r="G85" s="136" t="s">
        <v>117</v>
      </c>
      <c r="H85" s="145" t="s">
        <v>117</v>
      </c>
      <c r="I85" s="146" t="s">
        <v>117</v>
      </c>
      <c r="J85" s="147" t="s">
        <v>117</v>
      </c>
      <c r="K85" s="317" t="s">
        <v>117</v>
      </c>
      <c r="L85" s="317" t="s">
        <v>117</v>
      </c>
      <c r="M85" s="317" t="s">
        <v>117</v>
      </c>
      <c r="N85" s="147" t="s">
        <v>117</v>
      </c>
      <c r="O85" s="148" t="s">
        <v>117</v>
      </c>
      <c r="P85" s="149" t="s">
        <v>117</v>
      </c>
    </row>
    <row r="86" spans="2:16" ht="13.9" customHeight="1">
      <c r="B86" s="140" t="s">
        <v>117</v>
      </c>
      <c r="C86" s="315">
        <v>0</v>
      </c>
      <c r="D86" s="316">
        <v>0</v>
      </c>
      <c r="E86" s="145">
        <v>0</v>
      </c>
      <c r="F86" s="136" t="s">
        <v>117</v>
      </c>
      <c r="G86" s="136" t="s">
        <v>117</v>
      </c>
      <c r="H86" s="145" t="s">
        <v>117</v>
      </c>
      <c r="I86" s="146" t="s">
        <v>117</v>
      </c>
      <c r="J86" s="147" t="s">
        <v>117</v>
      </c>
      <c r="K86" s="317" t="s">
        <v>117</v>
      </c>
      <c r="L86" s="317" t="s">
        <v>117</v>
      </c>
      <c r="M86" s="317" t="s">
        <v>117</v>
      </c>
      <c r="N86" s="147" t="s">
        <v>117</v>
      </c>
      <c r="O86" s="148" t="s">
        <v>117</v>
      </c>
      <c r="P86" s="149" t="s">
        <v>117</v>
      </c>
    </row>
    <row r="87" spans="2:16" ht="13.9" customHeight="1">
      <c r="B87" s="140" t="s">
        <v>117</v>
      </c>
      <c r="C87" s="315">
        <v>0</v>
      </c>
      <c r="D87" s="316">
        <v>0</v>
      </c>
      <c r="E87" s="145">
        <v>0</v>
      </c>
      <c r="F87" s="136" t="s">
        <v>117</v>
      </c>
      <c r="G87" s="136" t="s">
        <v>117</v>
      </c>
      <c r="H87" s="145" t="s">
        <v>117</v>
      </c>
      <c r="I87" s="146" t="s">
        <v>117</v>
      </c>
      <c r="J87" s="147" t="s">
        <v>117</v>
      </c>
      <c r="K87" s="317" t="s">
        <v>117</v>
      </c>
      <c r="L87" s="317" t="s">
        <v>117</v>
      </c>
      <c r="M87" s="317" t="s">
        <v>117</v>
      </c>
      <c r="N87" s="147" t="s">
        <v>117</v>
      </c>
      <c r="O87" s="148" t="s">
        <v>117</v>
      </c>
      <c r="P87" s="149" t="s">
        <v>117</v>
      </c>
    </row>
    <row r="88" spans="2:16" ht="14.45" customHeight="1" thickBot="1">
      <c r="B88" s="141" t="s">
        <v>117</v>
      </c>
      <c r="C88" s="102">
        <v>0</v>
      </c>
      <c r="D88" s="137">
        <v>0</v>
      </c>
      <c r="E88" s="150">
        <v>0</v>
      </c>
      <c r="F88" s="138" t="s">
        <v>117</v>
      </c>
      <c r="G88" s="138" t="s">
        <v>117</v>
      </c>
      <c r="H88" s="150" t="s">
        <v>117</v>
      </c>
      <c r="I88" s="151" t="s">
        <v>117</v>
      </c>
      <c r="J88" s="152" t="s">
        <v>117</v>
      </c>
      <c r="K88" s="153" t="s">
        <v>117</v>
      </c>
      <c r="L88" s="153" t="s">
        <v>117</v>
      </c>
      <c r="M88" s="153" t="s">
        <v>117</v>
      </c>
      <c r="N88" s="152" t="s">
        <v>117</v>
      </c>
      <c r="O88" s="154" t="s">
        <v>117</v>
      </c>
      <c r="P88" s="155" t="s">
        <v>117</v>
      </c>
    </row>
    <row r="89" spans="2:16" ht="14.45" customHeight="1" thickBot="1">
      <c r="B89" s="103"/>
      <c r="C89" s="269"/>
      <c r="D89" s="269"/>
      <c r="E89" s="269"/>
      <c r="F89" s="269"/>
      <c r="G89" s="269"/>
      <c r="H89" s="269"/>
      <c r="I89" s="269"/>
      <c r="J89" s="269"/>
      <c r="K89" s="269"/>
      <c r="L89" s="269"/>
      <c r="M89" s="269"/>
      <c r="N89" s="269"/>
      <c r="O89" s="269"/>
      <c r="P89" s="270"/>
    </row>
    <row r="90" spans="2:16" ht="13.9" customHeight="1">
      <c r="B90" s="47">
        <v>8</v>
      </c>
      <c r="C90" s="48" t="s">
        <v>137</v>
      </c>
      <c r="D90" s="49">
        <v>1</v>
      </c>
      <c r="E90" s="51">
        <v>1</v>
      </c>
      <c r="F90" s="50">
        <v>1940000000</v>
      </c>
      <c r="G90" s="50">
        <v>388000000</v>
      </c>
      <c r="H90" s="51">
        <v>5</v>
      </c>
      <c r="I90" s="48">
        <v>1552000000</v>
      </c>
      <c r="J90" s="51"/>
      <c r="K90" s="48"/>
      <c r="L90" s="51" t="s">
        <v>117</v>
      </c>
      <c r="M90" s="48" t="s">
        <v>117</v>
      </c>
      <c r="N90" s="52"/>
      <c r="O90" s="52">
        <v>4230004449.5100002</v>
      </c>
      <c r="P90" s="86" t="s">
        <v>164</v>
      </c>
    </row>
    <row r="91" spans="2:16" ht="13.9" customHeight="1">
      <c r="B91" s="140">
        <v>8.1</v>
      </c>
      <c r="C91" s="315" t="s">
        <v>138</v>
      </c>
      <c r="D91" s="316">
        <v>0.7</v>
      </c>
      <c r="E91" s="145">
        <v>0</v>
      </c>
      <c r="F91" s="136" t="s">
        <v>117</v>
      </c>
      <c r="G91" s="136" t="s">
        <v>117</v>
      </c>
      <c r="H91" s="145" t="s">
        <v>117</v>
      </c>
      <c r="I91" s="146" t="s">
        <v>117</v>
      </c>
      <c r="J91" s="147">
        <v>3152148000</v>
      </c>
      <c r="K91" s="317">
        <v>120</v>
      </c>
      <c r="L91" s="317">
        <v>40</v>
      </c>
      <c r="M91" s="317">
        <v>40</v>
      </c>
      <c r="N91" s="147">
        <v>6831772368.8999996</v>
      </c>
      <c r="O91" s="148">
        <v>-527476368.89999962</v>
      </c>
      <c r="P91" s="149" t="s">
        <v>117</v>
      </c>
    </row>
    <row r="92" spans="2:16" ht="13.9" customHeight="1">
      <c r="B92" s="140">
        <v>8.1999999999999993</v>
      </c>
      <c r="C92" s="315" t="s">
        <v>139</v>
      </c>
      <c r="D92" s="316">
        <v>0.1</v>
      </c>
      <c r="E92" s="145">
        <v>0</v>
      </c>
      <c r="F92" s="136" t="s">
        <v>117</v>
      </c>
      <c r="G92" s="136" t="s">
        <v>117</v>
      </c>
      <c r="H92" s="145" t="s">
        <v>117</v>
      </c>
      <c r="I92" s="146" t="s">
        <v>117</v>
      </c>
      <c r="J92" s="147">
        <v>2984400000</v>
      </c>
      <c r="K92" s="317">
        <v>120</v>
      </c>
      <c r="L92" s="317">
        <v>40</v>
      </c>
      <c r="M92" s="317">
        <v>40</v>
      </c>
      <c r="N92" s="147">
        <v>1798389013</v>
      </c>
      <c r="O92" s="148">
        <v>4170410987</v>
      </c>
      <c r="P92" s="149" t="s">
        <v>117</v>
      </c>
    </row>
    <row r="93" spans="2:16" ht="13.9" customHeight="1">
      <c r="B93" s="140">
        <v>8.2999999999999989</v>
      </c>
      <c r="C93" s="315" t="s">
        <v>140</v>
      </c>
      <c r="D93" s="316">
        <v>0.2</v>
      </c>
      <c r="E93" s="145">
        <v>0</v>
      </c>
      <c r="F93" s="136" t="s">
        <v>117</v>
      </c>
      <c r="G93" s="136" t="s">
        <v>117</v>
      </c>
      <c r="H93" s="145" t="s">
        <v>117</v>
      </c>
      <c r="I93" s="146" t="s">
        <v>117</v>
      </c>
      <c r="J93" s="147">
        <v>532338092</v>
      </c>
      <c r="K93" s="317">
        <v>120</v>
      </c>
      <c r="L93" s="317">
        <v>20</v>
      </c>
      <c r="M93" s="317">
        <v>40</v>
      </c>
      <c r="N93" s="147">
        <v>371138734.19</v>
      </c>
      <c r="O93" s="148">
        <v>587069831.41000009</v>
      </c>
      <c r="P93" s="149" t="s">
        <v>117</v>
      </c>
    </row>
    <row r="94" spans="2:16" ht="13.9" customHeight="1">
      <c r="B94" s="140" t="s">
        <v>117</v>
      </c>
      <c r="C94" s="315">
        <v>0</v>
      </c>
      <c r="D94" s="316">
        <v>0</v>
      </c>
      <c r="E94" s="145">
        <v>0</v>
      </c>
      <c r="F94" s="136" t="s">
        <v>117</v>
      </c>
      <c r="G94" s="136" t="s">
        <v>117</v>
      </c>
      <c r="H94" s="145" t="s">
        <v>117</v>
      </c>
      <c r="I94" s="146" t="s">
        <v>117</v>
      </c>
      <c r="J94" s="147" t="s">
        <v>117</v>
      </c>
      <c r="K94" s="317" t="s">
        <v>117</v>
      </c>
      <c r="L94" s="317" t="s">
        <v>117</v>
      </c>
      <c r="M94" s="317" t="s">
        <v>117</v>
      </c>
      <c r="N94" s="147" t="s">
        <v>117</v>
      </c>
      <c r="O94" s="148"/>
      <c r="P94" s="149" t="s">
        <v>117</v>
      </c>
    </row>
    <row r="95" spans="2:16" ht="13.9" customHeight="1">
      <c r="B95" s="140" t="s">
        <v>117</v>
      </c>
      <c r="C95" s="315">
        <v>0</v>
      </c>
      <c r="D95" s="316">
        <v>0</v>
      </c>
      <c r="E95" s="145">
        <v>0</v>
      </c>
      <c r="F95" s="136" t="s">
        <v>117</v>
      </c>
      <c r="G95" s="136" t="s">
        <v>117</v>
      </c>
      <c r="H95" s="145" t="s">
        <v>117</v>
      </c>
      <c r="I95" s="146" t="s">
        <v>117</v>
      </c>
      <c r="J95" s="147" t="s">
        <v>117</v>
      </c>
      <c r="K95" s="317" t="s">
        <v>117</v>
      </c>
      <c r="L95" s="317" t="s">
        <v>117</v>
      </c>
      <c r="M95" s="317" t="s">
        <v>117</v>
      </c>
      <c r="N95" s="147" t="s">
        <v>117</v>
      </c>
      <c r="O95" s="148" t="s">
        <v>117</v>
      </c>
      <c r="P95" s="149" t="s">
        <v>117</v>
      </c>
    </row>
    <row r="96" spans="2:16" ht="13.9" customHeight="1">
      <c r="B96" s="140" t="s">
        <v>117</v>
      </c>
      <c r="C96" s="315">
        <v>0</v>
      </c>
      <c r="D96" s="316">
        <v>0</v>
      </c>
      <c r="E96" s="145">
        <v>0</v>
      </c>
      <c r="F96" s="136" t="s">
        <v>117</v>
      </c>
      <c r="G96" s="136" t="s">
        <v>117</v>
      </c>
      <c r="H96" s="145" t="s">
        <v>117</v>
      </c>
      <c r="I96" s="146" t="s">
        <v>117</v>
      </c>
      <c r="J96" s="147" t="s">
        <v>117</v>
      </c>
      <c r="K96" s="317" t="s">
        <v>117</v>
      </c>
      <c r="L96" s="317" t="s">
        <v>117</v>
      </c>
      <c r="M96" s="317" t="s">
        <v>117</v>
      </c>
      <c r="N96" s="147" t="s">
        <v>117</v>
      </c>
      <c r="O96" s="148" t="s">
        <v>117</v>
      </c>
      <c r="P96" s="149" t="s">
        <v>117</v>
      </c>
    </row>
    <row r="97" spans="2:16" ht="13.9" customHeight="1">
      <c r="B97" s="140" t="s">
        <v>117</v>
      </c>
      <c r="C97" s="315">
        <v>0</v>
      </c>
      <c r="D97" s="316">
        <v>0</v>
      </c>
      <c r="E97" s="145">
        <v>0</v>
      </c>
      <c r="F97" s="136" t="s">
        <v>117</v>
      </c>
      <c r="G97" s="136" t="s">
        <v>117</v>
      </c>
      <c r="H97" s="145" t="s">
        <v>117</v>
      </c>
      <c r="I97" s="146" t="s">
        <v>117</v>
      </c>
      <c r="J97" s="147" t="s">
        <v>117</v>
      </c>
      <c r="K97" s="317" t="s">
        <v>117</v>
      </c>
      <c r="L97" s="317" t="s">
        <v>117</v>
      </c>
      <c r="M97" s="317" t="s">
        <v>117</v>
      </c>
      <c r="N97" s="147" t="s">
        <v>117</v>
      </c>
      <c r="O97" s="148" t="s">
        <v>117</v>
      </c>
      <c r="P97" s="149" t="s">
        <v>117</v>
      </c>
    </row>
    <row r="98" spans="2:16" ht="13.9" customHeight="1">
      <c r="B98" s="140" t="s">
        <v>117</v>
      </c>
      <c r="C98" s="315">
        <v>0</v>
      </c>
      <c r="D98" s="316">
        <v>0</v>
      </c>
      <c r="E98" s="145">
        <v>0</v>
      </c>
      <c r="F98" s="136" t="s">
        <v>117</v>
      </c>
      <c r="G98" s="136" t="s">
        <v>117</v>
      </c>
      <c r="H98" s="145" t="s">
        <v>117</v>
      </c>
      <c r="I98" s="146" t="s">
        <v>117</v>
      </c>
      <c r="J98" s="147" t="s">
        <v>117</v>
      </c>
      <c r="K98" s="317" t="s">
        <v>117</v>
      </c>
      <c r="L98" s="317" t="s">
        <v>117</v>
      </c>
      <c r="M98" s="317" t="s">
        <v>117</v>
      </c>
      <c r="N98" s="147" t="s">
        <v>117</v>
      </c>
      <c r="O98" s="148" t="s">
        <v>117</v>
      </c>
      <c r="P98" s="149" t="s">
        <v>117</v>
      </c>
    </row>
    <row r="99" spans="2:16" ht="14.45" customHeight="1" thickBot="1">
      <c r="B99" s="141" t="s">
        <v>117</v>
      </c>
      <c r="C99" s="102">
        <v>0</v>
      </c>
      <c r="D99" s="137">
        <v>0</v>
      </c>
      <c r="E99" s="150">
        <v>0</v>
      </c>
      <c r="F99" s="138" t="s">
        <v>117</v>
      </c>
      <c r="G99" s="138" t="s">
        <v>117</v>
      </c>
      <c r="H99" s="150" t="s">
        <v>117</v>
      </c>
      <c r="I99" s="151" t="s">
        <v>117</v>
      </c>
      <c r="J99" s="152" t="s">
        <v>117</v>
      </c>
      <c r="K99" s="153" t="s">
        <v>117</v>
      </c>
      <c r="L99" s="153" t="s">
        <v>117</v>
      </c>
      <c r="M99" s="153" t="s">
        <v>117</v>
      </c>
      <c r="N99" s="152" t="s">
        <v>117</v>
      </c>
      <c r="O99" s="154" t="s">
        <v>117</v>
      </c>
      <c r="P99" s="155" t="s">
        <v>117</v>
      </c>
    </row>
    <row r="100" spans="2:16" ht="14.45" customHeight="1" thickBot="1">
      <c r="B100" s="103"/>
      <c r="C100" s="269"/>
      <c r="D100" s="269"/>
      <c r="E100" s="269"/>
      <c r="F100" s="269"/>
      <c r="G100" s="269"/>
      <c r="H100" s="269"/>
      <c r="I100" s="269"/>
      <c r="J100" s="269"/>
      <c r="K100" s="269"/>
      <c r="L100" s="269"/>
      <c r="M100" s="269"/>
      <c r="N100" s="269"/>
      <c r="O100" s="269"/>
      <c r="P100" s="270"/>
    </row>
    <row r="101" spans="2:16" ht="13.9" customHeight="1">
      <c r="B101" s="47">
        <v>9</v>
      </c>
      <c r="C101" s="48" t="s">
        <v>141</v>
      </c>
      <c r="D101" s="49">
        <v>1</v>
      </c>
      <c r="E101" s="51">
        <v>1</v>
      </c>
      <c r="F101" s="50">
        <v>1940000000</v>
      </c>
      <c r="G101" s="50">
        <v>388000000</v>
      </c>
      <c r="H101" s="51">
        <v>5</v>
      </c>
      <c r="I101" s="48">
        <v>1552000000</v>
      </c>
      <c r="J101" s="51"/>
      <c r="K101" s="48"/>
      <c r="L101" s="51" t="s">
        <v>117</v>
      </c>
      <c r="M101" s="48" t="s">
        <v>117</v>
      </c>
      <c r="N101" s="52"/>
      <c r="O101" s="52">
        <v>30836651289.350002</v>
      </c>
      <c r="P101" s="86" t="s">
        <v>164</v>
      </c>
    </row>
    <row r="102" spans="2:16" ht="13.9" customHeight="1">
      <c r="B102" s="140">
        <v>9.1</v>
      </c>
      <c r="C102" s="315" t="s">
        <v>142</v>
      </c>
      <c r="D102" s="316">
        <v>0.1</v>
      </c>
      <c r="E102" s="145">
        <v>0</v>
      </c>
      <c r="F102" s="136" t="s">
        <v>117</v>
      </c>
      <c r="G102" s="136" t="s">
        <v>117</v>
      </c>
      <c r="H102" s="145" t="s">
        <v>117</v>
      </c>
      <c r="I102" s="146" t="s">
        <v>117</v>
      </c>
      <c r="J102" s="147">
        <v>532338092</v>
      </c>
      <c r="K102" s="317">
        <v>120</v>
      </c>
      <c r="L102" s="317">
        <v>20</v>
      </c>
      <c r="M102" s="317">
        <v>40</v>
      </c>
      <c r="N102" s="147">
        <v>152987829.33000001</v>
      </c>
      <c r="O102" s="148">
        <v>805220736.26999998</v>
      </c>
      <c r="P102" s="149" t="s">
        <v>117</v>
      </c>
    </row>
    <row r="103" spans="2:16" ht="13.9" customHeight="1">
      <c r="B103" s="140">
        <v>9.1999999999999993</v>
      </c>
      <c r="C103" s="315" t="s">
        <v>143</v>
      </c>
      <c r="D103" s="316">
        <v>0.65</v>
      </c>
      <c r="E103" s="145">
        <v>0</v>
      </c>
      <c r="F103" s="136" t="s">
        <v>117</v>
      </c>
      <c r="G103" s="136" t="s">
        <v>117</v>
      </c>
      <c r="H103" s="145" t="s">
        <v>117</v>
      </c>
      <c r="I103" s="146" t="s">
        <v>117</v>
      </c>
      <c r="J103" s="147">
        <v>532338092</v>
      </c>
      <c r="K103" s="317">
        <v>120</v>
      </c>
      <c r="L103" s="317">
        <v>20</v>
      </c>
      <c r="M103" s="317">
        <v>40</v>
      </c>
      <c r="N103" s="147">
        <v>269671361.5</v>
      </c>
      <c r="O103" s="148">
        <v>688537204.10000002</v>
      </c>
      <c r="P103" s="149" t="s">
        <v>117</v>
      </c>
    </row>
    <row r="104" spans="2:16" ht="13.9" customHeight="1">
      <c r="B104" s="140">
        <v>9.2999999999999989</v>
      </c>
      <c r="C104" s="315" t="s">
        <v>144</v>
      </c>
      <c r="D104" s="316">
        <v>0.25</v>
      </c>
      <c r="E104" s="145">
        <v>0</v>
      </c>
      <c r="F104" s="136" t="s">
        <v>117</v>
      </c>
      <c r="G104" s="136" t="s">
        <v>117</v>
      </c>
      <c r="H104" s="145" t="s">
        <v>117</v>
      </c>
      <c r="I104" s="146" t="s">
        <v>117</v>
      </c>
      <c r="J104" s="147">
        <v>23186665741</v>
      </c>
      <c r="K104" s="317">
        <v>120</v>
      </c>
      <c r="L104" s="317">
        <v>20</v>
      </c>
      <c r="M104" s="317">
        <v>40</v>
      </c>
      <c r="N104" s="147">
        <v>12393104984.82</v>
      </c>
      <c r="O104" s="148">
        <v>29342893348.980003</v>
      </c>
      <c r="P104" s="149" t="s">
        <v>117</v>
      </c>
    </row>
    <row r="105" spans="2:16" ht="13.9" customHeight="1">
      <c r="B105" s="140" t="s">
        <v>117</v>
      </c>
      <c r="C105" s="315">
        <v>0</v>
      </c>
      <c r="D105" s="316">
        <v>0</v>
      </c>
      <c r="E105" s="145">
        <v>0</v>
      </c>
      <c r="F105" s="136" t="s">
        <v>117</v>
      </c>
      <c r="G105" s="136" t="s">
        <v>117</v>
      </c>
      <c r="H105" s="145" t="s">
        <v>117</v>
      </c>
      <c r="I105" s="146" t="s">
        <v>117</v>
      </c>
      <c r="J105" s="147" t="s">
        <v>117</v>
      </c>
      <c r="K105" s="317" t="s">
        <v>117</v>
      </c>
      <c r="L105" s="317" t="s">
        <v>117</v>
      </c>
      <c r="M105" s="317" t="s">
        <v>117</v>
      </c>
      <c r="N105" s="147" t="s">
        <v>117</v>
      </c>
      <c r="O105" s="148"/>
      <c r="P105" s="149" t="s">
        <v>117</v>
      </c>
    </row>
    <row r="106" spans="2:16" ht="13.9" customHeight="1">
      <c r="B106" s="140" t="s">
        <v>117</v>
      </c>
      <c r="C106" s="315">
        <v>0</v>
      </c>
      <c r="D106" s="316">
        <v>0</v>
      </c>
      <c r="E106" s="145">
        <v>0</v>
      </c>
      <c r="F106" s="136" t="s">
        <v>117</v>
      </c>
      <c r="G106" s="136" t="s">
        <v>117</v>
      </c>
      <c r="H106" s="145" t="s">
        <v>117</v>
      </c>
      <c r="I106" s="146" t="s">
        <v>117</v>
      </c>
      <c r="J106" s="147" t="s">
        <v>117</v>
      </c>
      <c r="K106" s="317" t="s">
        <v>117</v>
      </c>
      <c r="L106" s="317" t="s">
        <v>117</v>
      </c>
      <c r="M106" s="317" t="s">
        <v>117</v>
      </c>
      <c r="N106" s="147" t="s">
        <v>117</v>
      </c>
      <c r="O106" s="148" t="s">
        <v>117</v>
      </c>
      <c r="P106" s="149" t="s">
        <v>117</v>
      </c>
    </row>
    <row r="107" spans="2:16" ht="13.9" customHeight="1">
      <c r="B107" s="140" t="s">
        <v>117</v>
      </c>
      <c r="C107" s="315">
        <v>0</v>
      </c>
      <c r="D107" s="316">
        <v>0</v>
      </c>
      <c r="E107" s="145">
        <v>0</v>
      </c>
      <c r="F107" s="136" t="s">
        <v>117</v>
      </c>
      <c r="G107" s="136" t="s">
        <v>117</v>
      </c>
      <c r="H107" s="145" t="s">
        <v>117</v>
      </c>
      <c r="I107" s="146" t="s">
        <v>117</v>
      </c>
      <c r="J107" s="147" t="s">
        <v>117</v>
      </c>
      <c r="K107" s="317" t="s">
        <v>117</v>
      </c>
      <c r="L107" s="317" t="s">
        <v>117</v>
      </c>
      <c r="M107" s="317" t="s">
        <v>117</v>
      </c>
      <c r="N107" s="147" t="s">
        <v>117</v>
      </c>
      <c r="O107" s="148" t="s">
        <v>117</v>
      </c>
      <c r="P107" s="149" t="s">
        <v>117</v>
      </c>
    </row>
    <row r="108" spans="2:16" ht="13.9" customHeight="1">
      <c r="B108" s="140" t="s">
        <v>117</v>
      </c>
      <c r="C108" s="315">
        <v>0</v>
      </c>
      <c r="D108" s="316">
        <v>0</v>
      </c>
      <c r="E108" s="145">
        <v>0</v>
      </c>
      <c r="F108" s="136" t="s">
        <v>117</v>
      </c>
      <c r="G108" s="136" t="s">
        <v>117</v>
      </c>
      <c r="H108" s="145" t="s">
        <v>117</v>
      </c>
      <c r="I108" s="146" t="s">
        <v>117</v>
      </c>
      <c r="J108" s="147" t="s">
        <v>117</v>
      </c>
      <c r="K108" s="317" t="s">
        <v>117</v>
      </c>
      <c r="L108" s="317" t="s">
        <v>117</v>
      </c>
      <c r="M108" s="317" t="s">
        <v>117</v>
      </c>
      <c r="N108" s="147" t="s">
        <v>117</v>
      </c>
      <c r="O108" s="148" t="s">
        <v>117</v>
      </c>
      <c r="P108" s="149" t="s">
        <v>117</v>
      </c>
    </row>
    <row r="109" spans="2:16" ht="13.9" customHeight="1">
      <c r="B109" s="140" t="s">
        <v>117</v>
      </c>
      <c r="C109" s="315">
        <v>0</v>
      </c>
      <c r="D109" s="316">
        <v>0</v>
      </c>
      <c r="E109" s="145">
        <v>0</v>
      </c>
      <c r="F109" s="136" t="s">
        <v>117</v>
      </c>
      <c r="G109" s="136" t="s">
        <v>117</v>
      </c>
      <c r="H109" s="145" t="s">
        <v>117</v>
      </c>
      <c r="I109" s="146" t="s">
        <v>117</v>
      </c>
      <c r="J109" s="147" t="s">
        <v>117</v>
      </c>
      <c r="K109" s="317" t="s">
        <v>117</v>
      </c>
      <c r="L109" s="317" t="s">
        <v>117</v>
      </c>
      <c r="M109" s="317" t="s">
        <v>117</v>
      </c>
      <c r="N109" s="147" t="s">
        <v>117</v>
      </c>
      <c r="O109" s="148" t="s">
        <v>117</v>
      </c>
      <c r="P109" s="149" t="s">
        <v>117</v>
      </c>
    </row>
    <row r="110" spans="2:16" ht="14.45" customHeight="1" thickBot="1">
      <c r="B110" s="141" t="s">
        <v>117</v>
      </c>
      <c r="C110" s="102">
        <v>0</v>
      </c>
      <c r="D110" s="137">
        <v>0</v>
      </c>
      <c r="E110" s="150">
        <v>0</v>
      </c>
      <c r="F110" s="138" t="s">
        <v>117</v>
      </c>
      <c r="G110" s="138" t="s">
        <v>117</v>
      </c>
      <c r="H110" s="150" t="s">
        <v>117</v>
      </c>
      <c r="I110" s="151" t="s">
        <v>117</v>
      </c>
      <c r="J110" s="152" t="s">
        <v>117</v>
      </c>
      <c r="K110" s="153" t="s">
        <v>117</v>
      </c>
      <c r="L110" s="153" t="s">
        <v>117</v>
      </c>
      <c r="M110" s="153" t="s">
        <v>117</v>
      </c>
      <c r="N110" s="152" t="s">
        <v>117</v>
      </c>
      <c r="O110" s="154" t="s">
        <v>117</v>
      </c>
      <c r="P110" s="155" t="s">
        <v>117</v>
      </c>
    </row>
    <row r="111" spans="2:16" ht="14.45" customHeight="1" thickBot="1">
      <c r="B111" s="103"/>
      <c r="C111" s="269"/>
      <c r="D111" s="269"/>
      <c r="E111" s="269"/>
      <c r="F111" s="269"/>
      <c r="G111" s="269"/>
      <c r="H111" s="269"/>
      <c r="I111" s="269"/>
      <c r="J111" s="269"/>
      <c r="K111" s="269"/>
      <c r="L111" s="269"/>
      <c r="M111" s="269"/>
      <c r="N111" s="269"/>
      <c r="O111" s="269"/>
      <c r="P111" s="270"/>
    </row>
  </sheetData>
  <sheetProtection algorithmName="SHA-512" hashValue="FqWm9QxDkCXSF7VU2fjmufGED0/Ae4gnz8GM8fMlH2qaGhMipPhTRQdEVYzss8YEsP8mx5pJFLZURjikwSheBw==" saltValue="eQCdKpHpUMNvHYXx790F0g==" spinCount="100000" sheet="1"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" right="0" top="0" bottom="0" header="0" footer="0"/>
      <headerFooter alignWithMargins="0"/>
    </customSheetView>
  </customSheetViews>
  <mergeCells count="28">
    <mergeCell ref="C67:P67"/>
    <mergeCell ref="C78:P78"/>
    <mergeCell ref="C89:P89"/>
    <mergeCell ref="C100:P100"/>
    <mergeCell ref="C111:P111"/>
    <mergeCell ref="N11:N12"/>
    <mergeCell ref="L11:L12"/>
    <mergeCell ref="B10:B12"/>
    <mergeCell ref="C10:C12"/>
    <mergeCell ref="D11:D12"/>
    <mergeCell ref="E10:E12"/>
    <mergeCell ref="H10:H12"/>
    <mergeCell ref="C34:P34"/>
    <mergeCell ref="C45:P45"/>
    <mergeCell ref="C56:P56"/>
    <mergeCell ref="C23:P23"/>
    <mergeCell ref="B4:P4"/>
    <mergeCell ref="B5:P5"/>
    <mergeCell ref="B6:P6"/>
    <mergeCell ref="B7:P7"/>
    <mergeCell ref="P11:P12"/>
    <mergeCell ref="F11:F12"/>
    <mergeCell ref="I11:I12"/>
    <mergeCell ref="J11:J12"/>
    <mergeCell ref="G11:G12"/>
    <mergeCell ref="O11:O12"/>
    <mergeCell ref="K11:K12"/>
    <mergeCell ref="M11:M12"/>
  </mergeCells>
  <phoneticPr fontId="22" type="noConversion"/>
  <conditionalFormatting sqref="P9 D9:I9">
    <cfRule type="expression" dxfId="145" priority="5738" stopIfTrue="1">
      <formula>IF(#REF!-INT(#REF!)&gt;0,TRUE,FALSE)</formula>
    </cfRule>
  </conditionalFormatting>
  <conditionalFormatting sqref="C13:C22 C9 K9:O9">
    <cfRule type="cellIs" dxfId="144" priority="5739" stopIfTrue="1" operator="equal">
      <formula>"NO ADMISIBLE"</formula>
    </cfRule>
  </conditionalFormatting>
  <conditionalFormatting sqref="D15:D22">
    <cfRule type="expression" dxfId="143" priority="5737" stopIfTrue="1">
      <formula>IF(#REF!-INT(#REF!)&gt;0,TRUE,FALSE)</formula>
    </cfRule>
  </conditionalFormatting>
  <conditionalFormatting sqref="P13:P22">
    <cfRule type="cellIs" dxfId="142" priority="5734" stopIfTrue="1" operator="equal">
      <formula>"NO ADMISIBLE"</formula>
    </cfRule>
    <cfRule type="cellIs" dxfId="141" priority="5735" stopIfTrue="1" operator="equal">
      <formula>"ADMISIBLE"</formula>
    </cfRule>
  </conditionalFormatting>
  <conditionalFormatting sqref="P13:P22">
    <cfRule type="cellIs" dxfId="140" priority="5733" stopIfTrue="1" operator="equal">
      <formula>"PENDIENTE"</formula>
    </cfRule>
  </conditionalFormatting>
  <conditionalFormatting sqref="D14 O14 K14:M14 K25:M25 K36:M36 K47:M47 K58:M58 K69:M69 K80:M80 K91:M91 K102:M102">
    <cfRule type="expression" dxfId="139" priority="5728" stopIfTrue="1">
      <formula>IF(#REF!-INT(#REF!)&gt;0,TRUE,FALSE)</formula>
    </cfRule>
  </conditionalFormatting>
  <conditionalFormatting sqref="I14:I22 E14:E22 D13:O13 D24:O24 D35:O35 D46:O46 D57:O57 D68:O68 D79:O79 D90:O90 D101:O101">
    <cfRule type="expression" dxfId="138" priority="5743" stopIfTrue="1">
      <formula>IF(#REF!-INT(#REF!)&gt;0,TRUE,FALSE)</formula>
    </cfRule>
  </conditionalFormatting>
  <conditionalFormatting sqref="F14:F22">
    <cfRule type="expression" dxfId="137" priority="3236" stopIfTrue="1">
      <formula>IF(#REF!-INT(#REF!)&gt;0,TRUE,FALSE)</formula>
    </cfRule>
  </conditionalFormatting>
  <conditionalFormatting sqref="G14:G22">
    <cfRule type="expression" dxfId="136" priority="3235" stopIfTrue="1">
      <formula>IF(#REF!-INT(#REF!)&gt;0,TRUE,FALSE)</formula>
    </cfRule>
  </conditionalFormatting>
  <conditionalFormatting sqref="H14:H22">
    <cfRule type="expression" dxfId="135" priority="3234" stopIfTrue="1">
      <formula>IF(#REF!-INT(#REF!)&gt;0,TRUE,FALSE)</formula>
    </cfRule>
  </conditionalFormatting>
  <conditionalFormatting sqref="J14:J22">
    <cfRule type="expression" dxfId="134" priority="3233" stopIfTrue="1">
      <formula>IF(#REF!-INT(#REF!)&gt;0,TRUE,FALSE)</formula>
    </cfRule>
  </conditionalFormatting>
  <conditionalFormatting sqref="K15:K22">
    <cfRule type="expression" dxfId="133" priority="3232" stopIfTrue="1">
      <formula>IF(#REF!-INT(#REF!)&gt;0,TRUE,FALSE)</formula>
    </cfRule>
  </conditionalFormatting>
  <conditionalFormatting sqref="L15:L22">
    <cfRule type="expression" dxfId="132" priority="3231" stopIfTrue="1">
      <formula>IF(#REF!-INT(#REF!)&gt;0,TRUE,FALSE)</formula>
    </cfRule>
  </conditionalFormatting>
  <conditionalFormatting sqref="M15:M22">
    <cfRule type="expression" dxfId="131" priority="3230" stopIfTrue="1">
      <formula>IF(#REF!-INT(#REF!)&gt;0,TRUE,FALSE)</formula>
    </cfRule>
  </conditionalFormatting>
  <conditionalFormatting sqref="O15:O22">
    <cfRule type="expression" dxfId="130" priority="3229" stopIfTrue="1">
      <formula>IF(#REF!-INT(#REF!)&gt;0,TRUE,FALSE)</formula>
    </cfRule>
  </conditionalFormatting>
  <conditionalFormatting sqref="N14:N22">
    <cfRule type="expression" dxfId="129" priority="3228" stopIfTrue="1">
      <formula>IF(#REF!-INT(#REF!)&gt;0,TRUE,FALSE)</formula>
    </cfRule>
  </conditionalFormatting>
  <conditionalFormatting sqref="B14:P22 B25:P33 B36:P44 B47:P55 B58:P66 B69:P77 B80:P88 B91:P99 B102:P110">
    <cfRule type="expression" dxfId="128" priority="1720">
      <formula>MOD(ROW(),2)=0</formula>
    </cfRule>
  </conditionalFormatting>
  <conditionalFormatting sqref="C24:C33">
    <cfRule type="cellIs" dxfId="127" priority="135" stopIfTrue="1" operator="equal">
      <formula>"NO ADMISIBLE"</formula>
    </cfRule>
  </conditionalFormatting>
  <conditionalFormatting sqref="D26:D33">
    <cfRule type="expression" dxfId="126" priority="134" stopIfTrue="1">
      <formula>IF(#REF!-INT(#REF!)&gt;0,TRUE,FALSE)</formula>
    </cfRule>
  </conditionalFormatting>
  <conditionalFormatting sqref="P24:P33">
    <cfRule type="cellIs" dxfId="125" priority="132" stopIfTrue="1" operator="equal">
      <formula>"NO ADMISIBLE"</formula>
    </cfRule>
    <cfRule type="cellIs" dxfId="124" priority="133" stopIfTrue="1" operator="equal">
      <formula>"ADMISIBLE"</formula>
    </cfRule>
  </conditionalFormatting>
  <conditionalFormatting sqref="P24:P33">
    <cfRule type="cellIs" dxfId="123" priority="131" stopIfTrue="1" operator="equal">
      <formula>"PENDIENTE"</formula>
    </cfRule>
  </conditionalFormatting>
  <conditionalFormatting sqref="D25 O25">
    <cfRule type="expression" dxfId="122" priority="130" stopIfTrue="1">
      <formula>IF(#REF!-INT(#REF!)&gt;0,TRUE,FALSE)</formula>
    </cfRule>
  </conditionalFormatting>
  <conditionalFormatting sqref="I25:I33 E25:E33">
    <cfRule type="expression" dxfId="121" priority="136" stopIfTrue="1">
      <formula>IF(#REF!-INT(#REF!)&gt;0,TRUE,FALSE)</formula>
    </cfRule>
  </conditionalFormatting>
  <conditionalFormatting sqref="F25:F33">
    <cfRule type="expression" dxfId="120" priority="129" stopIfTrue="1">
      <formula>IF(#REF!-INT(#REF!)&gt;0,TRUE,FALSE)</formula>
    </cfRule>
  </conditionalFormatting>
  <conditionalFormatting sqref="G25:G33">
    <cfRule type="expression" dxfId="119" priority="128" stopIfTrue="1">
      <formula>IF(#REF!-INT(#REF!)&gt;0,TRUE,FALSE)</formula>
    </cfRule>
  </conditionalFormatting>
  <conditionalFormatting sqref="H25:H33">
    <cfRule type="expression" dxfId="118" priority="127" stopIfTrue="1">
      <formula>IF(#REF!-INT(#REF!)&gt;0,TRUE,FALSE)</formula>
    </cfRule>
  </conditionalFormatting>
  <conditionalFormatting sqref="J25:J33">
    <cfRule type="expression" dxfId="117" priority="126" stopIfTrue="1">
      <formula>IF(#REF!-INT(#REF!)&gt;0,TRUE,FALSE)</formula>
    </cfRule>
  </conditionalFormatting>
  <conditionalFormatting sqref="K26:K33">
    <cfRule type="expression" dxfId="116" priority="125" stopIfTrue="1">
      <formula>IF(#REF!-INT(#REF!)&gt;0,TRUE,FALSE)</formula>
    </cfRule>
  </conditionalFormatting>
  <conditionalFormatting sqref="L26:L33">
    <cfRule type="expression" dxfId="115" priority="124" stopIfTrue="1">
      <formula>IF(#REF!-INT(#REF!)&gt;0,TRUE,FALSE)</formula>
    </cfRule>
  </conditionalFormatting>
  <conditionalFormatting sqref="M26:M33">
    <cfRule type="expression" dxfId="114" priority="123" stopIfTrue="1">
      <formula>IF(#REF!-INT(#REF!)&gt;0,TRUE,FALSE)</formula>
    </cfRule>
  </conditionalFormatting>
  <conditionalFormatting sqref="O26:O33">
    <cfRule type="expression" dxfId="113" priority="122" stopIfTrue="1">
      <formula>IF(#REF!-INT(#REF!)&gt;0,TRUE,FALSE)</formula>
    </cfRule>
  </conditionalFormatting>
  <conditionalFormatting sqref="N25:N33">
    <cfRule type="expression" dxfId="112" priority="121" stopIfTrue="1">
      <formula>IF(#REF!-INT(#REF!)&gt;0,TRUE,FALSE)</formula>
    </cfRule>
  </conditionalFormatting>
  <conditionalFormatting sqref="C35:C44">
    <cfRule type="cellIs" dxfId="111" priority="118" stopIfTrue="1" operator="equal">
      <formula>"NO ADMISIBLE"</formula>
    </cfRule>
  </conditionalFormatting>
  <conditionalFormatting sqref="D37:D44">
    <cfRule type="expression" dxfId="110" priority="117" stopIfTrue="1">
      <formula>IF(#REF!-INT(#REF!)&gt;0,TRUE,FALSE)</formula>
    </cfRule>
  </conditionalFormatting>
  <conditionalFormatting sqref="P35:P44">
    <cfRule type="cellIs" dxfId="109" priority="115" stopIfTrue="1" operator="equal">
      <formula>"NO ADMISIBLE"</formula>
    </cfRule>
    <cfRule type="cellIs" dxfId="108" priority="116" stopIfTrue="1" operator="equal">
      <formula>"ADMISIBLE"</formula>
    </cfRule>
  </conditionalFormatting>
  <conditionalFormatting sqref="P35:P44">
    <cfRule type="cellIs" dxfId="107" priority="114" stopIfTrue="1" operator="equal">
      <formula>"PENDIENTE"</formula>
    </cfRule>
  </conditionalFormatting>
  <conditionalFormatting sqref="D36 O36">
    <cfRule type="expression" dxfId="106" priority="113" stopIfTrue="1">
      <formula>IF(#REF!-INT(#REF!)&gt;0,TRUE,FALSE)</formula>
    </cfRule>
  </conditionalFormatting>
  <conditionalFormatting sqref="I36:I44 E36:E44">
    <cfRule type="expression" dxfId="105" priority="119" stopIfTrue="1">
      <formula>IF(#REF!-INT(#REF!)&gt;0,TRUE,FALSE)</formula>
    </cfRule>
  </conditionalFormatting>
  <conditionalFormatting sqref="F36:F44">
    <cfRule type="expression" dxfId="104" priority="112" stopIfTrue="1">
      <formula>IF(#REF!-INT(#REF!)&gt;0,TRUE,FALSE)</formula>
    </cfRule>
  </conditionalFormatting>
  <conditionalFormatting sqref="G36:G44">
    <cfRule type="expression" dxfId="103" priority="111" stopIfTrue="1">
      <formula>IF(#REF!-INT(#REF!)&gt;0,TRUE,FALSE)</formula>
    </cfRule>
  </conditionalFormatting>
  <conditionalFormatting sqref="H36:H44">
    <cfRule type="expression" dxfId="102" priority="110" stopIfTrue="1">
      <formula>IF(#REF!-INT(#REF!)&gt;0,TRUE,FALSE)</formula>
    </cfRule>
  </conditionalFormatting>
  <conditionalFormatting sqref="J36:J44">
    <cfRule type="expression" dxfId="101" priority="109" stopIfTrue="1">
      <formula>IF(#REF!-INT(#REF!)&gt;0,TRUE,FALSE)</formula>
    </cfRule>
  </conditionalFormatting>
  <conditionalFormatting sqref="K37:K44">
    <cfRule type="expression" dxfId="100" priority="108" stopIfTrue="1">
      <formula>IF(#REF!-INT(#REF!)&gt;0,TRUE,FALSE)</formula>
    </cfRule>
  </conditionalFormatting>
  <conditionalFormatting sqref="L37:L44">
    <cfRule type="expression" dxfId="99" priority="107" stopIfTrue="1">
      <formula>IF(#REF!-INT(#REF!)&gt;0,TRUE,FALSE)</formula>
    </cfRule>
  </conditionalFormatting>
  <conditionalFormatting sqref="M37:M44">
    <cfRule type="expression" dxfId="98" priority="106" stopIfTrue="1">
      <formula>IF(#REF!-INT(#REF!)&gt;0,TRUE,FALSE)</formula>
    </cfRule>
  </conditionalFormatting>
  <conditionalFormatting sqref="O37:O44">
    <cfRule type="expression" dxfId="97" priority="105" stopIfTrue="1">
      <formula>IF(#REF!-INT(#REF!)&gt;0,TRUE,FALSE)</formula>
    </cfRule>
  </conditionalFormatting>
  <conditionalFormatting sqref="N36:N44">
    <cfRule type="expression" dxfId="96" priority="104" stopIfTrue="1">
      <formula>IF(#REF!-INT(#REF!)&gt;0,TRUE,FALSE)</formula>
    </cfRule>
  </conditionalFormatting>
  <conditionalFormatting sqref="C46:C55">
    <cfRule type="cellIs" dxfId="95" priority="101" stopIfTrue="1" operator="equal">
      <formula>"NO ADMISIBLE"</formula>
    </cfRule>
  </conditionalFormatting>
  <conditionalFormatting sqref="D48:D55">
    <cfRule type="expression" dxfId="94" priority="100" stopIfTrue="1">
      <formula>IF(#REF!-INT(#REF!)&gt;0,TRUE,FALSE)</formula>
    </cfRule>
  </conditionalFormatting>
  <conditionalFormatting sqref="P46:P55">
    <cfRule type="cellIs" dxfId="93" priority="98" stopIfTrue="1" operator="equal">
      <formula>"NO ADMISIBLE"</formula>
    </cfRule>
    <cfRule type="cellIs" dxfId="92" priority="99" stopIfTrue="1" operator="equal">
      <formula>"ADMISIBLE"</formula>
    </cfRule>
  </conditionalFormatting>
  <conditionalFormatting sqref="P46:P55">
    <cfRule type="cellIs" dxfId="91" priority="97" stopIfTrue="1" operator="equal">
      <formula>"PENDIENTE"</formula>
    </cfRule>
  </conditionalFormatting>
  <conditionalFormatting sqref="D47 O47">
    <cfRule type="expression" dxfId="90" priority="96" stopIfTrue="1">
      <formula>IF(#REF!-INT(#REF!)&gt;0,TRUE,FALSE)</formula>
    </cfRule>
  </conditionalFormatting>
  <conditionalFormatting sqref="I47:I55 E47:E55">
    <cfRule type="expression" dxfId="89" priority="102" stopIfTrue="1">
      <formula>IF(#REF!-INT(#REF!)&gt;0,TRUE,FALSE)</formula>
    </cfRule>
  </conditionalFormatting>
  <conditionalFormatting sqref="F47:F55">
    <cfRule type="expression" dxfId="88" priority="95" stopIfTrue="1">
      <formula>IF(#REF!-INT(#REF!)&gt;0,TRUE,FALSE)</formula>
    </cfRule>
  </conditionalFormatting>
  <conditionalFormatting sqref="G47:G55">
    <cfRule type="expression" dxfId="87" priority="94" stopIfTrue="1">
      <formula>IF(#REF!-INT(#REF!)&gt;0,TRUE,FALSE)</formula>
    </cfRule>
  </conditionalFormatting>
  <conditionalFormatting sqref="H47:H55">
    <cfRule type="expression" dxfId="86" priority="93" stopIfTrue="1">
      <formula>IF(#REF!-INT(#REF!)&gt;0,TRUE,FALSE)</formula>
    </cfRule>
  </conditionalFormatting>
  <conditionalFormatting sqref="J47:J55">
    <cfRule type="expression" dxfId="85" priority="92" stopIfTrue="1">
      <formula>IF(#REF!-INT(#REF!)&gt;0,TRUE,FALSE)</formula>
    </cfRule>
  </conditionalFormatting>
  <conditionalFormatting sqref="K48:K55">
    <cfRule type="expression" dxfId="84" priority="91" stopIfTrue="1">
      <formula>IF(#REF!-INT(#REF!)&gt;0,TRUE,FALSE)</formula>
    </cfRule>
  </conditionalFormatting>
  <conditionalFormatting sqref="L48:L55">
    <cfRule type="expression" dxfId="83" priority="90" stopIfTrue="1">
      <formula>IF(#REF!-INT(#REF!)&gt;0,TRUE,FALSE)</formula>
    </cfRule>
  </conditionalFormatting>
  <conditionalFormatting sqref="M48:M55">
    <cfRule type="expression" dxfId="82" priority="89" stopIfTrue="1">
      <formula>IF(#REF!-INT(#REF!)&gt;0,TRUE,FALSE)</formula>
    </cfRule>
  </conditionalFormatting>
  <conditionalFormatting sqref="O48:O55">
    <cfRule type="expression" dxfId="81" priority="88" stopIfTrue="1">
      <formula>IF(#REF!-INT(#REF!)&gt;0,TRUE,FALSE)</formula>
    </cfRule>
  </conditionalFormatting>
  <conditionalFormatting sqref="N47:N55">
    <cfRule type="expression" dxfId="80" priority="87" stopIfTrue="1">
      <formula>IF(#REF!-INT(#REF!)&gt;0,TRUE,FALSE)</formula>
    </cfRule>
  </conditionalFormatting>
  <conditionalFormatting sqref="C57:C66">
    <cfRule type="cellIs" dxfId="79" priority="84" stopIfTrue="1" operator="equal">
      <formula>"NO ADMISIBLE"</formula>
    </cfRule>
  </conditionalFormatting>
  <conditionalFormatting sqref="D59:D66">
    <cfRule type="expression" dxfId="78" priority="83" stopIfTrue="1">
      <formula>IF(#REF!-INT(#REF!)&gt;0,TRUE,FALSE)</formula>
    </cfRule>
  </conditionalFormatting>
  <conditionalFormatting sqref="P57:P66">
    <cfRule type="cellIs" dxfId="77" priority="81" stopIfTrue="1" operator="equal">
      <formula>"NO ADMISIBLE"</formula>
    </cfRule>
    <cfRule type="cellIs" dxfId="76" priority="82" stopIfTrue="1" operator="equal">
      <formula>"ADMISIBLE"</formula>
    </cfRule>
  </conditionalFormatting>
  <conditionalFormatting sqref="P57:P66">
    <cfRule type="cellIs" dxfId="75" priority="80" stopIfTrue="1" operator="equal">
      <formula>"PENDIENTE"</formula>
    </cfRule>
  </conditionalFormatting>
  <conditionalFormatting sqref="D58 O58">
    <cfRule type="expression" dxfId="74" priority="79" stopIfTrue="1">
      <formula>IF(#REF!-INT(#REF!)&gt;0,TRUE,FALSE)</formula>
    </cfRule>
  </conditionalFormatting>
  <conditionalFormatting sqref="I58:I66 E58:E66">
    <cfRule type="expression" dxfId="73" priority="85" stopIfTrue="1">
      <formula>IF(#REF!-INT(#REF!)&gt;0,TRUE,FALSE)</formula>
    </cfRule>
  </conditionalFormatting>
  <conditionalFormatting sqref="F58:F66">
    <cfRule type="expression" dxfId="72" priority="78" stopIfTrue="1">
      <formula>IF(#REF!-INT(#REF!)&gt;0,TRUE,FALSE)</formula>
    </cfRule>
  </conditionalFormatting>
  <conditionalFormatting sqref="G58:G66">
    <cfRule type="expression" dxfId="71" priority="77" stopIfTrue="1">
      <formula>IF(#REF!-INT(#REF!)&gt;0,TRUE,FALSE)</formula>
    </cfRule>
  </conditionalFormatting>
  <conditionalFormatting sqref="H58:H66">
    <cfRule type="expression" dxfId="70" priority="76" stopIfTrue="1">
      <formula>IF(#REF!-INT(#REF!)&gt;0,TRUE,FALSE)</formula>
    </cfRule>
  </conditionalFormatting>
  <conditionalFormatting sqref="J58:J66">
    <cfRule type="expression" dxfId="69" priority="75" stopIfTrue="1">
      <formula>IF(#REF!-INT(#REF!)&gt;0,TRUE,FALSE)</formula>
    </cfRule>
  </conditionalFormatting>
  <conditionalFormatting sqref="K59:K66">
    <cfRule type="expression" dxfId="68" priority="74" stopIfTrue="1">
      <formula>IF(#REF!-INT(#REF!)&gt;0,TRUE,FALSE)</formula>
    </cfRule>
  </conditionalFormatting>
  <conditionalFormatting sqref="L59:L66">
    <cfRule type="expression" dxfId="67" priority="73" stopIfTrue="1">
      <formula>IF(#REF!-INT(#REF!)&gt;0,TRUE,FALSE)</formula>
    </cfRule>
  </conditionalFormatting>
  <conditionalFormatting sqref="M59:M66">
    <cfRule type="expression" dxfId="66" priority="72" stopIfTrue="1">
      <formula>IF(#REF!-INT(#REF!)&gt;0,TRUE,FALSE)</formula>
    </cfRule>
  </conditionalFormatting>
  <conditionalFormatting sqref="O59:O66">
    <cfRule type="expression" dxfId="65" priority="71" stopIfTrue="1">
      <formula>IF(#REF!-INT(#REF!)&gt;0,TRUE,FALSE)</formula>
    </cfRule>
  </conditionalFormatting>
  <conditionalFormatting sqref="N58:N66">
    <cfRule type="expression" dxfId="64" priority="70" stopIfTrue="1">
      <formula>IF(#REF!-INT(#REF!)&gt;0,TRUE,FALSE)</formula>
    </cfRule>
  </conditionalFormatting>
  <conditionalFormatting sqref="C68:C77">
    <cfRule type="cellIs" dxfId="63" priority="67" stopIfTrue="1" operator="equal">
      <formula>"NO ADMISIBLE"</formula>
    </cfRule>
  </conditionalFormatting>
  <conditionalFormatting sqref="D70:D77">
    <cfRule type="expression" dxfId="62" priority="66" stopIfTrue="1">
      <formula>IF(#REF!-INT(#REF!)&gt;0,TRUE,FALSE)</formula>
    </cfRule>
  </conditionalFormatting>
  <conditionalFormatting sqref="P68:P77">
    <cfRule type="cellIs" dxfId="61" priority="64" stopIfTrue="1" operator="equal">
      <formula>"NO ADMISIBLE"</formula>
    </cfRule>
    <cfRule type="cellIs" dxfId="60" priority="65" stopIfTrue="1" operator="equal">
      <formula>"ADMISIBLE"</formula>
    </cfRule>
  </conditionalFormatting>
  <conditionalFormatting sqref="P68:P77">
    <cfRule type="cellIs" dxfId="59" priority="63" stopIfTrue="1" operator="equal">
      <formula>"PENDIENTE"</formula>
    </cfRule>
  </conditionalFormatting>
  <conditionalFormatting sqref="D69 O69">
    <cfRule type="expression" dxfId="58" priority="62" stopIfTrue="1">
      <formula>IF(#REF!-INT(#REF!)&gt;0,TRUE,FALSE)</formula>
    </cfRule>
  </conditionalFormatting>
  <conditionalFormatting sqref="I69:I77 E69:E77">
    <cfRule type="expression" dxfId="57" priority="68" stopIfTrue="1">
      <formula>IF(#REF!-INT(#REF!)&gt;0,TRUE,FALSE)</formula>
    </cfRule>
  </conditionalFormatting>
  <conditionalFormatting sqref="F69:F77">
    <cfRule type="expression" dxfId="56" priority="61" stopIfTrue="1">
      <formula>IF(#REF!-INT(#REF!)&gt;0,TRUE,FALSE)</formula>
    </cfRule>
  </conditionalFormatting>
  <conditionalFormatting sqref="G69:G77">
    <cfRule type="expression" dxfId="55" priority="60" stopIfTrue="1">
      <formula>IF(#REF!-INT(#REF!)&gt;0,TRUE,FALSE)</formula>
    </cfRule>
  </conditionalFormatting>
  <conditionalFormatting sqref="H69:H77">
    <cfRule type="expression" dxfId="54" priority="59" stopIfTrue="1">
      <formula>IF(#REF!-INT(#REF!)&gt;0,TRUE,FALSE)</formula>
    </cfRule>
  </conditionalFormatting>
  <conditionalFormatting sqref="J69:J77">
    <cfRule type="expression" dxfId="53" priority="58" stopIfTrue="1">
      <formula>IF(#REF!-INT(#REF!)&gt;0,TRUE,FALSE)</formula>
    </cfRule>
  </conditionalFormatting>
  <conditionalFormatting sqref="K70:K77">
    <cfRule type="expression" dxfId="52" priority="57" stopIfTrue="1">
      <formula>IF(#REF!-INT(#REF!)&gt;0,TRUE,FALSE)</formula>
    </cfRule>
  </conditionalFormatting>
  <conditionalFormatting sqref="L70:L77">
    <cfRule type="expression" dxfId="51" priority="56" stopIfTrue="1">
      <formula>IF(#REF!-INT(#REF!)&gt;0,TRUE,FALSE)</formula>
    </cfRule>
  </conditionalFormatting>
  <conditionalFormatting sqref="M70:M77">
    <cfRule type="expression" dxfId="50" priority="55" stopIfTrue="1">
      <formula>IF(#REF!-INT(#REF!)&gt;0,TRUE,FALSE)</formula>
    </cfRule>
  </conditionalFormatting>
  <conditionalFormatting sqref="O70:O77">
    <cfRule type="expression" dxfId="49" priority="54" stopIfTrue="1">
      <formula>IF(#REF!-INT(#REF!)&gt;0,TRUE,FALSE)</formula>
    </cfRule>
  </conditionalFormatting>
  <conditionalFormatting sqref="N69:N77">
    <cfRule type="expression" dxfId="48" priority="53" stopIfTrue="1">
      <formula>IF(#REF!-INT(#REF!)&gt;0,TRUE,FALSE)</formula>
    </cfRule>
  </conditionalFormatting>
  <conditionalFormatting sqref="C79:C88">
    <cfRule type="cellIs" dxfId="47" priority="50" stopIfTrue="1" operator="equal">
      <formula>"NO ADMISIBLE"</formula>
    </cfRule>
  </conditionalFormatting>
  <conditionalFormatting sqref="D81:D88">
    <cfRule type="expression" dxfId="46" priority="49" stopIfTrue="1">
      <formula>IF(#REF!-INT(#REF!)&gt;0,TRUE,FALSE)</formula>
    </cfRule>
  </conditionalFormatting>
  <conditionalFormatting sqref="P79:P88">
    <cfRule type="cellIs" dxfId="45" priority="47" stopIfTrue="1" operator="equal">
      <formula>"NO ADMISIBLE"</formula>
    </cfRule>
    <cfRule type="cellIs" dxfId="44" priority="48" stopIfTrue="1" operator="equal">
      <formula>"ADMISIBLE"</formula>
    </cfRule>
  </conditionalFormatting>
  <conditionalFormatting sqref="P79:P88">
    <cfRule type="cellIs" dxfId="43" priority="46" stopIfTrue="1" operator="equal">
      <formula>"PENDIENTE"</formula>
    </cfRule>
  </conditionalFormatting>
  <conditionalFormatting sqref="D80 O80">
    <cfRule type="expression" dxfId="42" priority="45" stopIfTrue="1">
      <formula>IF(#REF!-INT(#REF!)&gt;0,TRUE,FALSE)</formula>
    </cfRule>
  </conditionalFormatting>
  <conditionalFormatting sqref="I80:I88 E80:E88">
    <cfRule type="expression" dxfId="41" priority="51" stopIfTrue="1">
      <formula>IF(#REF!-INT(#REF!)&gt;0,TRUE,FALSE)</formula>
    </cfRule>
  </conditionalFormatting>
  <conditionalFormatting sqref="F80:F88">
    <cfRule type="expression" dxfId="40" priority="44" stopIfTrue="1">
      <formula>IF(#REF!-INT(#REF!)&gt;0,TRUE,FALSE)</formula>
    </cfRule>
  </conditionalFormatting>
  <conditionalFormatting sqref="G80:G88">
    <cfRule type="expression" dxfId="39" priority="43" stopIfTrue="1">
      <formula>IF(#REF!-INT(#REF!)&gt;0,TRUE,FALSE)</formula>
    </cfRule>
  </conditionalFormatting>
  <conditionalFormatting sqref="H80:H88">
    <cfRule type="expression" dxfId="38" priority="42" stopIfTrue="1">
      <formula>IF(#REF!-INT(#REF!)&gt;0,TRUE,FALSE)</formula>
    </cfRule>
  </conditionalFormatting>
  <conditionalFormatting sqref="J80:J88">
    <cfRule type="expression" dxfId="37" priority="41" stopIfTrue="1">
      <formula>IF(#REF!-INT(#REF!)&gt;0,TRUE,FALSE)</formula>
    </cfRule>
  </conditionalFormatting>
  <conditionalFormatting sqref="K81:K88">
    <cfRule type="expression" dxfId="36" priority="40" stopIfTrue="1">
      <formula>IF(#REF!-INT(#REF!)&gt;0,TRUE,FALSE)</formula>
    </cfRule>
  </conditionalFormatting>
  <conditionalFormatting sqref="L81:L88">
    <cfRule type="expression" dxfId="35" priority="39" stopIfTrue="1">
      <formula>IF(#REF!-INT(#REF!)&gt;0,TRUE,FALSE)</formula>
    </cfRule>
  </conditionalFormatting>
  <conditionalFormatting sqref="M81:M88">
    <cfRule type="expression" dxfId="34" priority="38" stopIfTrue="1">
      <formula>IF(#REF!-INT(#REF!)&gt;0,TRUE,FALSE)</formula>
    </cfRule>
  </conditionalFormatting>
  <conditionalFormatting sqref="O81:O88">
    <cfRule type="expression" dxfId="33" priority="37" stopIfTrue="1">
      <formula>IF(#REF!-INT(#REF!)&gt;0,TRUE,FALSE)</formula>
    </cfRule>
  </conditionalFormatting>
  <conditionalFormatting sqref="N80:N88">
    <cfRule type="expression" dxfId="32" priority="36" stopIfTrue="1">
      <formula>IF(#REF!-INT(#REF!)&gt;0,TRUE,FALSE)</formula>
    </cfRule>
  </conditionalFormatting>
  <conditionalFormatting sqref="C90:C99">
    <cfRule type="cellIs" dxfId="31" priority="33" stopIfTrue="1" operator="equal">
      <formula>"NO ADMISIBLE"</formula>
    </cfRule>
  </conditionalFormatting>
  <conditionalFormatting sqref="D92:D99">
    <cfRule type="expression" dxfId="30" priority="32" stopIfTrue="1">
      <formula>IF(#REF!-INT(#REF!)&gt;0,TRUE,FALSE)</formula>
    </cfRule>
  </conditionalFormatting>
  <conditionalFormatting sqref="P90:P99">
    <cfRule type="cellIs" dxfId="29" priority="30" stopIfTrue="1" operator="equal">
      <formula>"NO ADMISIBLE"</formula>
    </cfRule>
    <cfRule type="cellIs" dxfId="28" priority="31" stopIfTrue="1" operator="equal">
      <formula>"ADMISIBLE"</formula>
    </cfRule>
  </conditionalFormatting>
  <conditionalFormatting sqref="P90:P99">
    <cfRule type="cellIs" dxfId="27" priority="29" stopIfTrue="1" operator="equal">
      <formula>"PENDIENTE"</formula>
    </cfRule>
  </conditionalFormatting>
  <conditionalFormatting sqref="D91 O91">
    <cfRule type="expression" dxfId="26" priority="28" stopIfTrue="1">
      <formula>IF(#REF!-INT(#REF!)&gt;0,TRUE,FALSE)</formula>
    </cfRule>
  </conditionalFormatting>
  <conditionalFormatting sqref="I91:I99 E91:E99">
    <cfRule type="expression" dxfId="25" priority="34" stopIfTrue="1">
      <formula>IF(#REF!-INT(#REF!)&gt;0,TRUE,FALSE)</formula>
    </cfRule>
  </conditionalFormatting>
  <conditionalFormatting sqref="F91:F99">
    <cfRule type="expression" dxfId="24" priority="27" stopIfTrue="1">
      <formula>IF(#REF!-INT(#REF!)&gt;0,TRUE,FALSE)</formula>
    </cfRule>
  </conditionalFormatting>
  <conditionalFormatting sqref="G91:G99">
    <cfRule type="expression" dxfId="23" priority="26" stopIfTrue="1">
      <formula>IF(#REF!-INT(#REF!)&gt;0,TRUE,FALSE)</formula>
    </cfRule>
  </conditionalFormatting>
  <conditionalFormatting sqref="H91:H99">
    <cfRule type="expression" dxfId="22" priority="25" stopIfTrue="1">
      <formula>IF(#REF!-INT(#REF!)&gt;0,TRUE,FALSE)</formula>
    </cfRule>
  </conditionalFormatting>
  <conditionalFormatting sqref="J91:J99">
    <cfRule type="expression" dxfId="21" priority="24" stopIfTrue="1">
      <formula>IF(#REF!-INT(#REF!)&gt;0,TRUE,FALSE)</formula>
    </cfRule>
  </conditionalFormatting>
  <conditionalFormatting sqref="K92:K99">
    <cfRule type="expression" dxfId="20" priority="23" stopIfTrue="1">
      <formula>IF(#REF!-INT(#REF!)&gt;0,TRUE,FALSE)</formula>
    </cfRule>
  </conditionalFormatting>
  <conditionalFormatting sqref="L92:L99">
    <cfRule type="expression" dxfId="19" priority="22" stopIfTrue="1">
      <formula>IF(#REF!-INT(#REF!)&gt;0,TRUE,FALSE)</formula>
    </cfRule>
  </conditionalFormatting>
  <conditionalFormatting sqref="M92:M99">
    <cfRule type="expression" dxfId="18" priority="21" stopIfTrue="1">
      <formula>IF(#REF!-INT(#REF!)&gt;0,TRUE,FALSE)</formula>
    </cfRule>
  </conditionalFormatting>
  <conditionalFormatting sqref="O92:O99">
    <cfRule type="expression" dxfId="17" priority="20" stopIfTrue="1">
      <formula>IF(#REF!-INT(#REF!)&gt;0,TRUE,FALSE)</formula>
    </cfRule>
  </conditionalFormatting>
  <conditionalFormatting sqref="N91:N99">
    <cfRule type="expression" dxfId="16" priority="19" stopIfTrue="1">
      <formula>IF(#REF!-INT(#REF!)&gt;0,TRUE,FALSE)</formula>
    </cfRule>
  </conditionalFormatting>
  <conditionalFormatting sqref="C101:C110">
    <cfRule type="cellIs" dxfId="15" priority="16" stopIfTrue="1" operator="equal">
      <formula>"NO ADMISIBLE"</formula>
    </cfRule>
  </conditionalFormatting>
  <conditionalFormatting sqref="D103:D110">
    <cfRule type="expression" dxfId="14" priority="15" stopIfTrue="1">
      <formula>IF(#REF!-INT(#REF!)&gt;0,TRUE,FALSE)</formula>
    </cfRule>
  </conditionalFormatting>
  <conditionalFormatting sqref="P101:P110">
    <cfRule type="cellIs" dxfId="13" priority="13" stopIfTrue="1" operator="equal">
      <formula>"NO ADMISIBLE"</formula>
    </cfRule>
    <cfRule type="cellIs" dxfId="12" priority="14" stopIfTrue="1" operator="equal">
      <formula>"ADMISIBLE"</formula>
    </cfRule>
  </conditionalFormatting>
  <conditionalFormatting sqref="P101:P110">
    <cfRule type="cellIs" dxfId="11" priority="12" stopIfTrue="1" operator="equal">
      <formula>"PENDIENTE"</formula>
    </cfRule>
  </conditionalFormatting>
  <conditionalFormatting sqref="D102 O102">
    <cfRule type="expression" dxfId="10" priority="11" stopIfTrue="1">
      <formula>IF(#REF!-INT(#REF!)&gt;0,TRUE,FALSE)</formula>
    </cfRule>
  </conditionalFormatting>
  <conditionalFormatting sqref="I102:I110 E102:E110">
    <cfRule type="expression" dxfId="9" priority="17" stopIfTrue="1">
      <formula>IF(#REF!-INT(#REF!)&gt;0,TRUE,FALSE)</formula>
    </cfRule>
  </conditionalFormatting>
  <conditionalFormatting sqref="F102:F110">
    <cfRule type="expression" dxfId="8" priority="10" stopIfTrue="1">
      <formula>IF(#REF!-INT(#REF!)&gt;0,TRUE,FALSE)</formula>
    </cfRule>
  </conditionalFormatting>
  <conditionalFormatting sqref="G102:G110">
    <cfRule type="expression" dxfId="7" priority="9" stopIfTrue="1">
      <formula>IF(#REF!-INT(#REF!)&gt;0,TRUE,FALSE)</formula>
    </cfRule>
  </conditionalFormatting>
  <conditionalFormatting sqref="H102:H110">
    <cfRule type="expression" dxfId="6" priority="8" stopIfTrue="1">
      <formula>IF(#REF!-INT(#REF!)&gt;0,TRUE,FALSE)</formula>
    </cfRule>
  </conditionalFormatting>
  <conditionalFormatting sqref="J102:J110">
    <cfRule type="expression" dxfId="5" priority="7" stopIfTrue="1">
      <formula>IF(#REF!-INT(#REF!)&gt;0,TRUE,FALSE)</formula>
    </cfRule>
  </conditionalFormatting>
  <conditionalFormatting sqref="K103:K110">
    <cfRule type="expression" dxfId="4" priority="6" stopIfTrue="1">
      <formula>IF(#REF!-INT(#REF!)&gt;0,TRUE,FALSE)</formula>
    </cfRule>
  </conditionalFormatting>
  <conditionalFormatting sqref="L103:L110">
    <cfRule type="expression" dxfId="3" priority="5" stopIfTrue="1">
      <formula>IF(#REF!-INT(#REF!)&gt;0,TRUE,FALSE)</formula>
    </cfRule>
  </conditionalFormatting>
  <conditionalFormatting sqref="M103:M110">
    <cfRule type="expression" dxfId="2" priority="4" stopIfTrue="1">
      <formula>IF(#REF!-INT(#REF!)&gt;0,TRUE,FALSE)</formula>
    </cfRule>
  </conditionalFormatting>
  <conditionalFormatting sqref="O103:O110">
    <cfRule type="expression" dxfId="1" priority="3" stopIfTrue="1">
      <formula>IF(#REF!-INT(#REF!)&gt;0,TRUE,FALSE)</formula>
    </cfRule>
  </conditionalFormatting>
  <conditionalFormatting sqref="N102:N110">
    <cfRule type="expression" dxfId="0" priority="2" stopIfTrue="1">
      <formula>IF(#REF!-INT(#REF!)&gt;0,TRUE,FALSE)</formula>
    </cfRule>
  </conditionalFormatting>
  <dataValidations count="1">
    <dataValidation type="list" allowBlank="1" showInputMessage="1" showErrorMessage="1" sqref="C9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4"/>
  <dimension ref="A1:B103"/>
  <sheetViews>
    <sheetView zoomScale="75" workbookViewId="0">
      <selection activeCell="A19" sqref="A19"/>
    </sheetView>
  </sheetViews>
  <sheetFormatPr defaultColWidth="11.42578125" defaultRowHeight="13.15" outlineLevelRow="2"/>
  <cols>
    <col min="1" max="1" width="19" customWidth="1"/>
    <col min="2" max="2" width="21.85546875" customWidth="1"/>
  </cols>
  <sheetData>
    <row r="1" spans="1:2" s="5" customFormat="1" ht="15.6">
      <c r="A1" s="5" t="s">
        <v>167</v>
      </c>
    </row>
    <row r="3" spans="1:2" ht="41.45">
      <c r="A3" s="318" t="s">
        <v>168</v>
      </c>
      <c r="B3" s="319" t="s">
        <v>169</v>
      </c>
    </row>
    <row r="4" spans="1:2" s="6" customFormat="1" outlineLevel="2">
      <c r="A4" s="320"/>
    </row>
    <row r="5" spans="1:2" s="7" customFormat="1" outlineLevel="1">
      <c r="A5" s="321" t="s">
        <v>170</v>
      </c>
      <c r="B5" s="322">
        <v>16097532669.306931</v>
      </c>
    </row>
    <row r="6" spans="1:2" s="7" customFormat="1" outlineLevel="1">
      <c r="A6" s="321" t="s">
        <v>171</v>
      </c>
      <c r="B6" s="322">
        <v>18724260670</v>
      </c>
    </row>
    <row r="7" spans="1:2" s="7" customFormat="1" outlineLevel="1">
      <c r="A7" s="321" t="s">
        <v>172</v>
      </c>
      <c r="B7" s="322">
        <v>15886461489</v>
      </c>
    </row>
    <row r="8" spans="1:2" s="7" customFormat="1" outlineLevel="1">
      <c r="A8" s="321" t="s">
        <v>173</v>
      </c>
      <c r="B8" s="322">
        <v>18533406621</v>
      </c>
    </row>
    <row r="9" spans="1:2" s="7" customFormat="1" outlineLevel="1">
      <c r="A9" s="321" t="s">
        <v>174</v>
      </c>
      <c r="B9" s="322">
        <v>14971945628</v>
      </c>
    </row>
    <row r="10" spans="1:2" s="7" customFormat="1" outlineLevel="1">
      <c r="A10" s="321" t="s">
        <v>175</v>
      </c>
      <c r="B10" s="322">
        <v>16484340849</v>
      </c>
    </row>
    <row r="11" spans="1:2" s="7" customFormat="1" outlineLevel="1">
      <c r="A11" s="321" t="s">
        <v>176</v>
      </c>
      <c r="B11" s="322">
        <v>16686919713.999998</v>
      </c>
    </row>
    <row r="12" spans="1:2" s="7" customFormat="1" outlineLevel="1">
      <c r="A12" s="321" t="s">
        <v>177</v>
      </c>
      <c r="B12" s="322">
        <v>11566305868</v>
      </c>
    </row>
    <row r="13" spans="1:2" s="7" customFormat="1" outlineLevel="1">
      <c r="A13" s="321" t="s">
        <v>178</v>
      </c>
      <c r="B13" s="322">
        <v>6300474910</v>
      </c>
    </row>
    <row r="14" spans="1:2" s="7" customFormat="1" outlineLevel="1">
      <c r="A14" s="321" t="s">
        <v>179</v>
      </c>
      <c r="B14" s="322">
        <v>1428162158.4158416</v>
      </c>
    </row>
    <row r="15" spans="1:2" s="7" customFormat="1" outlineLevel="1">
      <c r="A15" s="321" t="s">
        <v>180</v>
      </c>
      <c r="B15" s="322">
        <v>1292851961.3861387</v>
      </c>
    </row>
    <row r="16" spans="1:2" s="7" customFormat="1" outlineLevel="1">
      <c r="A16" s="321" t="s">
        <v>181</v>
      </c>
      <c r="B16" s="323">
        <v>14200237260</v>
      </c>
    </row>
    <row r="17" spans="1:2" s="7" customFormat="1" outlineLevel="1">
      <c r="A17" s="321" t="s">
        <v>182</v>
      </c>
      <c r="B17" s="322">
        <v>14388115033</v>
      </c>
    </row>
    <row r="18" spans="1:2" s="7" customFormat="1" outlineLevel="1">
      <c r="A18" s="321" t="s">
        <v>183</v>
      </c>
      <c r="B18" s="322">
        <v>7076050599</v>
      </c>
    </row>
    <row r="19" spans="1:2" s="7" customFormat="1" outlineLevel="1">
      <c r="A19" s="321" t="s">
        <v>184</v>
      </c>
      <c r="B19" s="322">
        <v>20893814942</v>
      </c>
    </row>
    <row r="20" spans="1:2" s="7" customFormat="1" outlineLevel="1">
      <c r="A20" s="321" t="s">
        <v>185</v>
      </c>
      <c r="B20" s="323">
        <v>8810989120</v>
      </c>
    </row>
    <row r="21" spans="1:2" s="7" customFormat="1" outlineLevel="1">
      <c r="A21" s="321" t="s">
        <v>186</v>
      </c>
      <c r="B21" s="322">
        <v>5818381842</v>
      </c>
    </row>
    <row r="22" spans="1:2" s="7" customFormat="1" outlineLevel="1">
      <c r="A22" s="321" t="s">
        <v>187</v>
      </c>
      <c r="B22" s="322">
        <v>9650261634</v>
      </c>
    </row>
    <row r="23" spans="1:2" s="7" customFormat="1" outlineLevel="1">
      <c r="A23" s="321" t="s">
        <v>188</v>
      </c>
      <c r="B23" s="322">
        <v>5385776414</v>
      </c>
    </row>
    <row r="24" spans="1:2" s="7" customFormat="1" outlineLevel="1">
      <c r="A24" s="321" t="s">
        <v>189</v>
      </c>
      <c r="B24" s="322">
        <v>5759505844</v>
      </c>
    </row>
    <row r="25" spans="1:2" s="7" customFormat="1" outlineLevel="1">
      <c r="A25" s="321" t="s">
        <v>190</v>
      </c>
      <c r="B25" s="322">
        <v>11365045650</v>
      </c>
    </row>
    <row r="26" spans="1:2" s="7" customFormat="1" outlineLevel="1">
      <c r="A26" s="321" t="s">
        <v>191</v>
      </c>
      <c r="B26" s="322">
        <v>15652530637</v>
      </c>
    </row>
    <row r="27" spans="1:2" s="7" customFormat="1" outlineLevel="1">
      <c r="A27" s="321" t="s">
        <v>192</v>
      </c>
      <c r="B27" s="322">
        <v>5772808797</v>
      </c>
    </row>
    <row r="28" spans="1:2" s="7" customFormat="1" outlineLevel="1">
      <c r="A28" s="321" t="s">
        <v>193</v>
      </c>
      <c r="B28" s="322">
        <v>7512106130</v>
      </c>
    </row>
    <row r="29" spans="1:2" s="7" customFormat="1" outlineLevel="1">
      <c r="A29" s="321" t="s">
        <v>194</v>
      </c>
      <c r="B29" s="322">
        <v>9347559589</v>
      </c>
    </row>
    <row r="30" spans="1:2" s="7" customFormat="1" outlineLevel="1">
      <c r="A30" s="321" t="s">
        <v>195</v>
      </c>
      <c r="B30" s="322">
        <v>19825977010</v>
      </c>
    </row>
    <row r="31" spans="1:2" s="7" customFormat="1" outlineLevel="1">
      <c r="A31" s="321" t="s">
        <v>196</v>
      </c>
      <c r="B31" s="322">
        <v>9200191515</v>
      </c>
    </row>
    <row r="32" spans="1:2" s="7" customFormat="1" outlineLevel="1">
      <c r="A32" s="321" t="s">
        <v>197</v>
      </c>
      <c r="B32" s="322">
        <v>18743806542</v>
      </c>
    </row>
    <row r="33" spans="1:2" s="7" customFormat="1" outlineLevel="1">
      <c r="A33" s="321" t="s">
        <v>198</v>
      </c>
      <c r="B33" s="322">
        <v>12488203547</v>
      </c>
    </row>
    <row r="34" spans="1:2" s="7" customFormat="1" outlineLevel="1">
      <c r="A34" s="321" t="s">
        <v>199</v>
      </c>
      <c r="B34" s="322">
        <v>12337277639</v>
      </c>
    </row>
    <row r="35" spans="1:2" s="7" customFormat="1" outlineLevel="1">
      <c r="A35" s="321" t="s">
        <v>200</v>
      </c>
      <c r="B35" s="322">
        <v>16198497482.999998</v>
      </c>
    </row>
    <row r="36" spans="1:2" s="7" customFormat="1" outlineLevel="1">
      <c r="A36" s="321" t="s">
        <v>201</v>
      </c>
      <c r="B36" s="322">
        <v>17764576319</v>
      </c>
    </row>
    <row r="37" spans="1:2" s="7" customFormat="1" outlineLevel="1">
      <c r="A37" s="321" t="s">
        <v>202</v>
      </c>
      <c r="B37" s="322">
        <v>22882731815</v>
      </c>
    </row>
    <row r="38" spans="1:2" s="7" customFormat="1" outlineLevel="1">
      <c r="A38" s="321" t="s">
        <v>203</v>
      </c>
      <c r="B38" s="322">
        <v>7383905477</v>
      </c>
    </row>
    <row r="39" spans="1:2" s="7" customFormat="1" outlineLevel="1">
      <c r="A39" s="321" t="s">
        <v>204</v>
      </c>
      <c r="B39" s="322">
        <v>12423743774</v>
      </c>
    </row>
    <row r="40" spans="1:2" s="7" customFormat="1" outlineLevel="1">
      <c r="A40" s="321" t="s">
        <v>205</v>
      </c>
      <c r="B40" s="322">
        <v>14187262851</v>
      </c>
    </row>
    <row r="41" spans="1:2" s="7" customFormat="1" outlineLevel="1">
      <c r="A41" s="321" t="s">
        <v>206</v>
      </c>
      <c r="B41" s="322">
        <v>9099377756</v>
      </c>
    </row>
    <row r="42" spans="1:2" s="7" customFormat="1" outlineLevel="1">
      <c r="A42" s="321" t="s">
        <v>207</v>
      </c>
      <c r="B42" s="322">
        <v>7416098511</v>
      </c>
    </row>
    <row r="43" spans="1:2" s="7" customFormat="1" outlineLevel="1">
      <c r="A43" s="321" t="s">
        <v>208</v>
      </c>
      <c r="B43" s="322">
        <v>16654736652</v>
      </c>
    </row>
    <row r="44" spans="1:2" s="7" customFormat="1" outlineLevel="1">
      <c r="A44" s="321" t="s">
        <v>209</v>
      </c>
      <c r="B44" s="322">
        <v>12006016561</v>
      </c>
    </row>
    <row r="45" spans="1:2" s="7" customFormat="1" outlineLevel="1">
      <c r="A45" s="321" t="s">
        <v>210</v>
      </c>
      <c r="B45" s="322">
        <v>14602426835</v>
      </c>
    </row>
    <row r="46" spans="1:2" s="7" customFormat="1" outlineLevel="1">
      <c r="A46" s="321" t="s">
        <v>211</v>
      </c>
      <c r="B46" s="322">
        <v>16600395825</v>
      </c>
    </row>
    <row r="47" spans="1:2" s="7" customFormat="1" outlineLevel="1">
      <c r="A47" s="321" t="s">
        <v>212</v>
      </c>
      <c r="B47" s="322">
        <v>9490692823</v>
      </c>
    </row>
    <row r="48" spans="1:2" s="7" customFormat="1" outlineLevel="1">
      <c r="A48" s="321" t="s">
        <v>213</v>
      </c>
      <c r="B48" s="322">
        <v>14966356774</v>
      </c>
    </row>
    <row r="49" spans="1:2" s="7" customFormat="1" outlineLevel="1">
      <c r="A49" s="321" t="s">
        <v>214</v>
      </c>
      <c r="B49" s="322">
        <v>16628059484</v>
      </c>
    </row>
    <row r="50" spans="1:2" s="7" customFormat="1" outlineLevel="1">
      <c r="A50" s="321" t="s">
        <v>215</v>
      </c>
      <c r="B50" s="322">
        <v>11545020876</v>
      </c>
    </row>
    <row r="51" spans="1:2" s="7" customFormat="1" outlineLevel="1">
      <c r="A51" s="321" t="s">
        <v>216</v>
      </c>
      <c r="B51" s="322">
        <v>11069859631</v>
      </c>
    </row>
    <row r="52" spans="1:2" s="7" customFormat="1" outlineLevel="1">
      <c r="A52" s="321" t="s">
        <v>217</v>
      </c>
      <c r="B52" s="322">
        <v>16462254401</v>
      </c>
    </row>
    <row r="53" spans="1:2" s="7" customFormat="1" outlineLevel="1">
      <c r="A53" s="321" t="s">
        <v>218</v>
      </c>
      <c r="B53" s="322">
        <v>29122451003</v>
      </c>
    </row>
    <row r="54" spans="1:2" s="7" customFormat="1" outlineLevel="1">
      <c r="A54" s="321" t="s">
        <v>219</v>
      </c>
      <c r="B54" s="322">
        <v>19110837484</v>
      </c>
    </row>
    <row r="55" spans="1:2" s="7" customFormat="1" outlineLevel="1">
      <c r="A55" s="321" t="s">
        <v>220</v>
      </c>
      <c r="B55" s="322">
        <v>14355039068</v>
      </c>
    </row>
    <row r="56" spans="1:2" s="7" customFormat="1" outlineLevel="1">
      <c r="A56" s="321" t="s">
        <v>221</v>
      </c>
      <c r="B56" s="322">
        <v>10742553232</v>
      </c>
    </row>
    <row r="57" spans="1:2" s="7" customFormat="1" outlineLevel="1">
      <c r="A57" s="321" t="s">
        <v>222</v>
      </c>
      <c r="B57" s="322">
        <v>12944688820</v>
      </c>
    </row>
    <row r="58" spans="1:2" s="7" customFormat="1" outlineLevel="1">
      <c r="A58" s="321" t="s">
        <v>223</v>
      </c>
      <c r="B58" s="322">
        <v>11689433662</v>
      </c>
    </row>
    <row r="59" spans="1:2" s="7" customFormat="1" outlineLevel="1">
      <c r="A59" s="321" t="s">
        <v>224</v>
      </c>
      <c r="B59" s="322">
        <v>11397659254</v>
      </c>
    </row>
    <row r="60" spans="1:2" s="7" customFormat="1" outlineLevel="1">
      <c r="A60" s="321" t="s">
        <v>225</v>
      </c>
      <c r="B60" s="322">
        <v>16236395384</v>
      </c>
    </row>
    <row r="61" spans="1:2" s="7" customFormat="1" outlineLevel="1">
      <c r="A61" s="321" t="s">
        <v>226</v>
      </c>
      <c r="B61" s="322">
        <v>6151462908.9075203</v>
      </c>
    </row>
    <row r="62" spans="1:2" s="7" customFormat="1" outlineLevel="1">
      <c r="A62" s="321" t="s">
        <v>227</v>
      </c>
      <c r="B62" s="322">
        <v>24188206629</v>
      </c>
    </row>
    <row r="63" spans="1:2" s="7" customFormat="1" outlineLevel="1">
      <c r="A63" s="321" t="s">
        <v>228</v>
      </c>
      <c r="B63" s="322">
        <v>22229863427</v>
      </c>
    </row>
    <row r="64" spans="1:2" s="7" customFormat="1" outlineLevel="1">
      <c r="A64" s="321" t="s">
        <v>229</v>
      </c>
      <c r="B64" s="322">
        <v>23200278421</v>
      </c>
    </row>
    <row r="65" spans="1:2" s="7" customFormat="1" outlineLevel="1">
      <c r="A65" s="321" t="s">
        <v>230</v>
      </c>
      <c r="B65" s="322">
        <v>33729146012</v>
      </c>
    </row>
    <row r="66" spans="1:2" s="7" customFormat="1" outlineLevel="1">
      <c r="A66" s="321" t="s">
        <v>231</v>
      </c>
      <c r="B66" s="322">
        <v>25741331764</v>
      </c>
    </row>
    <row r="67" spans="1:2" s="7" customFormat="1" outlineLevel="1">
      <c r="A67" s="321" t="s">
        <v>232</v>
      </c>
      <c r="B67" s="322">
        <v>10895316694.06304</v>
      </c>
    </row>
    <row r="68" spans="1:2" s="7" customFormat="1" outlineLevel="1">
      <c r="A68" s="321" t="s">
        <v>233</v>
      </c>
      <c r="B68" s="322">
        <v>15574902572</v>
      </c>
    </row>
    <row r="69" spans="1:2" s="6" customFormat="1" outlineLevel="1">
      <c r="A69" s="321" t="s">
        <v>234</v>
      </c>
      <c r="B69" s="322">
        <v>11085498362</v>
      </c>
    </row>
    <row r="70" spans="1:2" s="7" customFormat="1" outlineLevel="1">
      <c r="A70" s="321" t="s">
        <v>235</v>
      </c>
      <c r="B70" s="322">
        <v>15569378930</v>
      </c>
    </row>
    <row r="71" spans="1:2" s="7" customFormat="1" outlineLevel="1">
      <c r="A71" s="321" t="s">
        <v>236</v>
      </c>
      <c r="B71" s="322">
        <v>19872456988.21376</v>
      </c>
    </row>
    <row r="72" spans="1:2" s="7" customFormat="1" outlineLevel="1">
      <c r="A72" s="321" t="s">
        <v>237</v>
      </c>
      <c r="B72" s="322">
        <v>9279916346</v>
      </c>
    </row>
    <row r="73" spans="1:2" s="7" customFormat="1" outlineLevel="1">
      <c r="A73" s="321" t="s">
        <v>238</v>
      </c>
      <c r="B73" s="322">
        <v>11879598172</v>
      </c>
    </row>
    <row r="74" spans="1:2" s="7" customFormat="1" outlineLevel="1">
      <c r="A74" s="321" t="s">
        <v>239</v>
      </c>
      <c r="B74" s="322">
        <v>14944234555</v>
      </c>
    </row>
    <row r="75" spans="1:2" s="7" customFormat="1" outlineLevel="1">
      <c r="A75" s="321" t="s">
        <v>240</v>
      </c>
      <c r="B75" s="322">
        <v>8486287813</v>
      </c>
    </row>
    <row r="76" spans="1:2" s="7" customFormat="1" outlineLevel="1">
      <c r="A76" s="321" t="s">
        <v>241</v>
      </c>
      <c r="B76" s="322">
        <v>7048832262</v>
      </c>
    </row>
    <row r="77" spans="1:2" s="7" customFormat="1" outlineLevel="1">
      <c r="A77" s="321" t="s">
        <v>242</v>
      </c>
      <c r="B77" s="322">
        <v>5348779190</v>
      </c>
    </row>
    <row r="78" spans="1:2" s="7" customFormat="1" outlineLevel="1">
      <c r="A78" s="321" t="s">
        <v>243</v>
      </c>
      <c r="B78" s="322">
        <v>5466387046</v>
      </c>
    </row>
    <row r="79" spans="1:2" s="7" customFormat="1" outlineLevel="1">
      <c r="A79" s="321" t="s">
        <v>244</v>
      </c>
      <c r="B79" s="322">
        <v>16518448889</v>
      </c>
    </row>
    <row r="80" spans="1:2" s="7" customFormat="1" outlineLevel="1">
      <c r="A80" s="321" t="s">
        <v>245</v>
      </c>
      <c r="B80" s="322">
        <v>8675202615</v>
      </c>
    </row>
    <row r="81" spans="1:2" s="7" customFormat="1" outlineLevel="1">
      <c r="A81" s="321" t="s">
        <v>246</v>
      </c>
      <c r="B81" s="322">
        <v>16760013498</v>
      </c>
    </row>
    <row r="82" spans="1:2" s="7" customFormat="1" outlineLevel="1">
      <c r="A82" s="321" t="s">
        <v>247</v>
      </c>
      <c r="B82" s="322">
        <v>12438755743</v>
      </c>
    </row>
    <row r="83" spans="1:2" s="7" customFormat="1" outlineLevel="1">
      <c r="A83" s="321" t="s">
        <v>248</v>
      </c>
      <c r="B83" s="322">
        <v>14593425402</v>
      </c>
    </row>
    <row r="84" spans="1:2" s="7" customFormat="1" outlineLevel="1">
      <c r="A84" s="321" t="s">
        <v>249</v>
      </c>
      <c r="B84" s="322">
        <v>6689468251</v>
      </c>
    </row>
    <row r="85" spans="1:2" s="7" customFormat="1" outlineLevel="1">
      <c r="A85" s="321" t="s">
        <v>250</v>
      </c>
      <c r="B85" s="322">
        <v>8186369892</v>
      </c>
    </row>
    <row r="86" spans="1:2" s="7" customFormat="1" outlineLevel="1">
      <c r="A86" s="321" t="s">
        <v>251</v>
      </c>
      <c r="B86" s="322">
        <v>28561249598</v>
      </c>
    </row>
    <row r="87" spans="1:2" s="7" customFormat="1" outlineLevel="1">
      <c r="A87" s="321" t="s">
        <v>252</v>
      </c>
      <c r="B87" s="322">
        <v>34980509996</v>
      </c>
    </row>
    <row r="88" spans="1:2" s="7" customFormat="1" outlineLevel="1">
      <c r="A88" s="321" t="s">
        <v>253</v>
      </c>
      <c r="B88" s="322">
        <v>6950846586</v>
      </c>
    </row>
    <row r="89" spans="1:2" s="7" customFormat="1" outlineLevel="1">
      <c r="A89" s="321" t="s">
        <v>254</v>
      </c>
      <c r="B89" s="322">
        <v>11116163961</v>
      </c>
    </row>
    <row r="90" spans="1:2" s="7" customFormat="1" outlineLevel="1">
      <c r="A90" s="321" t="s">
        <v>255</v>
      </c>
      <c r="B90" s="322">
        <v>21274070645</v>
      </c>
    </row>
    <row r="91" spans="1:2" s="7" customFormat="1" outlineLevel="1">
      <c r="A91" s="321" t="s">
        <v>256</v>
      </c>
      <c r="B91" s="322">
        <v>2826770201</v>
      </c>
    </row>
    <row r="92" spans="1:2" s="7" customFormat="1" outlineLevel="1">
      <c r="A92" s="321" t="s">
        <v>257</v>
      </c>
      <c r="B92" s="322">
        <v>4775546619</v>
      </c>
    </row>
    <row r="93" spans="1:2" s="7" customFormat="1" outlineLevel="1">
      <c r="A93" s="321" t="s">
        <v>258</v>
      </c>
      <c r="B93" s="322">
        <v>23755514236</v>
      </c>
    </row>
    <row r="94" spans="1:2" s="7" customFormat="1" outlineLevel="1">
      <c r="A94" s="321" t="s">
        <v>259</v>
      </c>
      <c r="B94" s="322">
        <v>22463613073</v>
      </c>
    </row>
    <row r="95" spans="1:2" s="7" customFormat="1" outlineLevel="1">
      <c r="A95" s="321" t="s">
        <v>260</v>
      </c>
      <c r="B95" s="322">
        <v>20949816946</v>
      </c>
    </row>
    <row r="96" spans="1:2" s="7" customFormat="1" outlineLevel="1">
      <c r="A96" s="321" t="s">
        <v>261</v>
      </c>
      <c r="B96" s="322">
        <v>14104036918</v>
      </c>
    </row>
    <row r="97" spans="1:2" s="7" customFormat="1" outlineLevel="1">
      <c r="A97" s="321" t="s">
        <v>262</v>
      </c>
      <c r="B97" s="322">
        <v>1396272140.5940592</v>
      </c>
    </row>
    <row r="98" spans="1:2" s="7" customFormat="1" outlineLevel="1">
      <c r="A98" s="321" t="s">
        <v>263</v>
      </c>
      <c r="B98" s="322">
        <v>1211346171.2871287</v>
      </c>
    </row>
    <row r="99" spans="1:2" s="7" customFormat="1" outlineLevel="1">
      <c r="A99" s="321" t="s">
        <v>264</v>
      </c>
      <c r="B99" s="322">
        <v>1239693623.7623763</v>
      </c>
    </row>
    <row r="100" spans="1:2" s="7" customFormat="1" outlineLevel="1">
      <c r="A100" s="321" t="s">
        <v>265</v>
      </c>
      <c r="B100" s="322">
        <v>1625508018.1759996</v>
      </c>
    </row>
    <row r="101" spans="1:2" s="6" customFormat="1" outlineLevel="1">
      <c r="A101" s="321"/>
      <c r="B101" s="8">
        <f>SUM(B4:B100)</f>
        <v>1276966895152.1125</v>
      </c>
    </row>
    <row r="103" spans="1:2">
      <c r="B103" s="11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" right="0" top="0" bottom="0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Instituto Nacional de Vias-INVIAS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Ruby Mercedes Perez Perez</dc:creator>
  <cp:keywords/>
  <dc:description/>
  <cp:lastModifiedBy>Juan Carlos Romero Herrera</cp:lastModifiedBy>
  <cp:revision/>
  <dcterms:created xsi:type="dcterms:W3CDTF">2022-09-04T20:19:45Z</dcterms:created>
  <dcterms:modified xsi:type="dcterms:W3CDTF">2024-08-22T05:29:35Z</dcterms:modified>
  <cp:category/>
  <cp:contentStatus/>
</cp:coreProperties>
</file>