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DTOR\2024\DTOR\DTOR - CON -50\ESTUDIOS PREVIOS\EP PROVEEDORES\AGOSTO\Fotovoltaicos\"/>
    </mc:Choice>
  </mc:AlternateContent>
  <xr:revisionPtr revIDLastSave="0" documentId="13_ncr:1_{E1B58858-1122-4D2C-8731-0CD7289DCCB8}" xr6:coauthVersionLast="47" xr6:coauthVersionMax="47" xr10:uidLastSave="{00000000-0000-0000-0000-000000000000}"/>
  <bookViews>
    <workbookView xWindow="-120" yWindow="-120" windowWidth="29040" windowHeight="15720" activeTab="4" xr2:uid="{7A9C5B34-8F6F-40C1-BBCE-7CBFC4584580}"/>
  </bookViews>
  <sheets>
    <sheet name="cotización_1" sheetId="1" r:id="rId1"/>
    <sheet name="cotización_2" sheetId="4" r:id="rId2"/>
    <sheet name="cotización_3" sheetId="5" r:id="rId3"/>
    <sheet name="PROMEDIO_COT" sheetId="7" r:id="rId4"/>
    <sheet name="CANT-PRESUP X AP" sheetId="3" r:id="rId5"/>
  </sheets>
  <definedNames>
    <definedName name="_xlnm._FilterDatabase" localSheetId="4" hidden="1">'CANT-PRESUP X AP'!$A$7:$R$105</definedName>
    <definedName name="_xlnm._FilterDatabase" localSheetId="0" hidden="1">cotización_1!$B$3:$H$100</definedName>
    <definedName name="_xlnm._FilterDatabase" localSheetId="1" hidden="1">cotización_2!$B$3:$H$100</definedName>
    <definedName name="_xlnm._FilterDatabase" localSheetId="2" hidden="1">cotización_3!$B$3:$H$100</definedName>
    <definedName name="_xlnm._FilterDatabase" localSheetId="3" hidden="1">PROMEDIO_COT!$B$3:$H$100</definedName>
    <definedName name="_xlnm.Print_Area" localSheetId="4">'CANT-PRESUP X AP'!$A$1:$N$106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104" i="3" l="1"/>
  <c r="P104" i="3"/>
  <c r="N104" i="3"/>
  <c r="L104" i="3"/>
  <c r="H9" i="3"/>
  <c r="R9" i="3" s="1"/>
  <c r="H10" i="3"/>
  <c r="R10" i="3" s="1"/>
  <c r="H11" i="3"/>
  <c r="R11" i="3" s="1"/>
  <c r="H12" i="3"/>
  <c r="J12" i="3" s="1"/>
  <c r="H13" i="3"/>
  <c r="L13" i="3" s="1"/>
  <c r="H14" i="3"/>
  <c r="J14" i="3" s="1"/>
  <c r="H15" i="3"/>
  <c r="P15" i="3" s="1"/>
  <c r="H16" i="3"/>
  <c r="N16" i="3" s="1"/>
  <c r="H17" i="3"/>
  <c r="P17" i="3" s="1"/>
  <c r="H18" i="3"/>
  <c r="R18" i="3" s="1"/>
  <c r="H19" i="3"/>
  <c r="P19" i="3" s="1"/>
  <c r="H20" i="3"/>
  <c r="J20" i="3" s="1"/>
  <c r="H21" i="3"/>
  <c r="L21" i="3" s="1"/>
  <c r="H22" i="3"/>
  <c r="J22" i="3" s="1"/>
  <c r="H23" i="3"/>
  <c r="P23" i="3" s="1"/>
  <c r="H24" i="3"/>
  <c r="N24" i="3" s="1"/>
  <c r="H25" i="3"/>
  <c r="P25" i="3" s="1"/>
  <c r="H26" i="3"/>
  <c r="R26" i="3" s="1"/>
  <c r="H27" i="3"/>
  <c r="P27" i="3" s="1"/>
  <c r="H28" i="3"/>
  <c r="J28" i="3" s="1"/>
  <c r="H29" i="3"/>
  <c r="L29" i="3" s="1"/>
  <c r="H30" i="3"/>
  <c r="J30" i="3" s="1"/>
  <c r="H31" i="3"/>
  <c r="P31" i="3" s="1"/>
  <c r="H32" i="3"/>
  <c r="N32" i="3" s="1"/>
  <c r="H33" i="3"/>
  <c r="P33" i="3" s="1"/>
  <c r="H34" i="3"/>
  <c r="R34" i="3" s="1"/>
  <c r="H35" i="3"/>
  <c r="P35" i="3" s="1"/>
  <c r="H36" i="3"/>
  <c r="J36" i="3" s="1"/>
  <c r="H37" i="3"/>
  <c r="L37" i="3" s="1"/>
  <c r="H38" i="3"/>
  <c r="J38" i="3" s="1"/>
  <c r="H39" i="3"/>
  <c r="P39" i="3" s="1"/>
  <c r="H40" i="3"/>
  <c r="N40" i="3" s="1"/>
  <c r="H41" i="3"/>
  <c r="P41" i="3" s="1"/>
  <c r="H42" i="3"/>
  <c r="R42" i="3" s="1"/>
  <c r="H43" i="3"/>
  <c r="P43" i="3" s="1"/>
  <c r="H44" i="3"/>
  <c r="J44" i="3" s="1"/>
  <c r="H45" i="3"/>
  <c r="L45" i="3" s="1"/>
  <c r="H46" i="3"/>
  <c r="J46" i="3" s="1"/>
  <c r="H47" i="3"/>
  <c r="P47" i="3" s="1"/>
  <c r="H48" i="3"/>
  <c r="N48" i="3" s="1"/>
  <c r="H49" i="3"/>
  <c r="P49" i="3" s="1"/>
  <c r="H50" i="3"/>
  <c r="R50" i="3" s="1"/>
  <c r="H51" i="3"/>
  <c r="P51" i="3" s="1"/>
  <c r="H52" i="3"/>
  <c r="J52" i="3" s="1"/>
  <c r="H53" i="3"/>
  <c r="L53" i="3" s="1"/>
  <c r="H54" i="3"/>
  <c r="J54" i="3" s="1"/>
  <c r="H55" i="3"/>
  <c r="P55" i="3" s="1"/>
  <c r="H56" i="3"/>
  <c r="N56" i="3" s="1"/>
  <c r="H57" i="3"/>
  <c r="P57" i="3" s="1"/>
  <c r="H58" i="3"/>
  <c r="R58" i="3" s="1"/>
  <c r="H59" i="3"/>
  <c r="P59" i="3" s="1"/>
  <c r="H60" i="3"/>
  <c r="J60" i="3" s="1"/>
  <c r="H61" i="3"/>
  <c r="L61" i="3" s="1"/>
  <c r="H62" i="3"/>
  <c r="J62" i="3" s="1"/>
  <c r="H63" i="3"/>
  <c r="P63" i="3" s="1"/>
  <c r="H64" i="3"/>
  <c r="N64" i="3" s="1"/>
  <c r="H65" i="3"/>
  <c r="P65" i="3" s="1"/>
  <c r="H66" i="3"/>
  <c r="R66" i="3" s="1"/>
  <c r="H67" i="3"/>
  <c r="P67" i="3" s="1"/>
  <c r="H68" i="3"/>
  <c r="J68" i="3" s="1"/>
  <c r="H69" i="3"/>
  <c r="L69" i="3" s="1"/>
  <c r="H70" i="3"/>
  <c r="J70" i="3" s="1"/>
  <c r="H71" i="3"/>
  <c r="P71" i="3" s="1"/>
  <c r="H72" i="3"/>
  <c r="N72" i="3" s="1"/>
  <c r="H73" i="3"/>
  <c r="P73" i="3" s="1"/>
  <c r="H74" i="3"/>
  <c r="R74" i="3" s="1"/>
  <c r="H75" i="3"/>
  <c r="P75" i="3" s="1"/>
  <c r="H76" i="3"/>
  <c r="R76" i="3" s="1"/>
  <c r="H77" i="3"/>
  <c r="L77" i="3" s="1"/>
  <c r="H78" i="3"/>
  <c r="J78" i="3" s="1"/>
  <c r="H79" i="3"/>
  <c r="P79" i="3" s="1"/>
  <c r="H80" i="3"/>
  <c r="N80" i="3" s="1"/>
  <c r="H81" i="3"/>
  <c r="P81" i="3" s="1"/>
  <c r="H82" i="3"/>
  <c r="R82" i="3" s="1"/>
  <c r="H83" i="3"/>
  <c r="P83" i="3" s="1"/>
  <c r="H84" i="3"/>
  <c r="J84" i="3" s="1"/>
  <c r="H85" i="3"/>
  <c r="L85" i="3" s="1"/>
  <c r="H86" i="3"/>
  <c r="J86" i="3" s="1"/>
  <c r="H87" i="3"/>
  <c r="P87" i="3" s="1"/>
  <c r="H88" i="3"/>
  <c r="N88" i="3" s="1"/>
  <c r="H89" i="3"/>
  <c r="P89" i="3" s="1"/>
  <c r="H90" i="3"/>
  <c r="R90" i="3" s="1"/>
  <c r="H91" i="3"/>
  <c r="P91" i="3" s="1"/>
  <c r="H92" i="3"/>
  <c r="J92" i="3" s="1"/>
  <c r="H93" i="3"/>
  <c r="L93" i="3" s="1"/>
  <c r="H94" i="3"/>
  <c r="J94" i="3" s="1"/>
  <c r="H95" i="3"/>
  <c r="P95" i="3" s="1"/>
  <c r="H96" i="3"/>
  <c r="N96" i="3" s="1"/>
  <c r="H97" i="3"/>
  <c r="P97" i="3" s="1"/>
  <c r="H98" i="3"/>
  <c r="R98" i="3" s="1"/>
  <c r="H99" i="3"/>
  <c r="P99" i="3" s="1"/>
  <c r="H100" i="3"/>
  <c r="J100" i="3" s="1"/>
  <c r="H101" i="3"/>
  <c r="L101" i="3" s="1"/>
  <c r="H102" i="3"/>
  <c r="J102" i="3" s="1"/>
  <c r="H103" i="3"/>
  <c r="P103" i="3" s="1"/>
  <c r="H8" i="3"/>
  <c r="P8" i="3" s="1"/>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4" i="7"/>
  <c r="G100" i="7"/>
  <c r="H100" i="7"/>
  <c r="F100" i="7"/>
  <c r="G4" i="5"/>
  <c r="E45" i="7"/>
  <c r="E41" i="7"/>
  <c r="E33" i="7"/>
  <c r="E13" i="7"/>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E45" i="5"/>
  <c r="E41" i="5"/>
  <c r="E33" i="5"/>
  <c r="E13" i="5"/>
  <c r="G5" i="1"/>
  <c r="G6" i="1"/>
  <c r="G7" i="1"/>
  <c r="G8" i="1"/>
  <c r="G9" i="1"/>
  <c r="G10" i="1"/>
  <c r="G11" i="1"/>
  <c r="G12" i="1"/>
  <c r="G14" i="1"/>
  <c r="G15" i="1"/>
  <c r="G16" i="1"/>
  <c r="G17" i="1"/>
  <c r="G18" i="1"/>
  <c r="G19" i="1"/>
  <c r="G20" i="1"/>
  <c r="G21" i="1"/>
  <c r="G22" i="1"/>
  <c r="G23" i="1"/>
  <c r="G24" i="1"/>
  <c r="G25" i="1"/>
  <c r="G26" i="1"/>
  <c r="G27" i="1"/>
  <c r="G28" i="1"/>
  <c r="G29" i="1"/>
  <c r="G30" i="1"/>
  <c r="G31" i="1"/>
  <c r="G32" i="1"/>
  <c r="G34" i="1"/>
  <c r="G35" i="1"/>
  <c r="G36" i="1"/>
  <c r="G37" i="1"/>
  <c r="G38" i="1"/>
  <c r="G39" i="1"/>
  <c r="G40" i="1"/>
  <c r="G42" i="1"/>
  <c r="G43" i="1"/>
  <c r="G44"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4" i="1"/>
  <c r="D9" i="3"/>
  <c r="D10" i="3"/>
  <c r="D11" i="3"/>
  <c r="D12" i="3"/>
  <c r="D13" i="3"/>
  <c r="D14" i="3"/>
  <c r="D15" i="3"/>
  <c r="D16" i="3"/>
  <c r="D17" i="3"/>
  <c r="D18"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8" i="3"/>
  <c r="G5" i="4"/>
  <c r="G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4" i="4"/>
  <c r="E45" i="4"/>
  <c r="E41" i="4"/>
  <c r="E33" i="4"/>
  <c r="E13" i="4"/>
  <c r="E45" i="1"/>
  <c r="G45" i="1" s="1"/>
  <c r="E41" i="1"/>
  <c r="G41" i="1" s="1"/>
  <c r="E33" i="1"/>
  <c r="G33" i="1" s="1"/>
  <c r="E13" i="1"/>
  <c r="G13" i="1" s="1"/>
  <c r="Q105" i="3"/>
  <c r="O105" i="3"/>
  <c r="M105" i="3"/>
  <c r="K105" i="3"/>
  <c r="I105" i="3"/>
  <c r="E105" i="3"/>
  <c r="L54" i="3" l="1"/>
  <c r="N36" i="3"/>
  <c r="R94" i="3"/>
  <c r="N100" i="3"/>
  <c r="N68" i="3"/>
  <c r="N52" i="3"/>
  <c r="R78" i="3"/>
  <c r="L35" i="3"/>
  <c r="N65" i="3"/>
  <c r="L27" i="3"/>
  <c r="L22" i="3"/>
  <c r="N49" i="3"/>
  <c r="R91" i="3"/>
  <c r="L99" i="3"/>
  <c r="N97" i="3"/>
  <c r="N33" i="3"/>
  <c r="R62" i="3"/>
  <c r="L78" i="3"/>
  <c r="N84" i="3"/>
  <c r="N20" i="3"/>
  <c r="R46" i="3"/>
  <c r="L75" i="3"/>
  <c r="N81" i="3"/>
  <c r="N17" i="3"/>
  <c r="R30" i="3"/>
  <c r="L56" i="3"/>
  <c r="L96" i="3"/>
  <c r="L32" i="3"/>
  <c r="P80" i="3"/>
  <c r="P16" i="3"/>
  <c r="R75" i="3"/>
  <c r="R59" i="3"/>
  <c r="R43" i="3"/>
  <c r="R27" i="3"/>
  <c r="P24" i="3"/>
  <c r="L19" i="3"/>
  <c r="L94" i="3"/>
  <c r="L72" i="3"/>
  <c r="L51" i="3"/>
  <c r="L30" i="3"/>
  <c r="N95" i="3"/>
  <c r="N79" i="3"/>
  <c r="N63" i="3"/>
  <c r="N47" i="3"/>
  <c r="N31" i="3"/>
  <c r="N15" i="3"/>
  <c r="P72" i="3"/>
  <c r="R8" i="3"/>
  <c r="R89" i="3"/>
  <c r="R73" i="3"/>
  <c r="R57" i="3"/>
  <c r="R41" i="3"/>
  <c r="R25" i="3"/>
  <c r="P88" i="3"/>
  <c r="L16" i="3"/>
  <c r="L91" i="3"/>
  <c r="L70" i="3"/>
  <c r="L48" i="3"/>
  <c r="N94" i="3"/>
  <c r="N78" i="3"/>
  <c r="N62" i="3"/>
  <c r="N46" i="3"/>
  <c r="N30" i="3"/>
  <c r="N14" i="3"/>
  <c r="P64" i="3"/>
  <c r="R88" i="3"/>
  <c r="R72" i="3"/>
  <c r="R56" i="3"/>
  <c r="R40" i="3"/>
  <c r="R24" i="3"/>
  <c r="L14" i="3"/>
  <c r="L88" i="3"/>
  <c r="L67" i="3"/>
  <c r="L46" i="3"/>
  <c r="N8" i="3"/>
  <c r="N92" i="3"/>
  <c r="N76" i="3"/>
  <c r="N60" i="3"/>
  <c r="N44" i="3"/>
  <c r="N28" i="3"/>
  <c r="N12" i="3"/>
  <c r="P56" i="3"/>
  <c r="R102" i="3"/>
  <c r="R86" i="3"/>
  <c r="R70" i="3"/>
  <c r="R54" i="3"/>
  <c r="R38" i="3"/>
  <c r="R22" i="3"/>
  <c r="L11" i="3"/>
  <c r="L86" i="3"/>
  <c r="L64" i="3"/>
  <c r="L43" i="3"/>
  <c r="N89" i="3"/>
  <c r="N73" i="3"/>
  <c r="N57" i="3"/>
  <c r="N41" i="3"/>
  <c r="N25" i="3"/>
  <c r="N9" i="3"/>
  <c r="P48" i="3"/>
  <c r="R99" i="3"/>
  <c r="R83" i="3"/>
  <c r="R67" i="3"/>
  <c r="R51" i="3"/>
  <c r="R35" i="3"/>
  <c r="R19" i="3"/>
  <c r="L24" i="3"/>
  <c r="L83" i="3"/>
  <c r="L62" i="3"/>
  <c r="L40" i="3"/>
  <c r="N103" i="3"/>
  <c r="N87" i="3"/>
  <c r="N71" i="3"/>
  <c r="N55" i="3"/>
  <c r="N39" i="3"/>
  <c r="N23" i="3"/>
  <c r="P40" i="3"/>
  <c r="R97" i="3"/>
  <c r="R81" i="3"/>
  <c r="R65" i="3"/>
  <c r="R49" i="3"/>
  <c r="R33" i="3"/>
  <c r="R17" i="3"/>
  <c r="L102" i="3"/>
  <c r="L80" i="3"/>
  <c r="L59" i="3"/>
  <c r="L38" i="3"/>
  <c r="N102" i="3"/>
  <c r="N86" i="3"/>
  <c r="N70" i="3"/>
  <c r="N54" i="3"/>
  <c r="N38" i="3"/>
  <c r="N22" i="3"/>
  <c r="P96" i="3"/>
  <c r="P32" i="3"/>
  <c r="R96" i="3"/>
  <c r="R80" i="3"/>
  <c r="R64" i="3"/>
  <c r="R48" i="3"/>
  <c r="R32" i="3"/>
  <c r="R16" i="3"/>
  <c r="J93" i="3"/>
  <c r="J53" i="3"/>
  <c r="J21" i="3"/>
  <c r="J76" i="3"/>
  <c r="J99" i="3"/>
  <c r="J91" i="3"/>
  <c r="J83" i="3"/>
  <c r="J75" i="3"/>
  <c r="J67" i="3"/>
  <c r="J59" i="3"/>
  <c r="J51" i="3"/>
  <c r="J43" i="3"/>
  <c r="J35" i="3"/>
  <c r="J27" i="3"/>
  <c r="J19" i="3"/>
  <c r="J11" i="3"/>
  <c r="L20" i="3"/>
  <c r="L12" i="3"/>
  <c r="L100" i="3"/>
  <c r="L92" i="3"/>
  <c r="L84" i="3"/>
  <c r="L76" i="3"/>
  <c r="L68" i="3"/>
  <c r="L60" i="3"/>
  <c r="L52" i="3"/>
  <c r="L44" i="3"/>
  <c r="L36" i="3"/>
  <c r="L28" i="3"/>
  <c r="N101" i="3"/>
  <c r="N93" i="3"/>
  <c r="N85" i="3"/>
  <c r="N77" i="3"/>
  <c r="N69" i="3"/>
  <c r="N61" i="3"/>
  <c r="N53" i="3"/>
  <c r="N45" i="3"/>
  <c r="N37" i="3"/>
  <c r="N29" i="3"/>
  <c r="N21" i="3"/>
  <c r="N13" i="3"/>
  <c r="P102" i="3"/>
  <c r="P94" i="3"/>
  <c r="P86" i="3"/>
  <c r="P78" i="3"/>
  <c r="P70" i="3"/>
  <c r="P62" i="3"/>
  <c r="P54" i="3"/>
  <c r="P46" i="3"/>
  <c r="P38" i="3"/>
  <c r="P30" i="3"/>
  <c r="P22" i="3"/>
  <c r="P14" i="3"/>
  <c r="R103" i="3"/>
  <c r="R95" i="3"/>
  <c r="R87" i="3"/>
  <c r="R79" i="3"/>
  <c r="R71" i="3"/>
  <c r="R63" i="3"/>
  <c r="R55" i="3"/>
  <c r="R47" i="3"/>
  <c r="R39" i="3"/>
  <c r="R31" i="3"/>
  <c r="R23" i="3"/>
  <c r="R15" i="3"/>
  <c r="R14" i="3"/>
  <c r="J85" i="3"/>
  <c r="J37" i="3"/>
  <c r="J82" i="3"/>
  <c r="J66" i="3"/>
  <c r="J50" i="3"/>
  <c r="J34" i="3"/>
  <c r="J18" i="3"/>
  <c r="P101" i="3"/>
  <c r="P85" i="3"/>
  <c r="P69" i="3"/>
  <c r="P61" i="3"/>
  <c r="P45" i="3"/>
  <c r="P29" i="3"/>
  <c r="P21" i="3"/>
  <c r="J97" i="3"/>
  <c r="J89" i="3"/>
  <c r="J81" i="3"/>
  <c r="J73" i="3"/>
  <c r="J65" i="3"/>
  <c r="J57" i="3"/>
  <c r="J49" i="3"/>
  <c r="J41" i="3"/>
  <c r="J33" i="3"/>
  <c r="J25" i="3"/>
  <c r="J17" i="3"/>
  <c r="J9" i="3"/>
  <c r="L18" i="3"/>
  <c r="L10" i="3"/>
  <c r="L98" i="3"/>
  <c r="L90" i="3"/>
  <c r="L82" i="3"/>
  <c r="L74" i="3"/>
  <c r="L66" i="3"/>
  <c r="L58" i="3"/>
  <c r="L50" i="3"/>
  <c r="L42" i="3"/>
  <c r="L34" i="3"/>
  <c r="L26" i="3"/>
  <c r="N99" i="3"/>
  <c r="N91" i="3"/>
  <c r="N83" i="3"/>
  <c r="N75" i="3"/>
  <c r="N67" i="3"/>
  <c r="N59" i="3"/>
  <c r="N51" i="3"/>
  <c r="N43" i="3"/>
  <c r="N35" i="3"/>
  <c r="N27" i="3"/>
  <c r="N19" i="3"/>
  <c r="N11" i="3"/>
  <c r="P100" i="3"/>
  <c r="P92" i="3"/>
  <c r="P84" i="3"/>
  <c r="P76" i="3"/>
  <c r="P68" i="3"/>
  <c r="P60" i="3"/>
  <c r="P52" i="3"/>
  <c r="P44" i="3"/>
  <c r="P36" i="3"/>
  <c r="P28" i="3"/>
  <c r="P20" i="3"/>
  <c r="P12" i="3"/>
  <c r="R101" i="3"/>
  <c r="R93" i="3"/>
  <c r="R85" i="3"/>
  <c r="R77" i="3"/>
  <c r="R69" i="3"/>
  <c r="R61" i="3"/>
  <c r="R53" i="3"/>
  <c r="R45" i="3"/>
  <c r="R37" i="3"/>
  <c r="R29" i="3"/>
  <c r="R21" i="3"/>
  <c r="R13" i="3"/>
  <c r="J77" i="3"/>
  <c r="J98" i="3"/>
  <c r="J90" i="3"/>
  <c r="J74" i="3"/>
  <c r="J58" i="3"/>
  <c r="J42" i="3"/>
  <c r="J26" i="3"/>
  <c r="J10" i="3"/>
  <c r="P93" i="3"/>
  <c r="P77" i="3"/>
  <c r="P53" i="3"/>
  <c r="P37" i="3"/>
  <c r="P13" i="3"/>
  <c r="J8" i="3"/>
  <c r="J96" i="3"/>
  <c r="J88" i="3"/>
  <c r="J80" i="3"/>
  <c r="J72" i="3"/>
  <c r="J64" i="3"/>
  <c r="J56" i="3"/>
  <c r="J48" i="3"/>
  <c r="J40" i="3"/>
  <c r="J32" i="3"/>
  <c r="J24" i="3"/>
  <c r="J16" i="3"/>
  <c r="L8" i="3"/>
  <c r="L17" i="3"/>
  <c r="L9" i="3"/>
  <c r="L97" i="3"/>
  <c r="L89" i="3"/>
  <c r="L81" i="3"/>
  <c r="L73" i="3"/>
  <c r="L65" i="3"/>
  <c r="L57" i="3"/>
  <c r="L49" i="3"/>
  <c r="L41" i="3"/>
  <c r="L33" i="3"/>
  <c r="L25" i="3"/>
  <c r="N98" i="3"/>
  <c r="N90" i="3"/>
  <c r="N82" i="3"/>
  <c r="N74" i="3"/>
  <c r="N66" i="3"/>
  <c r="N58" i="3"/>
  <c r="N50" i="3"/>
  <c r="N42" i="3"/>
  <c r="N34" i="3"/>
  <c r="N26" i="3"/>
  <c r="N18" i="3"/>
  <c r="N10" i="3"/>
  <c r="P11" i="3"/>
  <c r="R100" i="3"/>
  <c r="R92" i="3"/>
  <c r="R84" i="3"/>
  <c r="R68" i="3"/>
  <c r="R60" i="3"/>
  <c r="R52" i="3"/>
  <c r="R44" i="3"/>
  <c r="R36" i="3"/>
  <c r="R28" i="3"/>
  <c r="R20" i="3"/>
  <c r="R12" i="3"/>
  <c r="J103" i="3"/>
  <c r="J95" i="3"/>
  <c r="J79" i="3"/>
  <c r="J71" i="3"/>
  <c r="J63" i="3"/>
  <c r="J55" i="3"/>
  <c r="J47" i="3"/>
  <c r="J39" i="3"/>
  <c r="J31" i="3"/>
  <c r="J23" i="3"/>
  <c r="J15" i="3"/>
  <c r="P98" i="3"/>
  <c r="P90" i="3"/>
  <c r="P82" i="3"/>
  <c r="P74" i="3"/>
  <c r="P66" i="3"/>
  <c r="P58" i="3"/>
  <c r="P50" i="3"/>
  <c r="P42" i="3"/>
  <c r="P34" i="3"/>
  <c r="P26" i="3"/>
  <c r="P18" i="3"/>
  <c r="P10" i="3"/>
  <c r="J87" i="3"/>
  <c r="L23" i="3"/>
  <c r="L15" i="3"/>
  <c r="L103" i="3"/>
  <c r="L95" i="3"/>
  <c r="L87" i="3"/>
  <c r="L79" i="3"/>
  <c r="L71" i="3"/>
  <c r="L63" i="3"/>
  <c r="L55" i="3"/>
  <c r="L47" i="3"/>
  <c r="L39" i="3"/>
  <c r="L31" i="3"/>
  <c r="P9" i="3"/>
  <c r="J101" i="3"/>
  <c r="J69" i="3"/>
  <c r="J61" i="3"/>
  <c r="J45" i="3"/>
  <c r="J29" i="3"/>
  <c r="J13" i="3"/>
  <c r="G100" i="5"/>
  <c r="G100" i="4"/>
  <c r="D104" i="3"/>
  <c r="J105" i="3" l="1"/>
  <c r="L105" i="3"/>
  <c r="N105" i="3"/>
  <c r="R105" i="3"/>
  <c r="P105" i="3"/>
  <c r="G100" i="1"/>
  <c r="T105" i="3" l="1"/>
</calcChain>
</file>

<file path=xl/sharedStrings.xml><?xml version="1.0" encoding="utf-8"?>
<sst xmlns="http://schemas.openxmlformats.org/spreadsheetml/2006/main" count="1019" uniqueCount="131">
  <si>
    <t>ITEM</t>
  </si>
  <si>
    <t>DESCRIPCION DEL BIEN</t>
  </si>
  <si>
    <t xml:space="preserve">UNIDAD DE MEDIDA </t>
  </si>
  <si>
    <t>CANTIDAD</t>
  </si>
  <si>
    <t>Alambre cerca eléctrica alto carbono 1070m Calibre 14 Rollo x 25kg</t>
  </si>
  <si>
    <t>Rollo</t>
  </si>
  <si>
    <t>Paquete</t>
  </si>
  <si>
    <t>Cable Solar  8 AWG VERDE, Cable unifilar 16mm2, de cobre electrolítico estañado flexible, temperatura máxima del conductor 120°C, condiciones de instalación: AL AIRE</t>
  </si>
  <si>
    <t>Metro</t>
  </si>
  <si>
    <t>Cable Solar 10  AWG NEGRO, Cable unifilar 10mm2,de cobre electrolítico estañado flexible, temperatura máxima del conductor 120°C, condiciones de instalación: AL AIRE</t>
  </si>
  <si>
    <t>Cable Solar 10 AWG ROJO, Cable unifilar 10mm2,de cobre electrolítico estañado flexible, temperatura máxima del conductor 120°C, condiciones de instalación: AL AIRE</t>
  </si>
  <si>
    <t>Aislador para cerca tipo pera Inicio - Fin Ec paquete x 25 Unidades.</t>
  </si>
  <si>
    <t>Caja Metálica de Paso de 15 X 15 X 10 Cm, con pintura electroestatica. Normativa RETIE vigente.</t>
  </si>
  <si>
    <t>Unidad</t>
  </si>
  <si>
    <t>Conectores RETIE MC4. Conector macho; conector hembra; clip metálico para ensamble Cable unifilar 10mm2 Compatible con el conector paralelo. Presentación en Par.</t>
  </si>
  <si>
    <t>Descargador Sobretensiones 600V 20kA  Solar - 2Polos, Máxima tensión PV: 600V, Corriente nominal de descarga: 10kA, Corriente más alta de descarga: 20kA y Tiempo de reacción: ≤ 25 ns.</t>
  </si>
  <si>
    <t>Interruptor automatico Bipolar Dc 25A 2 polos, riel DIN 35mm, Protección DC para aplicaciones Fotovoltaicas  hasta 200VDC. Dimensiones:90mm x 36mm x 76mm, Disipación de potencia: 2.5w, Ciclo de vida: 10.000 maniobras.</t>
  </si>
  <si>
    <t>Kit Cerca Eléctrica Solar 80km- panel solar 60W - Alcance de 90 hectáreas, con gabinete de protección.</t>
  </si>
  <si>
    <t>Kit Entrada + Salida Tanque Plástico (Flanche Tapon Spud Pvc 2 Pulgd Rosca Larga P Tanque) Diametro: 2" pulg, Material: polipropilenoileno, certificación: NTC 4897/ Rosca NPT 3829</t>
  </si>
  <si>
    <t>kit Estructura cubierta metalica para 4 Paneles Fotovoltaicos</t>
  </si>
  <si>
    <t>Kit solar para Energizadores, Kilometros: 220, Alcance hectareas: 220 
Panel: 100 W, Bateria: 55 ah y Controlador:20W</t>
  </si>
  <si>
    <t>Panel Solar Policristalino  340W, Potencia del panel solar: 340W, Tipo de celula del panel solar: Monocristalino, Rigidez del panel solar: Rígido, Voltaje Máxima potencia:  34,73, Amperios Máximos de salida IPM: 9.79 A, Corriente en corto circuitos ISC: 10,46 A, Voltaje en circuito abierto: 41.55 V, Voltaje de trabajo de panel solar: 24v. Peso del panel solar: 18,7 kg
Dimensiones del panel solar:  1689 x 996 x 35 mm con normatica vigente de RETIE</t>
  </si>
  <si>
    <t>Panel Solar 500W Deep Blue 3.0 monocristalino. Potencia máxima (PMAX): 500W. Tensión de corriente máxima (VMPP): 38,53 V. Potencia máxima de salida (IMPP): 13.04A. Voltaje de circuito abierto (VOC): 45,59 V. Corriente de cortocircuito (ISC): 13,93 A.</t>
  </si>
  <si>
    <t>Panel solar 555wp monocristalino rs6-555m-e3.Potencia máx. (Pmax) 555 Wp. Tensión a potencia máx. (Vmp) 42.10 V. Corriente a potencia máxima (Imp) 13.19 A. Tensión en circuito abierto (Voc)  49.95 V
Corriente de cortocircuito (Isc) 14.04 A. Eficiencia del módulo 21.5%
Dimensiones: 2278 X 1134 X 30 mm</t>
  </si>
  <si>
    <t>Tablero Para Breaker De Riel 4C Bifásico, Largo (mm): 136, Ancho (mm): 211, Profundidad (mm): 67 y Numero de fases: 1-2</t>
  </si>
  <si>
    <t>Inversor Onda Pura 1300W 24V</t>
  </si>
  <si>
    <t>Batería Solar 200ah/12v Ciclo Profundo Gel, libre de mantenimiento.</t>
  </si>
  <si>
    <t>Estructura Cubierta Metálica 2 paneles KH915 es un tipo de estructura para poder situar los paneles solares sobre una superficie de cubierta metálica o panel de sandwich. Para el anclaje de los paneles a la Estructura Cubierta Metálica 2 paneles KH915, se incluyen los presores laterales y centrales para que queden bien sujetos. Este modelo de Estructura es apto para todo tipo y tamaño de paneles, desde paneles de 36 células y 12V hasta los modelos más grandes de 550W. Los presores regulables admiten paneles de cualquier tipo de grosor de marco.</t>
  </si>
  <si>
    <t>Kit</t>
  </si>
  <si>
    <t xml:space="preserve">Controlador Carga SmartSolar MPPT 100/30. </t>
  </si>
  <si>
    <t>Cable encauchetado. Referencia 3*12 mm2; usos exteriores e interiores; material multifilar cobre. Normativa RETIE</t>
  </si>
  <si>
    <t>Clavija En Caucho Polo A Tierra Soporte Metálico de 16 Am</t>
  </si>
  <si>
    <t>Caja de protección metálica de 2 breakers.</t>
  </si>
  <si>
    <t xml:space="preserve">Conectores en Paralelo 2 paneles FV MC4 Flexible. </t>
  </si>
  <si>
    <t>Alambre multifilar color verde # 12. Certificado RETIE</t>
  </si>
  <si>
    <t>Tomacorriente Doble Miluz 2p+t 15 A 250 V con 2 polo a tierra</t>
  </si>
  <si>
    <t>Interruptor Doble, 10 A, 250 V certificado RETIE</t>
  </si>
  <si>
    <t>Interruptor sencillo, 10A, 250 V Certificado RETIE</t>
  </si>
  <si>
    <t>Caja plastica octagonal</t>
  </si>
  <si>
    <t>Cajas plásticas rectangulares de 4x2 en pvc para cada interruptor</t>
  </si>
  <si>
    <t>Cajas plásticas rectangulares de 4x4 en pvc para cada interruptor</t>
  </si>
  <si>
    <t>Grapa Para Cable Dúplex Recta Cuadrada Blanca 9mm X40 unds</t>
  </si>
  <si>
    <t>Caja</t>
  </si>
  <si>
    <t>Rollo de Cinta Aislante Color Negro 18mm x 18m</t>
  </si>
  <si>
    <t>Cable Unifilar 6 mm2 Solar ZZ-F Rojo 1,5kV. Con normatividad vigente (RETIE)</t>
  </si>
  <si>
    <t>Cable Unifilar 6 mm2 Solar ZZ-F Negro 1,5kV. Con normatividad vigente (RETIE)</t>
  </si>
  <si>
    <t>Desconectador de baterías 600A cuenta dos modalidades ON y OFF, y con una potencia de arranque de 2500A durante 5 segundos</t>
  </si>
  <si>
    <t>Cable de Interconexión de Baterías.  Cable de 50mm de grosor de interconexión para baterías solares con terminal de ojo de acuerdo al diametro del borne de la bateria . Largo 50 cm. Color rojo.</t>
  </si>
  <si>
    <t>Terminal de Ojo- Cable 10mm, Ojo 10mm. está preparado para usarse con cableado de 10 mm de sección y para un tornillo de 10 mm de diámetro. Se trata de un terminal de ojo duradero y preparado para poder suportar altas temperaturas, erosión y humedad.</t>
  </si>
  <si>
    <t>Terminal de Ojo Cable 50mm - Ojo 10mm. Con normatividad vigente (RETIE).</t>
  </si>
  <si>
    <t>Portafusible 1000VDC 10x38 con fusible DC 25A 10x38 1000VDC. Está fabricado con un material autoextinguible que hace que la seguridad aumente, ya que cuando detecta alguna incidencia hace que el fusible se accione. Su funcionamiento es fácil y manejable. El portafusible es compatible con fusibles de hasta 30A de alto voltaje o 1000V, siempre y cuando las dimensiones sean de 10x38.</t>
  </si>
  <si>
    <t>Varilla Cerca Móvil con dimensiones 140 × 1.5 cm ,Altura 1.40m, Material Hierro macizo</t>
  </si>
  <si>
    <t>Hilo - Cordón Electro Plástico Cerca Eléctrica 200m</t>
  </si>
  <si>
    <t>Impulsor Cerca Electrica Solar 12 V 75km 45 Ha. Caracteristicas Voltaje de salida: 15.000 V. Tarjeta en fibra de vidrio. Conectores de salida (rojo y negro) en acero inoxidable y plástico. polietileno. Planos de instalación. Alto desempeño y ahorro de energía. Tecnología Micro-Tech Protect: Elimina el fusible ya que posee un sistema de protección electrónico inteligente, formando un escudo protector contra corto circuito o sobre carga de energía iniciado por la fuente de alimentación. Energía: 2.5 Julios. Capacidad: 75 km. Consumo de energía:5 wh</t>
  </si>
  <si>
    <t>Aislador tensor esquinero</t>
  </si>
  <si>
    <t>Aislador Para Cerca Eléctrica Porta Manigueta</t>
  </si>
  <si>
    <t>Aislador Para Cerca Eléctrica Manigueta</t>
  </si>
  <si>
    <t>Llave Para Cerca Electrica Boca Fija Tensor</t>
  </si>
  <si>
    <t>DPS DC SOLAR 20KVA 2P 600V 20KVA 2 Polos. Se utiliza para controlar picos de tensión. Se ubica sobre cada cable que va al panel solar del controlador del inversor.</t>
  </si>
  <si>
    <t>Caja Sobreponer 8 Polos. Tablero de Distribución de Sobreponer 8 polos se encarga de proteger la instalación eléctrica.</t>
  </si>
  <si>
    <t>Tuberia eléctrica PVC 1/2 pulgada. 3m</t>
  </si>
  <si>
    <t xml:space="preserve">Codo galvanizado 1/2 pulgada </t>
  </si>
  <si>
    <t>Curvas PVC 1/2 pulgada</t>
  </si>
  <si>
    <t>Tubo Conduit EMT 1/2 x 3 Metros</t>
  </si>
  <si>
    <t>Abrazadera Metálica Tipo Acerada 1/2 Paquete X 100 Unidades</t>
  </si>
  <si>
    <t>Gabinete para las dos baterías 120cmx70cmx50cm (altoxanchoxfondo)</t>
  </si>
  <si>
    <t>Breaker 2 Polos 25A UL NB1.</t>
  </si>
  <si>
    <t>Bombillos Luz Led 12V  7watts</t>
  </si>
  <si>
    <t>Fusible DC 50A 14x51 1000V. con normatividad vigente (RETIE)</t>
  </si>
  <si>
    <t>Borne de Conexión Carril Din Tierra</t>
  </si>
  <si>
    <t>Borne de Conexión Carril Din Gris</t>
  </si>
  <si>
    <t>Tablero de Distribución de Sobreponer 8 polos</t>
  </si>
  <si>
    <t>Cinta Aislante Roja x 18 m</t>
  </si>
  <si>
    <t>Pinzas En Cobre Set X2 Cables Auxiliares de Iniciar 600amp</t>
  </si>
  <si>
    <t>Terminales para cable # 12</t>
  </si>
  <si>
    <t>Breaker de Riel AC 2X20A 230V-6KA</t>
  </si>
  <si>
    <t>Vigilante Tensión Monofásico 110V 30A</t>
  </si>
  <si>
    <t>Cable de Cobre Aislado No 10 AWG LIBRE DE HALOGENOS Color rojo</t>
  </si>
  <si>
    <t>Cable de Cobre Aislado No 10 AWG LIBRE DE HALOGENOS Color verde</t>
  </si>
  <si>
    <t>Cable de Cobre Aislado No 10 AWG LIBRE DE HALOGENOS Color Azul</t>
  </si>
  <si>
    <t xml:space="preserve">Rollo </t>
  </si>
  <si>
    <t>Regulador electrónico de voltaje 40 amp</t>
  </si>
  <si>
    <t>Cable tipo vehicular para panel solar No 20 x mts</t>
  </si>
  <si>
    <t>Alambre de cobre N°8, * mts</t>
  </si>
  <si>
    <t>Kiit</t>
  </si>
  <si>
    <t>Cable Guaya En Acero Galvanizado De 3/16 (4.8mm) 7x19 500 Mt, Diámetro: 3/16" (4,8 mm) - Construcción: 7 X 19 - Alma: Acero - Resistencia a la Ruptura: 1356 Kg - Peso del Rollo: 43 Kg, carrete de 500 metros.</t>
  </si>
  <si>
    <t>Kit para de broche  para cerca eléctrica en resorte, ideal para la instalación en los puntos de acceso para los potreros, fabricado con polipropileno de alta calidad filtro UV, CONFORMADO POR: 2 resortes de 3 metros, 2 maniguetas y 4 porta maniguetas; Dimensiones porta manigueta: Alto: 8cm, Largo: 5.5 cm, Ancho: 7 cm y Peso: 35 gramos; Dimensiones manigueta: Largo: 21.5 cm, Ancho: 5 cm, Peso: 85 gramos; Dimensiones Resorte 3 metros: Diámetro: 3.5 cm, Largo: 3 metros, Peso: 215 gramos; Dimensiones Aislador Inicio fin tipo pera: Largo: 3.5 cm, Alto: 7cm, Ancho: 3.5 cm y Peso: 32 gramos.</t>
  </si>
  <si>
    <t>Inversor Onda Pura 1000W 24V. Tensión de entrada: 24V DC. Tensión de salida: 110V AC.  Potencia continua: 1000W. Eficiencia: 90%. Dimensiones: 367 x 150 x 76 mm. Con normatividad vigente (RETIE).</t>
  </si>
  <si>
    <t xml:space="preserve">Transporte y  descargue de elementos requeridos por el Distrito Nacional de Manejo Integrado Cinaruco en un (01) punto de entrega: área urbana del municipio de Cravo Norte departamento de Arauca en la dirección calle 2 # 06-04 barrio Centro; con coordenadas: 6°17'57.00"N - 70°12'17.69"O. </t>
  </si>
  <si>
    <t>Global</t>
  </si>
  <si>
    <t xml:space="preserve">Transporte y  descargue de elementos requeridos por el Parque Nacional Natural El Tuparro en un (01) punto de entrega: Inspección Garcitas, área rural Municipio Puerto Carreño, con coordenadas 5°28'49,76"N - 67°38'1,26"W. </t>
  </si>
  <si>
    <t>Transporte y  descargue de elementos requeridos por el Parque Nacional Natural Tinigua en un (01) punto de entrega: caserío el Vergel del Municipio de la Macarena, coordenada Latitud: N 2⁰ 11′ 31’’ – Longuitud: W 73⁰ 57′ 27´´</t>
  </si>
  <si>
    <t>Transporte y  descargue de elementos requeridos por el Parque Nacional Natural Chingaza en un (01) punto de entrega: Municipio de Fómeque - Vereda Quebrada Blanca, sector La Paila Finca El Cristal, Latitud N 4°29'56.61"N - Longitud: 73°46'44.35"O.</t>
  </si>
  <si>
    <t>VALOR UNITARIO INCLUIDO IVA</t>
  </si>
  <si>
    <t>VALOR TOTAL</t>
  </si>
  <si>
    <t>SISTEMAS FOTOVOLTAICOS</t>
  </si>
  <si>
    <t>OBJETO PROPUESTO</t>
  </si>
  <si>
    <t>Adquisición de elementos fotovoltaicos para la implementación de procesos de sistemas sostenibles y acuerdos con familias campesinas en las áreas protegidas de la Dirección Territorial Orinoquia.</t>
  </si>
  <si>
    <t>DNMI CINARUCO</t>
  </si>
  <si>
    <t>PNN TINIGUA</t>
  </si>
  <si>
    <t>PNN SIERRA DE LA MACARENA</t>
  </si>
  <si>
    <t>PNN EL TUPARRO</t>
  </si>
  <si>
    <t>PNN CHINGAZA</t>
  </si>
  <si>
    <t>PRES. ASIGNADO</t>
  </si>
  <si>
    <t>CANTIDAD REQUERIDA</t>
  </si>
  <si>
    <t xml:space="preserve"> </t>
  </si>
  <si>
    <t>Tensor metálico para cerca eléctrica de 500 metros Paquete x 10 unidades</t>
  </si>
  <si>
    <t>unidad</t>
  </si>
  <si>
    <t>Aislador Para Cerca Eléctrica paquete por 100 unidades. Caracteristicas: Diámetro del agujero donde se ubica la varilla: 13 milímetros. Estos aisladores sirven hasta para una varilla de media pulgada Material: Polipropileno, resistencia a los rayos UV. Tensión nominal: 18.000 voltios. 8. Resistencia a la tracción: Límite elástico: 36 (MN/m²) - Carga de rotura: 36 (MN/m²) 9. Medidas una pieza: 5.5x5.5x5.5 centímetros Peso: 22.5 gramos. 10. Medidas de todo el paquete: 30x23x13.5 centímetros Peso: 1.125 kilos</t>
  </si>
  <si>
    <t>Rosetas octagonales en pvc</t>
  </si>
  <si>
    <t xml:space="preserve">Transporte y  descargue de elementos requeridos por el Parque Nacional Natural Sierra de la Macarena  en tres (03) puntos de entrega:                                                                                                                                             punto de entrega 1: Caserío de la Vereda La Argentina, municipio de Mesetas, Departamento del Meta. Coordenadas 3°15'57.86'' N 73°59'30.0'' O.                                                                                                                  Punto de entrega 2: Sede administrativa del PNN Sierra de la Macarena ubicada en las coordenadas 02°11'2,45'' N 073° 47'11.45'' W del municipio de La Macarena.                                                                                                                          Punto de entrega 3. Vereda Maracaibo, municipio de Vista Hermosa, departamento del Meta, Coordenadas: 3°00’56.86” N, 73°50’27.07”.                                                                                               </t>
  </si>
  <si>
    <t xml:space="preserve">Cable aislador cerca eléctrica – rollo por 50 mts </t>
  </si>
  <si>
    <t>Desviador de rayos para cerca electrica en Espiral de dos electrodos, empalmes y tornillería</t>
  </si>
  <si>
    <t xml:space="preserve">Sistema polo a tierra varilla de cobre copperweld Cu - Cu 5/8"x8' 2.40 metros. </t>
  </si>
  <si>
    <t>Cable de Interconexión de Baterías.  Cable de 50mm de grosor de interconexión para baterías solares con terminal de ojo de acuerdo al diametro del borne de la bateria . Largo 50 cm. Color negro. con normatividad vigente (RETIE)</t>
  </si>
  <si>
    <t xml:space="preserve">Breaker Solar DC 2X25A 500V. </t>
  </si>
  <si>
    <t>Tornillería goloso de 8 x 1/2" para fijar abrazaderas, paquete de 50 unidades</t>
  </si>
  <si>
    <t>Tornillos M6 para Rack Paquete 50 Unidades para fijar elementos del gabinete.</t>
  </si>
  <si>
    <t>Cable dúplex 2 x 16, rollo x 100 mts</t>
  </si>
  <si>
    <t>Kit de interruptores doble (5), tomacorriente doble (5), rosetas en pvc (5) y tornillos (5 pares)</t>
  </si>
  <si>
    <t>Cable Dúplex # 12 rollo 50 m, para instalación de ramal de bombillos y switch, Normativa RETIE</t>
  </si>
  <si>
    <t>Gabinete eléctrico. Material en lámina galvanizada calibre 20; pintura en polvo base poliéster; dimensiones: 40 x 40 x 20 cm (ancho x alto x profundidad) nivel de protección IP 64; peso 8,9 Kg.  Normativa RETIE. Que incluya: 1 Interruptor automático bipolar de 20 A DC. y 1. Interruptor automático bipolar de 15 A DC.</t>
  </si>
  <si>
    <t>Kit compuesto por 10 cajas para enchufes e interruptores, 20 terminales y 20 curvas, todo en pvc de 1/2"</t>
  </si>
  <si>
    <t>PROMEDIO</t>
  </si>
  <si>
    <t>COTIZACIÓN 1</t>
  </si>
  <si>
    <t>COTIZACIÓN 2</t>
  </si>
  <si>
    <t>COTIZACIÓN 3</t>
  </si>
  <si>
    <t>VALOR UNITARIO PROMEDIO COTIZACIÓN 1</t>
  </si>
  <si>
    <t>VALOR UNITARIO PROMEDIO COTIZACIÓN 2</t>
  </si>
  <si>
    <t>VALOR UNITARIO PROMEDIO COTIZACIÓN 3</t>
  </si>
  <si>
    <t>VALOR PROMEDIO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</si>
</sst>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
    <numFmt numFmtId="165" formatCode="_(&quot;$&quot;\ * #,##0.00_);_(&quot;$&quot;\ * \(#,##0.00\);_(&quot;$&quot;\ * &quot;-&quot;??_);_(@_)"/>
    <numFmt numFmtId="166" formatCode="&quot;$&quot;\ #,##0_);[Red]\(&quot;$&quot;\ #,##0\)"/>
  </numFmts>
  <fonts count="13" x14ac:knownFonts="1">
    <font>
      <sz val="11"/>
      <color theme="1"/>
      <name val="Calibri"/>
      <family val="2"/>
      <scheme val="minor"/>
    </font>
    <font>
      <sz val="11"/>
      <color theme="1"/>
      <name val="Calibri"/>
      <family val="2"/>
      <scheme val="minor"/>
    </font>
    <font>
      <b/>
      <sz val="10"/>
      <name val="Arial Narrow"/>
      <family val="2"/>
    </font>
    <font>
      <sz val="10"/>
      <name val="Arial Narrow"/>
      <family val="2"/>
    </font>
    <font>
      <sz val="10"/>
      <color theme="1"/>
      <name val="Arial Narrow"/>
      <family val="2"/>
    </font>
    <font>
      <b/>
      <sz val="10"/>
      <color theme="1"/>
      <name val="Arial Narrow"/>
      <family val="2"/>
    </font>
    <font>
      <b/>
      <sz val="12"/>
      <name val="Arial Narrow"/>
      <family val="2"/>
    </font>
    <font>
      <b/>
      <sz val="11"/>
      <name val="Arial Narrow"/>
      <family val="2"/>
    </font>
    <font>
      <sz val="10"/>
      <color theme="1"/>
      <name val="Calibri"/>
      <family val="2"/>
      <scheme val="minor"/>
    </font>
    <font>
      <b/>
      <sz val="10"/>
      <color theme="1"/>
      <name val="Arial"/>
      <family val="2"/>
    </font>
    <font>
      <sz val="8"/>
      <name val="Calibri"/>
      <family val="2"/>
      <scheme val="minor"/>
    </font>
    <font>
      <b/>
      <sz val="10"/>
      <color rgb="FFFF0000"/>
      <name val="Arial Narrow"/>
      <family val="2"/>
    </font>
    <font>
      <b/>
      <sz val="14"/>
      <name val="Arial Narrow"/>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5"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165" fontId="1" fillId="0" borderId="0" applyFont="0" applyFill="0" applyBorder="0" applyAlignment="0" applyProtection="0"/>
  </cellStyleXfs>
  <cellXfs count="110">
    <xf numFmtId="0" fontId="0" fillId="0" borderId="0" xfId="0"/>
    <xf numFmtId="43" fontId="2" fillId="2" borderId="1" xfId="1" applyFont="1" applyFill="1" applyBorder="1" applyAlignment="1">
      <alignment vertical="center" wrapText="1"/>
    </xf>
    <xf numFmtId="43" fontId="2" fillId="2" borderId="1" xfId="1" applyFont="1" applyFill="1" applyBorder="1" applyAlignment="1">
      <alignment horizontal="center" vertical="center" wrapText="1"/>
    </xf>
    <xf numFmtId="2" fontId="2" fillId="2" borderId="1" xfId="1" applyNumberFormat="1" applyFont="1" applyFill="1" applyBorder="1" applyAlignment="1">
      <alignment horizontal="center" vertical="center" wrapText="1"/>
    </xf>
    <xf numFmtId="0" fontId="3" fillId="2" borderId="1" xfId="0" applyFont="1" applyFill="1" applyBorder="1" applyAlignment="1">
      <alignment horizontal="center" vertical="center"/>
    </xf>
    <xf numFmtId="1" fontId="3" fillId="2" borderId="1" xfId="1" applyNumberFormat="1" applyFont="1" applyFill="1" applyBorder="1" applyAlignment="1">
      <alignment horizontal="center" vertical="center" wrapText="1"/>
    </xf>
    <xf numFmtId="0" fontId="4" fillId="2" borderId="2" xfId="0" applyFont="1" applyFill="1" applyBorder="1" applyAlignment="1">
      <alignment horizontal="justify" vertical="top" wrapText="1"/>
    </xf>
    <xf numFmtId="0" fontId="4" fillId="2" borderId="1" xfId="0" applyFont="1" applyFill="1" applyBorder="1" applyAlignment="1">
      <alignment horizontal="center" vertical="center"/>
    </xf>
    <xf numFmtId="0" fontId="4" fillId="2" borderId="1" xfId="0" applyFont="1" applyFill="1" applyBorder="1" applyAlignment="1">
      <alignment vertical="top"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top" wrapText="1"/>
    </xf>
    <xf numFmtId="0" fontId="4" fillId="2" borderId="3" xfId="0" applyFont="1" applyFill="1" applyBorder="1" applyAlignment="1">
      <alignment horizontal="left" vertical="center" wrapText="1"/>
    </xf>
    <xf numFmtId="0" fontId="4" fillId="2" borderId="3" xfId="0" applyFont="1" applyFill="1" applyBorder="1" applyAlignment="1">
      <alignment horizontal="justify" vertical="top" wrapText="1"/>
    </xf>
    <xf numFmtId="0" fontId="5" fillId="0" borderId="1" xfId="0" applyFont="1" applyBorder="1" applyAlignment="1">
      <alignment horizontal="center" vertical="center"/>
    </xf>
    <xf numFmtId="43" fontId="2" fillId="0" borderId="0" xfId="1" applyFont="1" applyBorder="1" applyAlignment="1">
      <alignment vertical="center" wrapText="1"/>
    </xf>
    <xf numFmtId="43" fontId="3" fillId="0" borderId="0" xfId="1" applyFont="1" applyBorder="1"/>
    <xf numFmtId="43" fontId="3" fillId="0" borderId="0" xfId="1" applyFont="1"/>
    <xf numFmtId="43" fontId="2" fillId="0" borderId="0" xfId="1" applyFont="1" applyBorder="1" applyAlignment="1">
      <alignment horizontal="left" vertical="center" wrapText="1"/>
    </xf>
    <xf numFmtId="43" fontId="2" fillId="0" borderId="1" xfId="1" applyFont="1" applyBorder="1" applyAlignment="1">
      <alignment horizontal="center" vertical="center" wrapText="1"/>
    </xf>
    <xf numFmtId="43" fontId="3" fillId="0" borderId="0" xfId="1" applyFont="1" applyAlignment="1">
      <alignment vertical="center"/>
    </xf>
    <xf numFmtId="2" fontId="2" fillId="2" borderId="6" xfId="1" applyNumberFormat="1" applyFont="1" applyFill="1" applyBorder="1" applyAlignment="1">
      <alignment horizontal="center" vertical="center" wrapText="1"/>
    </xf>
    <xf numFmtId="43" fontId="2" fillId="2" borderId="0" xfId="1" applyFont="1" applyFill="1" applyAlignment="1">
      <alignment horizontal="left" vertical="center"/>
    </xf>
    <xf numFmtId="43" fontId="2" fillId="2" borderId="0" xfId="1" applyFont="1" applyFill="1" applyAlignment="1">
      <alignment horizontal="center" vertical="center"/>
    </xf>
    <xf numFmtId="43" fontId="2" fillId="2" borderId="1" xfId="1" applyFont="1" applyFill="1" applyBorder="1" applyAlignment="1">
      <alignment horizontal="center" vertical="center"/>
    </xf>
    <xf numFmtId="164" fontId="3" fillId="2" borderId="7" xfId="2" applyNumberFormat="1" applyFont="1" applyFill="1" applyBorder="1" applyAlignment="1">
      <alignment horizontal="center" vertical="center" wrapText="1"/>
    </xf>
    <xf numFmtId="2" fontId="3" fillId="2" borderId="7" xfId="1" applyNumberFormat="1" applyFont="1" applyFill="1" applyBorder="1" applyAlignment="1">
      <alignment horizontal="center" vertical="center" wrapText="1"/>
    </xf>
    <xf numFmtId="164" fontId="3" fillId="2" borderId="1" xfId="1" applyNumberFormat="1" applyFont="1" applyFill="1" applyBorder="1" applyAlignment="1">
      <alignment vertical="center"/>
    </xf>
    <xf numFmtId="2" fontId="3" fillId="2" borderId="6" xfId="1" applyNumberFormat="1" applyFont="1" applyFill="1" applyBorder="1" applyAlignment="1">
      <alignment horizontal="center" vertical="center"/>
    </xf>
    <xf numFmtId="164" fontId="3" fillId="2" borderId="1" xfId="1" applyNumberFormat="1" applyFont="1" applyFill="1" applyBorder="1" applyAlignment="1">
      <alignment horizontal="center" vertical="center"/>
    </xf>
    <xf numFmtId="2" fontId="3" fillId="2" borderId="6" xfId="0" applyNumberFormat="1" applyFont="1" applyFill="1" applyBorder="1" applyAlignment="1">
      <alignment horizontal="center" vertical="center" wrapText="1"/>
    </xf>
    <xf numFmtId="166" fontId="3" fillId="2" borderId="1" xfId="0" applyNumberFormat="1"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6" xfId="0" applyFont="1" applyFill="1" applyBorder="1" applyAlignment="1">
      <alignment horizontal="left"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3" xfId="0" applyFont="1" applyFill="1" applyBorder="1" applyAlignment="1">
      <alignment horizontal="left" vertical="center" wrapText="1"/>
    </xf>
    <xf numFmtId="2" fontId="3" fillId="2" borderId="1" xfId="1" applyNumberFormat="1" applyFont="1" applyFill="1" applyBorder="1" applyAlignment="1">
      <alignment horizontal="center" vertical="center"/>
    </xf>
    <xf numFmtId="2" fontId="3" fillId="2" borderId="3" xfId="0" applyNumberFormat="1" applyFont="1" applyFill="1" applyBorder="1" applyAlignment="1">
      <alignment horizontal="center" vertical="center" wrapText="1"/>
    </xf>
    <xf numFmtId="2" fontId="3" fillId="2" borderId="1" xfId="0" applyNumberFormat="1" applyFont="1" applyFill="1" applyBorder="1" applyAlignment="1">
      <alignment horizontal="center" vertical="center" wrapText="1"/>
    </xf>
    <xf numFmtId="164" fontId="3" fillId="2" borderId="1" xfId="2" applyNumberFormat="1" applyFont="1" applyFill="1" applyBorder="1" applyAlignment="1">
      <alignment horizontal="center" vertical="center" wrapText="1"/>
    </xf>
    <xf numFmtId="2" fontId="3" fillId="2" borderId="1" xfId="1" applyNumberFormat="1" applyFont="1" applyFill="1" applyBorder="1" applyAlignment="1">
      <alignment horizontal="center" vertical="center" wrapText="1"/>
    </xf>
    <xf numFmtId="0" fontId="3" fillId="2" borderId="2" xfId="0" applyFont="1" applyFill="1" applyBorder="1" applyAlignment="1">
      <alignment horizontal="left" vertical="center" wrapText="1"/>
    </xf>
    <xf numFmtId="0" fontId="3" fillId="2" borderId="2" xfId="0" applyFont="1" applyFill="1" applyBorder="1" applyAlignment="1">
      <alignment horizontal="center" vertical="center" wrapText="1"/>
    </xf>
    <xf numFmtId="1" fontId="3" fillId="2" borderId="7" xfId="1" applyNumberFormat="1" applyFont="1" applyFill="1" applyBorder="1" applyAlignment="1">
      <alignment horizontal="center" vertical="center" wrapText="1"/>
    </xf>
    <xf numFmtId="164" fontId="3" fillId="2" borderId="6" xfId="1" applyNumberFormat="1" applyFont="1" applyFill="1" applyBorder="1" applyAlignment="1">
      <alignment vertical="center"/>
    </xf>
    <xf numFmtId="0" fontId="3" fillId="2" borderId="3" xfId="0" applyFont="1" applyFill="1" applyBorder="1" applyAlignment="1">
      <alignment horizontal="center" vertical="center" wrapText="1"/>
    </xf>
    <xf numFmtId="43" fontId="2" fillId="2" borderId="3" xfId="1" applyFont="1" applyFill="1" applyBorder="1" applyAlignment="1"/>
    <xf numFmtId="43" fontId="2" fillId="2" borderId="2" xfId="1" applyFont="1" applyFill="1" applyBorder="1" applyAlignment="1"/>
    <xf numFmtId="43" fontId="2" fillId="2" borderId="7" xfId="1" applyFont="1" applyFill="1" applyBorder="1" applyAlignment="1"/>
    <xf numFmtId="164" fontId="2" fillId="2" borderId="6" xfId="1" applyNumberFormat="1" applyFont="1" applyFill="1" applyBorder="1" applyAlignment="1">
      <alignment horizontal="center"/>
    </xf>
    <xf numFmtId="43" fontId="3" fillId="2" borderId="0" xfId="1" applyFont="1" applyFill="1" applyBorder="1" applyAlignment="1"/>
    <xf numFmtId="2" fontId="3" fillId="2" borderId="0" xfId="1" applyNumberFormat="1" applyFont="1" applyFill="1" applyBorder="1" applyAlignment="1">
      <alignment horizontal="center"/>
    </xf>
    <xf numFmtId="43" fontId="3" fillId="2" borderId="0" xfId="1" applyFont="1" applyFill="1" applyBorder="1" applyAlignment="1">
      <alignment horizontal="center"/>
    </xf>
    <xf numFmtId="2" fontId="3" fillId="2" borderId="0" xfId="1" applyNumberFormat="1" applyFont="1" applyFill="1"/>
    <xf numFmtId="43" fontId="3" fillId="2" borderId="0" xfId="1" applyFont="1" applyFill="1"/>
    <xf numFmtId="43" fontId="3" fillId="2" borderId="0" xfId="1" applyFont="1" applyFill="1" applyAlignment="1">
      <alignment vertical="center"/>
    </xf>
    <xf numFmtId="2" fontId="3" fillId="2" borderId="0" xfId="1" applyNumberFormat="1" applyFont="1" applyFill="1" applyAlignment="1">
      <alignment vertical="center"/>
    </xf>
    <xf numFmtId="43" fontId="3" fillId="2" borderId="0" xfId="1" applyFont="1" applyFill="1" applyAlignment="1">
      <alignment vertical="center" wrapText="1"/>
    </xf>
    <xf numFmtId="2" fontId="3" fillId="0" borderId="0" xfId="1" applyNumberFormat="1" applyFont="1" applyAlignment="1">
      <alignment vertical="center"/>
    </xf>
    <xf numFmtId="43" fontId="3" fillId="0" borderId="0" xfId="1" applyFont="1" applyFill="1"/>
    <xf numFmtId="2" fontId="3" fillId="0" borderId="0" xfId="1" applyNumberFormat="1" applyFont="1" applyFill="1"/>
    <xf numFmtId="2" fontId="3" fillId="0" borderId="0" xfId="1" applyNumberFormat="1" applyFont="1"/>
    <xf numFmtId="3" fontId="5" fillId="0" borderId="1" xfId="0" applyNumberFormat="1" applyFont="1" applyBorder="1" applyAlignment="1">
      <alignment horizontal="center" wrapText="1"/>
    </xf>
    <xf numFmtId="43" fontId="2" fillId="0" borderId="1" xfId="1" applyFont="1" applyBorder="1" applyAlignment="1">
      <alignment horizontal="center" vertical="center" wrapText="1"/>
    </xf>
    <xf numFmtId="3" fontId="3" fillId="2" borderId="1" xfId="1" applyNumberFormat="1" applyFont="1" applyFill="1" applyBorder="1" applyAlignment="1">
      <alignment horizontal="center" vertical="center" wrapText="1"/>
    </xf>
    <xf numFmtId="164" fontId="4" fillId="0" borderId="1" xfId="0" applyNumberFormat="1" applyFont="1" applyBorder="1" applyAlignment="1">
      <alignment horizontal="center" vertical="center"/>
    </xf>
    <xf numFmtId="0" fontId="4" fillId="2" borderId="1" xfId="0" applyFont="1" applyFill="1" applyBorder="1" applyAlignment="1">
      <alignment horizontal="left" wrapText="1"/>
    </xf>
    <xf numFmtId="0" fontId="4" fillId="2" borderId="1" xfId="0" applyFont="1" applyFill="1" applyBorder="1" applyAlignment="1">
      <alignment horizontal="left" vertical="top"/>
    </xf>
    <xf numFmtId="0" fontId="4" fillId="2" borderId="1" xfId="0" applyFont="1" applyFill="1" applyBorder="1" applyAlignment="1">
      <alignment horizontal="left" vertical="center" wrapText="1"/>
    </xf>
    <xf numFmtId="0" fontId="8" fillId="0" borderId="0" xfId="0" applyFont="1"/>
    <xf numFmtId="0" fontId="4" fillId="0" borderId="0" xfId="0" applyFont="1"/>
    <xf numFmtId="0" fontId="9" fillId="0" borderId="1" xfId="0" applyFont="1" applyBorder="1" applyAlignment="1">
      <alignment horizontal="right"/>
    </xf>
    <xf numFmtId="164" fontId="5" fillId="0" borderId="1" xfId="0" applyNumberFormat="1" applyFont="1" applyBorder="1" applyAlignment="1">
      <alignment horizontal="center" vertical="center"/>
    </xf>
    <xf numFmtId="3" fontId="8" fillId="0" borderId="0" xfId="0" applyNumberFormat="1" applyFont="1"/>
    <xf numFmtId="0" fontId="8" fillId="0" borderId="0" xfId="0" applyFont="1" applyAlignment="1">
      <alignment vertical="center"/>
    </xf>
    <xf numFmtId="0" fontId="4" fillId="2" borderId="1" xfId="0" applyFont="1" applyFill="1" applyBorder="1" applyAlignment="1">
      <alignment horizontal="left" vertical="top" wrapText="1"/>
    </xf>
    <xf numFmtId="43" fontId="2" fillId="0" borderId="0" xfId="1" applyFont="1" applyBorder="1" applyAlignment="1">
      <alignment horizontal="center" vertical="center" wrapText="1"/>
    </xf>
    <xf numFmtId="43" fontId="2" fillId="3" borderId="0" xfId="1" applyFont="1" applyFill="1" applyBorder="1" applyAlignment="1">
      <alignment horizontal="center" vertical="center" wrapText="1"/>
    </xf>
    <xf numFmtId="0" fontId="6" fillId="4" borderId="0" xfId="0" applyFont="1" applyFill="1" applyBorder="1" applyAlignment="1">
      <alignment horizontal="center" vertical="center" wrapText="1"/>
    </xf>
    <xf numFmtId="164" fontId="3" fillId="2" borderId="2" xfId="2" applyNumberFormat="1" applyFont="1" applyFill="1" applyBorder="1" applyAlignment="1">
      <alignment horizontal="center" vertical="center" wrapText="1"/>
    </xf>
    <xf numFmtId="3" fontId="9" fillId="0" borderId="1" xfId="0" applyNumberFormat="1" applyFont="1" applyBorder="1" applyAlignment="1">
      <alignment horizontal="right"/>
    </xf>
    <xf numFmtId="3" fontId="9" fillId="0" borderId="1" xfId="0" applyNumberFormat="1" applyFont="1" applyBorder="1" applyAlignment="1">
      <alignment horizontal="center"/>
    </xf>
    <xf numFmtId="3" fontId="5" fillId="0" borderId="1" xfId="0" applyNumberFormat="1" applyFont="1" applyFill="1" applyBorder="1" applyAlignment="1">
      <alignment horizontal="center" wrapText="1"/>
    </xf>
    <xf numFmtId="164" fontId="5" fillId="0" borderId="1" xfId="0" applyNumberFormat="1" applyFont="1" applyBorder="1" applyAlignment="1">
      <alignment horizontal="center"/>
    </xf>
    <xf numFmtId="164" fontId="5" fillId="8" borderId="1" xfId="0" applyNumberFormat="1" applyFont="1" applyFill="1" applyBorder="1" applyAlignment="1">
      <alignment horizontal="center"/>
    </xf>
    <xf numFmtId="43" fontId="2" fillId="11" borderId="1" xfId="1" applyFont="1" applyFill="1" applyBorder="1" applyAlignment="1">
      <alignment horizontal="center" vertical="center" wrapText="1"/>
    </xf>
    <xf numFmtId="43" fontId="2" fillId="10" borderId="1" xfId="1" applyFont="1" applyFill="1" applyBorder="1" applyAlignment="1">
      <alignment horizontal="center" vertical="center" wrapText="1"/>
    </xf>
    <xf numFmtId="43" fontId="2" fillId="8" borderId="1" xfId="1" applyFont="1" applyFill="1" applyBorder="1" applyAlignment="1">
      <alignment horizontal="center" vertical="center" wrapText="1"/>
    </xf>
    <xf numFmtId="164" fontId="2" fillId="2" borderId="7" xfId="2" applyNumberFormat="1" applyFont="1" applyFill="1" applyBorder="1" applyAlignment="1">
      <alignment horizontal="center" vertical="center" wrapText="1"/>
    </xf>
    <xf numFmtId="164" fontId="2" fillId="2" borderId="1" xfId="2" applyNumberFormat="1" applyFont="1" applyFill="1" applyBorder="1" applyAlignment="1">
      <alignment horizontal="center" vertical="center" wrapText="1"/>
    </xf>
    <xf numFmtId="164" fontId="2" fillId="2" borderId="2" xfId="2" applyNumberFormat="1" applyFont="1" applyFill="1" applyBorder="1" applyAlignment="1">
      <alignment horizontal="center" vertical="center" wrapText="1"/>
    </xf>
    <xf numFmtId="43" fontId="2" fillId="2" borderId="0" xfId="1" applyFont="1" applyFill="1" applyBorder="1" applyAlignment="1"/>
    <xf numFmtId="43" fontId="2" fillId="2" borderId="0" xfId="1" applyFont="1" applyFill="1" applyAlignment="1">
      <alignment vertical="center"/>
    </xf>
    <xf numFmtId="43" fontId="2" fillId="2" borderId="0" xfId="1" applyFont="1" applyFill="1"/>
    <xf numFmtId="43" fontId="2" fillId="2" borderId="0" xfId="1" applyFont="1" applyFill="1" applyAlignment="1">
      <alignment vertical="center" wrapText="1"/>
    </xf>
    <xf numFmtId="43" fontId="2" fillId="0" borderId="0" xfId="1" applyFont="1" applyAlignment="1">
      <alignment vertical="center"/>
    </xf>
    <xf numFmtId="43" fontId="11" fillId="2" borderId="6" xfId="1" applyFont="1" applyFill="1" applyBorder="1" applyAlignment="1">
      <alignment horizontal="center" vertical="center" wrapText="1"/>
    </xf>
    <xf numFmtId="164" fontId="2" fillId="8" borderId="6" xfId="1" applyNumberFormat="1" applyFont="1" applyFill="1" applyBorder="1" applyAlignment="1">
      <alignment horizontal="center"/>
    </xf>
    <xf numFmtId="164" fontId="12" fillId="9" borderId="0" xfId="1" applyNumberFormat="1" applyFont="1" applyFill="1" applyAlignment="1">
      <alignment horizontal="center"/>
    </xf>
    <xf numFmtId="0" fontId="9" fillId="0" borderId="1" xfId="0" applyFont="1" applyBorder="1" applyAlignment="1">
      <alignment horizontal="right"/>
    </xf>
    <xf numFmtId="43" fontId="2" fillId="0" borderId="1" xfId="1" applyFont="1" applyBorder="1" applyAlignment="1">
      <alignment horizontal="center" vertical="center" wrapText="1"/>
    </xf>
    <xf numFmtId="43" fontId="2" fillId="3" borderId="1" xfId="1" applyFont="1" applyFill="1" applyBorder="1" applyAlignment="1">
      <alignment horizontal="center" vertical="center" wrapText="1"/>
    </xf>
    <xf numFmtId="0" fontId="6" fillId="4" borderId="1" xfId="0" applyFont="1" applyFill="1" applyBorder="1" applyAlignment="1">
      <alignment horizontal="center" vertical="center" wrapText="1"/>
    </xf>
    <xf numFmtId="43" fontId="2" fillId="0" borderId="1" xfId="1" applyFont="1" applyFill="1" applyBorder="1" applyAlignment="1">
      <alignment horizontal="center" vertical="center" wrapText="1"/>
    </xf>
    <xf numFmtId="164" fontId="7" fillId="5" borderId="1" xfId="1" applyNumberFormat="1" applyFont="1" applyFill="1" applyBorder="1" applyAlignment="1">
      <alignment horizontal="center" vertical="center"/>
    </xf>
    <xf numFmtId="164" fontId="7" fillId="6" borderId="4" xfId="1" applyNumberFormat="1" applyFont="1" applyFill="1" applyBorder="1" applyAlignment="1">
      <alignment horizontal="center" vertical="center"/>
    </xf>
    <xf numFmtId="164" fontId="7" fillId="6" borderId="5" xfId="1" applyNumberFormat="1" applyFont="1" applyFill="1" applyBorder="1" applyAlignment="1">
      <alignment horizontal="center" vertical="center"/>
    </xf>
    <xf numFmtId="164" fontId="7" fillId="5" borderId="4" xfId="1" applyNumberFormat="1" applyFont="1" applyFill="1" applyBorder="1" applyAlignment="1">
      <alignment horizontal="center" vertical="center"/>
    </xf>
    <xf numFmtId="164" fontId="7" fillId="5" borderId="5" xfId="1" applyNumberFormat="1" applyFont="1" applyFill="1" applyBorder="1" applyAlignment="1">
      <alignment horizontal="center" vertical="center"/>
    </xf>
    <xf numFmtId="164" fontId="7" fillId="7" borderId="1" xfId="1" applyNumberFormat="1" applyFont="1" applyFill="1" applyBorder="1" applyAlignment="1">
      <alignment horizontal="center" vertical="center"/>
    </xf>
  </cellXfs>
  <cellStyles count="3">
    <cellStyle name="Millares" xfId="1" builtinId="3"/>
    <cellStyle name="Moneda 2" xfId="2" xr:uid="{3DC1798C-3422-4526-9D9C-8F72C7B93CDA}"/>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FC4D8-6CF4-43CD-9194-C18190B72138}">
  <dimension ref="B3:G100"/>
  <sheetViews>
    <sheetView topLeftCell="A92" zoomScale="130" zoomScaleNormal="130" workbookViewId="0">
      <selection activeCell="F4" sqref="F4:F99"/>
    </sheetView>
  </sheetViews>
  <sheetFormatPr baseColWidth="10" defaultRowHeight="15" x14ac:dyDescent="0.25"/>
  <cols>
    <col min="1" max="1" width="5.85546875" customWidth="1"/>
    <col min="2" max="2" width="5.140625" style="69" customWidth="1"/>
    <col min="3" max="3" width="78.28515625" style="70" customWidth="1"/>
    <col min="4" max="5" width="11.42578125" style="69"/>
    <col min="6" max="6" width="13.28515625" style="73" customWidth="1"/>
    <col min="7" max="7" width="15.7109375" style="74" customWidth="1"/>
  </cols>
  <sheetData>
    <row r="3" spans="2:7" ht="39" x14ac:dyDescent="0.25">
      <c r="B3" s="2" t="s">
        <v>0</v>
      </c>
      <c r="C3" s="2" t="s">
        <v>1</v>
      </c>
      <c r="D3" s="2" t="s">
        <v>2</v>
      </c>
      <c r="E3" s="3" t="s">
        <v>3</v>
      </c>
      <c r="F3" s="62" t="s">
        <v>93</v>
      </c>
      <c r="G3" s="13" t="s">
        <v>94</v>
      </c>
    </row>
    <row r="4" spans="2:7" x14ac:dyDescent="0.25">
      <c r="B4" s="4">
        <v>1</v>
      </c>
      <c r="C4" s="6" t="s">
        <v>4</v>
      </c>
      <c r="D4" s="4" t="s">
        <v>5</v>
      </c>
      <c r="E4" s="5">
        <v>18</v>
      </c>
      <c r="F4" s="64">
        <v>338800</v>
      </c>
      <c r="G4" s="65">
        <f t="shared" ref="G4:G35" si="0">F4*E4</f>
        <v>6098400</v>
      </c>
    </row>
    <row r="5" spans="2:7" x14ac:dyDescent="0.25">
      <c r="B5" s="4">
        <v>2</v>
      </c>
      <c r="C5" s="6" t="s">
        <v>106</v>
      </c>
      <c r="D5" s="4" t="s">
        <v>6</v>
      </c>
      <c r="E5" s="5">
        <v>9</v>
      </c>
      <c r="F5" s="64">
        <v>53500</v>
      </c>
      <c r="G5" s="65">
        <f t="shared" si="0"/>
        <v>481500</v>
      </c>
    </row>
    <row r="6" spans="2:7" ht="25.5" x14ac:dyDescent="0.25">
      <c r="B6" s="4">
        <v>3</v>
      </c>
      <c r="C6" s="6" t="s">
        <v>7</v>
      </c>
      <c r="D6" s="4" t="s">
        <v>8</v>
      </c>
      <c r="E6" s="5">
        <v>203</v>
      </c>
      <c r="F6" s="64">
        <v>7900</v>
      </c>
      <c r="G6" s="65">
        <f t="shared" si="0"/>
        <v>1603700</v>
      </c>
    </row>
    <row r="7" spans="2:7" ht="25.5" x14ac:dyDescent="0.25">
      <c r="B7" s="4">
        <v>4</v>
      </c>
      <c r="C7" s="6" t="s">
        <v>9</v>
      </c>
      <c r="D7" s="7" t="s">
        <v>8</v>
      </c>
      <c r="E7" s="5">
        <v>222</v>
      </c>
      <c r="F7" s="64">
        <v>11970</v>
      </c>
      <c r="G7" s="65">
        <f t="shared" si="0"/>
        <v>2657340</v>
      </c>
    </row>
    <row r="8" spans="2:7" ht="25.5" x14ac:dyDescent="0.25">
      <c r="B8" s="4">
        <v>5</v>
      </c>
      <c r="C8" s="6" t="s">
        <v>10</v>
      </c>
      <c r="D8" s="7" t="s">
        <v>8</v>
      </c>
      <c r="E8" s="5">
        <v>222</v>
      </c>
      <c r="F8" s="64">
        <v>11970</v>
      </c>
      <c r="G8" s="65">
        <f t="shared" si="0"/>
        <v>2657340</v>
      </c>
    </row>
    <row r="9" spans="2:7" x14ac:dyDescent="0.25">
      <c r="B9" s="4">
        <v>6</v>
      </c>
      <c r="C9" s="6" t="s">
        <v>11</v>
      </c>
      <c r="D9" s="7" t="s">
        <v>6</v>
      </c>
      <c r="E9" s="5">
        <v>9</v>
      </c>
      <c r="F9" s="64">
        <v>23900</v>
      </c>
      <c r="G9" s="65">
        <f t="shared" si="0"/>
        <v>215100</v>
      </c>
    </row>
    <row r="10" spans="2:7" x14ac:dyDescent="0.25">
      <c r="B10" s="4">
        <v>7</v>
      </c>
      <c r="C10" s="6" t="s">
        <v>12</v>
      </c>
      <c r="D10" s="7" t="s">
        <v>13</v>
      </c>
      <c r="E10" s="5">
        <v>11</v>
      </c>
      <c r="F10" s="64">
        <v>54375</v>
      </c>
      <c r="G10" s="65">
        <f t="shared" si="0"/>
        <v>598125</v>
      </c>
    </row>
    <row r="11" spans="2:7" ht="25.5" x14ac:dyDescent="0.25">
      <c r="B11" s="4">
        <v>8</v>
      </c>
      <c r="C11" s="6" t="s">
        <v>14</v>
      </c>
      <c r="D11" s="7" t="s">
        <v>13</v>
      </c>
      <c r="E11" s="5">
        <v>68</v>
      </c>
      <c r="F11" s="64">
        <v>16250</v>
      </c>
      <c r="G11" s="65">
        <f t="shared" si="0"/>
        <v>1105000</v>
      </c>
    </row>
    <row r="12" spans="2:7" ht="25.5" x14ac:dyDescent="0.25">
      <c r="B12" s="4">
        <v>9</v>
      </c>
      <c r="C12" s="6" t="s">
        <v>15</v>
      </c>
      <c r="D12" s="7" t="s">
        <v>13</v>
      </c>
      <c r="E12" s="5">
        <v>11</v>
      </c>
      <c r="F12" s="64">
        <v>228327</v>
      </c>
      <c r="G12" s="65">
        <f t="shared" si="0"/>
        <v>2511597</v>
      </c>
    </row>
    <row r="13" spans="2:7" x14ac:dyDescent="0.25">
      <c r="B13" s="4">
        <v>10</v>
      </c>
      <c r="C13" s="6" t="s">
        <v>112</v>
      </c>
      <c r="D13" s="7" t="s">
        <v>13</v>
      </c>
      <c r="E13" s="5">
        <f>7+14</f>
        <v>21</v>
      </c>
      <c r="F13" s="64">
        <v>30625</v>
      </c>
      <c r="G13" s="65">
        <f t="shared" si="0"/>
        <v>643125</v>
      </c>
    </row>
    <row r="14" spans="2:7" ht="27" customHeight="1" x14ac:dyDescent="0.25">
      <c r="B14" s="4">
        <v>11</v>
      </c>
      <c r="C14" s="6" t="s">
        <v>16</v>
      </c>
      <c r="D14" s="7" t="s">
        <v>13</v>
      </c>
      <c r="E14" s="5">
        <v>11</v>
      </c>
      <c r="F14" s="64">
        <v>107000</v>
      </c>
      <c r="G14" s="65">
        <f t="shared" si="0"/>
        <v>1177000</v>
      </c>
    </row>
    <row r="15" spans="2:7" x14ac:dyDescent="0.25">
      <c r="B15" s="4">
        <v>12</v>
      </c>
      <c r="C15" s="6" t="s">
        <v>17</v>
      </c>
      <c r="D15" s="7" t="s">
        <v>13</v>
      </c>
      <c r="E15" s="5">
        <v>3</v>
      </c>
      <c r="F15" s="64">
        <v>1989674</v>
      </c>
      <c r="G15" s="65">
        <f t="shared" si="0"/>
        <v>5969022</v>
      </c>
    </row>
    <row r="16" spans="2:7" ht="25.5" x14ac:dyDescent="0.25">
      <c r="B16" s="4">
        <v>13</v>
      </c>
      <c r="C16" s="6" t="s">
        <v>18</v>
      </c>
      <c r="D16" s="7" t="s">
        <v>13</v>
      </c>
      <c r="E16" s="5">
        <v>18</v>
      </c>
      <c r="F16" s="64">
        <v>47500</v>
      </c>
      <c r="G16" s="65">
        <f t="shared" si="0"/>
        <v>855000</v>
      </c>
    </row>
    <row r="17" spans="2:7" x14ac:dyDescent="0.25">
      <c r="B17" s="4">
        <v>14</v>
      </c>
      <c r="C17" s="6" t="s">
        <v>19</v>
      </c>
      <c r="D17" s="7" t="s">
        <v>13</v>
      </c>
      <c r="E17" s="5">
        <v>9</v>
      </c>
      <c r="F17" s="64">
        <v>850700</v>
      </c>
      <c r="G17" s="65">
        <f t="shared" si="0"/>
        <v>7656300</v>
      </c>
    </row>
    <row r="18" spans="2:7" ht="25.5" x14ac:dyDescent="0.25">
      <c r="B18" s="4">
        <v>15</v>
      </c>
      <c r="C18" s="6" t="s">
        <v>20</v>
      </c>
      <c r="D18" s="7" t="s">
        <v>13</v>
      </c>
      <c r="E18" s="5">
        <v>7</v>
      </c>
      <c r="F18" s="64">
        <v>3120951</v>
      </c>
      <c r="G18" s="65">
        <f t="shared" si="0"/>
        <v>21846657</v>
      </c>
    </row>
    <row r="19" spans="2:7" ht="63.75" x14ac:dyDescent="0.25">
      <c r="B19" s="4">
        <v>16</v>
      </c>
      <c r="C19" s="6" t="s">
        <v>21</v>
      </c>
      <c r="D19" s="7" t="s">
        <v>13</v>
      </c>
      <c r="E19" s="5">
        <v>44</v>
      </c>
      <c r="F19" s="64">
        <v>970000</v>
      </c>
      <c r="G19" s="65">
        <f t="shared" si="0"/>
        <v>42680000</v>
      </c>
    </row>
    <row r="20" spans="2:7" ht="38.25" x14ac:dyDescent="0.25">
      <c r="B20" s="4">
        <v>17</v>
      </c>
      <c r="C20" s="6" t="s">
        <v>22</v>
      </c>
      <c r="D20" s="7" t="s">
        <v>13</v>
      </c>
      <c r="E20" s="5">
        <v>24</v>
      </c>
      <c r="F20" s="64">
        <v>651546</v>
      </c>
      <c r="G20" s="65">
        <f t="shared" si="0"/>
        <v>15637104</v>
      </c>
    </row>
    <row r="21" spans="2:7" ht="51" x14ac:dyDescent="0.25">
      <c r="B21" s="4">
        <v>18</v>
      </c>
      <c r="C21" s="6" t="s">
        <v>23</v>
      </c>
      <c r="D21" s="7" t="s">
        <v>13</v>
      </c>
      <c r="E21" s="5">
        <v>30</v>
      </c>
      <c r="F21" s="64">
        <v>572800</v>
      </c>
      <c r="G21" s="65">
        <f t="shared" si="0"/>
        <v>17184000</v>
      </c>
    </row>
    <row r="22" spans="2:7" ht="25.5" x14ac:dyDescent="0.25">
      <c r="B22" s="4">
        <v>19</v>
      </c>
      <c r="C22" s="6" t="s">
        <v>24</v>
      </c>
      <c r="D22" s="7" t="s">
        <v>13</v>
      </c>
      <c r="E22" s="5">
        <v>9</v>
      </c>
      <c r="F22" s="64">
        <v>43375</v>
      </c>
      <c r="G22" s="65">
        <f t="shared" si="0"/>
        <v>390375</v>
      </c>
    </row>
    <row r="23" spans="2:7" x14ac:dyDescent="0.25">
      <c r="B23" s="4">
        <v>20</v>
      </c>
      <c r="C23" s="6" t="s">
        <v>25</v>
      </c>
      <c r="D23" s="7" t="s">
        <v>13</v>
      </c>
      <c r="E23" s="5">
        <v>14</v>
      </c>
      <c r="F23" s="64">
        <v>1187500</v>
      </c>
      <c r="G23" s="65">
        <f t="shared" si="0"/>
        <v>16625000</v>
      </c>
    </row>
    <row r="24" spans="2:7" x14ac:dyDescent="0.25">
      <c r="B24" s="4">
        <v>21</v>
      </c>
      <c r="C24" s="6" t="s">
        <v>26</v>
      </c>
      <c r="D24" s="7" t="s">
        <v>13</v>
      </c>
      <c r="E24" s="5">
        <v>46</v>
      </c>
      <c r="F24" s="64">
        <v>1837500</v>
      </c>
      <c r="G24" s="65">
        <f t="shared" si="0"/>
        <v>84525000</v>
      </c>
    </row>
    <row r="25" spans="2:7" ht="67.5" customHeight="1" x14ac:dyDescent="0.25">
      <c r="B25" s="4">
        <v>22</v>
      </c>
      <c r="C25" s="6" t="s">
        <v>27</v>
      </c>
      <c r="D25" s="7" t="s">
        <v>28</v>
      </c>
      <c r="E25" s="5">
        <v>27</v>
      </c>
      <c r="F25" s="64">
        <v>458938</v>
      </c>
      <c r="G25" s="65">
        <f t="shared" si="0"/>
        <v>12391326</v>
      </c>
    </row>
    <row r="26" spans="2:7" x14ac:dyDescent="0.25">
      <c r="B26" s="4">
        <v>23</v>
      </c>
      <c r="C26" s="6" t="s">
        <v>29</v>
      </c>
      <c r="D26" s="7" t="s">
        <v>13</v>
      </c>
      <c r="E26" s="5">
        <v>21</v>
      </c>
      <c r="F26" s="64">
        <v>1373048</v>
      </c>
      <c r="G26" s="65">
        <f t="shared" si="0"/>
        <v>28834008</v>
      </c>
    </row>
    <row r="27" spans="2:7" ht="14.25" customHeight="1" x14ac:dyDescent="0.25">
      <c r="B27" s="4">
        <v>24</v>
      </c>
      <c r="C27" s="6" t="s">
        <v>30</v>
      </c>
      <c r="D27" s="7" t="s">
        <v>8</v>
      </c>
      <c r="E27" s="5">
        <v>480</v>
      </c>
      <c r="F27" s="64">
        <v>13800</v>
      </c>
      <c r="G27" s="65">
        <f t="shared" si="0"/>
        <v>6624000</v>
      </c>
    </row>
    <row r="28" spans="2:7" x14ac:dyDescent="0.25">
      <c r="B28" s="4">
        <v>25</v>
      </c>
      <c r="C28" s="6" t="s">
        <v>31</v>
      </c>
      <c r="D28" s="7" t="s">
        <v>13</v>
      </c>
      <c r="E28" s="5">
        <v>12</v>
      </c>
      <c r="F28" s="64">
        <v>19875</v>
      </c>
      <c r="G28" s="65">
        <f t="shared" si="0"/>
        <v>238500</v>
      </c>
    </row>
    <row r="29" spans="2:7" x14ac:dyDescent="0.25">
      <c r="B29" s="4">
        <v>26</v>
      </c>
      <c r="C29" s="6" t="s">
        <v>32</v>
      </c>
      <c r="D29" s="7" t="s">
        <v>13</v>
      </c>
      <c r="E29" s="5">
        <v>60</v>
      </c>
      <c r="F29" s="64">
        <v>45000</v>
      </c>
      <c r="G29" s="65">
        <f t="shared" si="0"/>
        <v>2700000</v>
      </c>
    </row>
    <row r="30" spans="2:7" x14ac:dyDescent="0.25">
      <c r="B30" s="4">
        <v>27</v>
      </c>
      <c r="C30" s="6" t="s">
        <v>33</v>
      </c>
      <c r="D30" s="7" t="s">
        <v>13</v>
      </c>
      <c r="E30" s="5">
        <v>30</v>
      </c>
      <c r="F30" s="64">
        <v>60625</v>
      </c>
      <c r="G30" s="65">
        <f t="shared" si="0"/>
        <v>1818750</v>
      </c>
    </row>
    <row r="31" spans="2:7" x14ac:dyDescent="0.25">
      <c r="B31" s="4">
        <v>28</v>
      </c>
      <c r="C31" s="6" t="s">
        <v>113</v>
      </c>
      <c r="D31" s="7" t="s">
        <v>13</v>
      </c>
      <c r="E31" s="5">
        <v>25</v>
      </c>
      <c r="F31" s="64">
        <v>370125</v>
      </c>
      <c r="G31" s="65">
        <f t="shared" si="0"/>
        <v>9253125</v>
      </c>
    </row>
    <row r="32" spans="2:7" x14ac:dyDescent="0.25">
      <c r="B32" s="4">
        <v>29</v>
      </c>
      <c r="C32" s="6" t="s">
        <v>34</v>
      </c>
      <c r="D32" s="7" t="s">
        <v>8</v>
      </c>
      <c r="E32" s="5">
        <v>360</v>
      </c>
      <c r="F32" s="64">
        <v>3900</v>
      </c>
      <c r="G32" s="65">
        <f t="shared" si="0"/>
        <v>1404000</v>
      </c>
    </row>
    <row r="33" spans="2:7" x14ac:dyDescent="0.25">
      <c r="B33" s="4">
        <v>30</v>
      </c>
      <c r="C33" s="6" t="s">
        <v>109</v>
      </c>
      <c r="D33" s="7" t="s">
        <v>13</v>
      </c>
      <c r="E33" s="5">
        <f>48+36</f>
        <v>84</v>
      </c>
      <c r="F33" s="64">
        <v>3800</v>
      </c>
      <c r="G33" s="65">
        <f t="shared" si="0"/>
        <v>319200</v>
      </c>
    </row>
    <row r="34" spans="2:7" x14ac:dyDescent="0.25">
      <c r="B34" s="4">
        <v>31</v>
      </c>
      <c r="C34" s="6" t="s">
        <v>35</v>
      </c>
      <c r="D34" s="7" t="s">
        <v>13</v>
      </c>
      <c r="E34" s="5">
        <v>60</v>
      </c>
      <c r="F34" s="64">
        <v>43750</v>
      </c>
      <c r="G34" s="65">
        <f t="shared" si="0"/>
        <v>2625000</v>
      </c>
    </row>
    <row r="35" spans="2:7" x14ac:dyDescent="0.25">
      <c r="B35" s="4">
        <v>32</v>
      </c>
      <c r="C35" s="8" t="s">
        <v>36</v>
      </c>
      <c r="D35" s="7" t="s">
        <v>13</v>
      </c>
      <c r="E35" s="5">
        <v>48</v>
      </c>
      <c r="F35" s="64">
        <v>12000</v>
      </c>
      <c r="G35" s="65">
        <f t="shared" si="0"/>
        <v>576000</v>
      </c>
    </row>
    <row r="36" spans="2:7" x14ac:dyDescent="0.25">
      <c r="B36" s="4">
        <v>33</v>
      </c>
      <c r="C36" s="8" t="s">
        <v>37</v>
      </c>
      <c r="D36" s="7" t="s">
        <v>13</v>
      </c>
      <c r="E36" s="5">
        <v>24</v>
      </c>
      <c r="F36" s="64">
        <v>10500</v>
      </c>
      <c r="G36" s="65">
        <f t="shared" ref="G36:G67" si="1">F36*E36</f>
        <v>252000</v>
      </c>
    </row>
    <row r="37" spans="2:7" x14ac:dyDescent="0.25">
      <c r="B37" s="4">
        <v>34</v>
      </c>
      <c r="C37" s="6" t="s">
        <v>38</v>
      </c>
      <c r="D37" s="7" t="s">
        <v>13</v>
      </c>
      <c r="E37" s="5">
        <v>57</v>
      </c>
      <c r="F37" s="64">
        <v>6700</v>
      </c>
      <c r="G37" s="65">
        <f t="shared" si="1"/>
        <v>381900</v>
      </c>
    </row>
    <row r="38" spans="2:7" x14ac:dyDescent="0.25">
      <c r="B38" s="4">
        <v>35</v>
      </c>
      <c r="C38" s="8" t="s">
        <v>39</v>
      </c>
      <c r="D38" s="9" t="s">
        <v>13</v>
      </c>
      <c r="E38" s="5">
        <v>84</v>
      </c>
      <c r="F38" s="64">
        <v>6400</v>
      </c>
      <c r="G38" s="65">
        <f t="shared" si="1"/>
        <v>537600</v>
      </c>
    </row>
    <row r="39" spans="2:7" x14ac:dyDescent="0.25">
      <c r="B39" s="4">
        <v>36</v>
      </c>
      <c r="C39" s="8" t="s">
        <v>40</v>
      </c>
      <c r="D39" s="9" t="s">
        <v>13</v>
      </c>
      <c r="E39" s="5">
        <v>24</v>
      </c>
      <c r="F39" s="64">
        <v>5800</v>
      </c>
      <c r="G39" s="65">
        <f t="shared" si="1"/>
        <v>139200</v>
      </c>
    </row>
    <row r="40" spans="2:7" x14ac:dyDescent="0.25">
      <c r="B40" s="4">
        <v>37</v>
      </c>
      <c r="C40" s="8" t="s">
        <v>41</v>
      </c>
      <c r="D40" s="9" t="s">
        <v>42</v>
      </c>
      <c r="E40" s="5">
        <v>42</v>
      </c>
      <c r="F40" s="64">
        <v>15000</v>
      </c>
      <c r="G40" s="65">
        <f t="shared" si="1"/>
        <v>630000</v>
      </c>
    </row>
    <row r="41" spans="2:7" x14ac:dyDescent="0.25">
      <c r="B41" s="4">
        <v>38</v>
      </c>
      <c r="C41" s="8" t="s">
        <v>43</v>
      </c>
      <c r="D41" s="9" t="s">
        <v>5</v>
      </c>
      <c r="E41" s="5">
        <f>12+9</f>
        <v>21</v>
      </c>
      <c r="F41" s="64">
        <v>33000</v>
      </c>
      <c r="G41" s="65">
        <f t="shared" si="1"/>
        <v>693000</v>
      </c>
    </row>
    <row r="42" spans="2:7" x14ac:dyDescent="0.25">
      <c r="B42" s="4">
        <v>39</v>
      </c>
      <c r="C42" s="8" t="s">
        <v>44</v>
      </c>
      <c r="D42" s="9" t="s">
        <v>8</v>
      </c>
      <c r="E42" s="5">
        <v>132</v>
      </c>
      <c r="F42" s="64">
        <v>9750</v>
      </c>
      <c r="G42" s="65">
        <f t="shared" si="1"/>
        <v>1287000</v>
      </c>
    </row>
    <row r="43" spans="2:7" x14ac:dyDescent="0.25">
      <c r="B43" s="4">
        <v>40</v>
      </c>
      <c r="C43" s="8" t="s">
        <v>45</v>
      </c>
      <c r="D43" s="9" t="s">
        <v>8</v>
      </c>
      <c r="E43" s="5">
        <v>132</v>
      </c>
      <c r="F43" s="64">
        <v>9750</v>
      </c>
      <c r="G43" s="65">
        <f t="shared" si="1"/>
        <v>1287000</v>
      </c>
    </row>
    <row r="44" spans="2:7" ht="25.5" x14ac:dyDescent="0.25">
      <c r="B44" s="4">
        <v>41</v>
      </c>
      <c r="C44" s="8" t="s">
        <v>46</v>
      </c>
      <c r="D44" s="9" t="s">
        <v>13</v>
      </c>
      <c r="E44" s="5">
        <v>12</v>
      </c>
      <c r="F44" s="64">
        <v>310000</v>
      </c>
      <c r="G44" s="65">
        <f t="shared" si="1"/>
        <v>3720000</v>
      </c>
    </row>
    <row r="45" spans="2:7" ht="38.25" x14ac:dyDescent="0.25">
      <c r="B45" s="4">
        <v>42</v>
      </c>
      <c r="C45" s="8" t="s">
        <v>114</v>
      </c>
      <c r="D45" s="9" t="s">
        <v>13</v>
      </c>
      <c r="E45" s="5">
        <f>12+18</f>
        <v>30</v>
      </c>
      <c r="F45" s="64">
        <v>56250</v>
      </c>
      <c r="G45" s="65">
        <f t="shared" si="1"/>
        <v>1687500</v>
      </c>
    </row>
    <row r="46" spans="2:7" ht="25.5" x14ac:dyDescent="0.25">
      <c r="B46" s="4">
        <v>43</v>
      </c>
      <c r="C46" s="8" t="s">
        <v>47</v>
      </c>
      <c r="D46" s="9" t="s">
        <v>13</v>
      </c>
      <c r="E46" s="5">
        <v>12</v>
      </c>
      <c r="F46" s="64">
        <v>56250</v>
      </c>
      <c r="G46" s="65">
        <f t="shared" si="1"/>
        <v>675000</v>
      </c>
    </row>
    <row r="47" spans="2:7" ht="38.25" x14ac:dyDescent="0.25">
      <c r="B47" s="4">
        <v>44</v>
      </c>
      <c r="C47" s="8" t="s">
        <v>48</v>
      </c>
      <c r="D47" s="9" t="s">
        <v>13</v>
      </c>
      <c r="E47" s="5">
        <v>126</v>
      </c>
      <c r="F47" s="64">
        <v>4000</v>
      </c>
      <c r="G47" s="65">
        <f t="shared" si="1"/>
        <v>504000</v>
      </c>
    </row>
    <row r="48" spans="2:7" x14ac:dyDescent="0.25">
      <c r="B48" s="4">
        <v>45</v>
      </c>
      <c r="C48" s="8" t="s">
        <v>49</v>
      </c>
      <c r="D48" s="9" t="s">
        <v>13</v>
      </c>
      <c r="E48" s="5">
        <v>18</v>
      </c>
      <c r="F48" s="64">
        <v>5500</v>
      </c>
      <c r="G48" s="65">
        <f t="shared" si="1"/>
        <v>99000</v>
      </c>
    </row>
    <row r="49" spans="2:7" ht="51" x14ac:dyDescent="0.25">
      <c r="B49" s="4">
        <v>46</v>
      </c>
      <c r="C49" s="8" t="s">
        <v>50</v>
      </c>
      <c r="D49" s="9" t="s">
        <v>13</v>
      </c>
      <c r="E49" s="5">
        <v>21</v>
      </c>
      <c r="F49" s="64">
        <v>56250</v>
      </c>
      <c r="G49" s="65">
        <f t="shared" si="1"/>
        <v>1181250</v>
      </c>
    </row>
    <row r="50" spans="2:7" x14ac:dyDescent="0.25">
      <c r="B50" s="4">
        <v>47</v>
      </c>
      <c r="C50" s="8" t="s">
        <v>115</v>
      </c>
      <c r="D50" s="9" t="s">
        <v>13</v>
      </c>
      <c r="E50" s="5">
        <v>33</v>
      </c>
      <c r="F50" s="64">
        <v>121250</v>
      </c>
      <c r="G50" s="65">
        <f t="shared" si="1"/>
        <v>4001250</v>
      </c>
    </row>
    <row r="51" spans="2:7" x14ac:dyDescent="0.25">
      <c r="B51" s="4">
        <v>48</v>
      </c>
      <c r="C51" s="10" t="s">
        <v>51</v>
      </c>
      <c r="D51" s="9" t="s">
        <v>13</v>
      </c>
      <c r="E51" s="5">
        <v>580</v>
      </c>
      <c r="F51" s="64">
        <v>22000</v>
      </c>
      <c r="G51" s="65">
        <f t="shared" si="1"/>
        <v>12760000</v>
      </c>
    </row>
    <row r="52" spans="2:7" ht="63.75" x14ac:dyDescent="0.25">
      <c r="B52" s="4">
        <v>49</v>
      </c>
      <c r="C52" s="8" t="s">
        <v>108</v>
      </c>
      <c r="D52" s="9" t="s">
        <v>6</v>
      </c>
      <c r="E52" s="5">
        <v>7</v>
      </c>
      <c r="F52" s="64">
        <v>87000</v>
      </c>
      <c r="G52" s="65">
        <f t="shared" si="1"/>
        <v>609000</v>
      </c>
    </row>
    <row r="53" spans="2:7" x14ac:dyDescent="0.25">
      <c r="B53" s="4">
        <v>50</v>
      </c>
      <c r="C53" s="8" t="s">
        <v>52</v>
      </c>
      <c r="D53" s="9" t="s">
        <v>5</v>
      </c>
      <c r="E53" s="5">
        <v>4</v>
      </c>
      <c r="F53" s="64">
        <v>72500</v>
      </c>
      <c r="G53" s="65">
        <f t="shared" si="1"/>
        <v>290000</v>
      </c>
    </row>
    <row r="54" spans="2:7" ht="63.75" x14ac:dyDescent="0.25">
      <c r="B54" s="4">
        <v>51</v>
      </c>
      <c r="C54" s="8" t="s">
        <v>53</v>
      </c>
      <c r="D54" s="9" t="s">
        <v>13</v>
      </c>
      <c r="E54" s="5">
        <v>3</v>
      </c>
      <c r="F54" s="64">
        <v>503750</v>
      </c>
      <c r="G54" s="65">
        <f t="shared" si="1"/>
        <v>1511250</v>
      </c>
    </row>
    <row r="55" spans="2:7" x14ac:dyDescent="0.25">
      <c r="B55" s="4">
        <v>52</v>
      </c>
      <c r="C55" s="8" t="s">
        <v>54</v>
      </c>
      <c r="D55" s="9" t="s">
        <v>13</v>
      </c>
      <c r="E55" s="5">
        <v>12</v>
      </c>
      <c r="F55" s="64">
        <v>8315</v>
      </c>
      <c r="G55" s="65">
        <f t="shared" si="1"/>
        <v>99780</v>
      </c>
    </row>
    <row r="56" spans="2:7" x14ac:dyDescent="0.25">
      <c r="B56" s="4">
        <v>53</v>
      </c>
      <c r="C56" s="8" t="s">
        <v>55</v>
      </c>
      <c r="D56" s="9" t="s">
        <v>13</v>
      </c>
      <c r="E56" s="5">
        <v>3</v>
      </c>
      <c r="F56" s="64">
        <v>5625</v>
      </c>
      <c r="G56" s="65">
        <f t="shared" si="1"/>
        <v>16875</v>
      </c>
    </row>
    <row r="57" spans="2:7" x14ac:dyDescent="0.25">
      <c r="B57" s="4">
        <v>54</v>
      </c>
      <c r="C57" s="8" t="s">
        <v>56</v>
      </c>
      <c r="D57" s="9" t="s">
        <v>13</v>
      </c>
      <c r="E57" s="5">
        <v>3</v>
      </c>
      <c r="F57" s="64">
        <v>7250</v>
      </c>
      <c r="G57" s="65">
        <f t="shared" si="1"/>
        <v>21750</v>
      </c>
    </row>
    <row r="58" spans="2:7" x14ac:dyDescent="0.25">
      <c r="B58" s="4">
        <v>55</v>
      </c>
      <c r="C58" s="8" t="s">
        <v>57</v>
      </c>
      <c r="D58" s="9" t="s">
        <v>13</v>
      </c>
      <c r="E58" s="5">
        <v>1</v>
      </c>
      <c r="F58" s="64">
        <v>26250</v>
      </c>
      <c r="G58" s="65">
        <f t="shared" si="1"/>
        <v>26250</v>
      </c>
    </row>
    <row r="59" spans="2:7" ht="25.5" x14ac:dyDescent="0.25">
      <c r="B59" s="4">
        <v>56</v>
      </c>
      <c r="C59" s="8" t="s">
        <v>58</v>
      </c>
      <c r="D59" s="9" t="s">
        <v>13</v>
      </c>
      <c r="E59" s="5">
        <v>25</v>
      </c>
      <c r="F59" s="64">
        <v>223180</v>
      </c>
      <c r="G59" s="65">
        <f t="shared" si="1"/>
        <v>5579500</v>
      </c>
    </row>
    <row r="60" spans="2:7" ht="25.5" x14ac:dyDescent="0.25">
      <c r="B60" s="4">
        <v>57</v>
      </c>
      <c r="C60" s="8" t="s">
        <v>59</v>
      </c>
      <c r="D60" s="9" t="s">
        <v>13</v>
      </c>
      <c r="E60" s="5">
        <v>12</v>
      </c>
      <c r="F60" s="64">
        <v>94375</v>
      </c>
      <c r="G60" s="65">
        <f t="shared" si="1"/>
        <v>1132500</v>
      </c>
    </row>
    <row r="61" spans="2:7" x14ac:dyDescent="0.25">
      <c r="B61" s="4">
        <v>58</v>
      </c>
      <c r="C61" s="8" t="s">
        <v>60</v>
      </c>
      <c r="D61" s="9" t="s">
        <v>13</v>
      </c>
      <c r="E61" s="5">
        <v>120</v>
      </c>
      <c r="F61" s="64">
        <v>7500</v>
      </c>
      <c r="G61" s="65">
        <f t="shared" si="1"/>
        <v>900000</v>
      </c>
    </row>
    <row r="62" spans="2:7" x14ac:dyDescent="0.25">
      <c r="B62" s="4">
        <v>59</v>
      </c>
      <c r="C62" s="8" t="s">
        <v>61</v>
      </c>
      <c r="D62" s="9" t="s">
        <v>13</v>
      </c>
      <c r="E62" s="5">
        <v>24</v>
      </c>
      <c r="F62" s="64">
        <v>10850</v>
      </c>
      <c r="G62" s="65">
        <f t="shared" si="1"/>
        <v>260400</v>
      </c>
    </row>
    <row r="63" spans="2:7" x14ac:dyDescent="0.25">
      <c r="B63" s="4">
        <v>60</v>
      </c>
      <c r="C63" s="8" t="s">
        <v>62</v>
      </c>
      <c r="D63" s="9" t="s">
        <v>13</v>
      </c>
      <c r="E63" s="5">
        <v>96</v>
      </c>
      <c r="F63" s="64">
        <v>1000</v>
      </c>
      <c r="G63" s="65">
        <f t="shared" si="1"/>
        <v>96000</v>
      </c>
    </row>
    <row r="64" spans="2:7" x14ac:dyDescent="0.25">
      <c r="B64" s="4">
        <v>61</v>
      </c>
      <c r="C64" s="8" t="s">
        <v>63</v>
      </c>
      <c r="D64" s="9" t="s">
        <v>13</v>
      </c>
      <c r="E64" s="5">
        <v>12</v>
      </c>
      <c r="F64" s="64">
        <v>21125</v>
      </c>
      <c r="G64" s="65">
        <f t="shared" si="1"/>
        <v>253500</v>
      </c>
    </row>
    <row r="65" spans="2:7" x14ac:dyDescent="0.25">
      <c r="B65" s="4">
        <v>62</v>
      </c>
      <c r="C65" s="8" t="s">
        <v>64</v>
      </c>
      <c r="D65" s="9" t="s">
        <v>6</v>
      </c>
      <c r="E65" s="5">
        <v>12</v>
      </c>
      <c r="F65" s="64">
        <v>69800</v>
      </c>
      <c r="G65" s="65">
        <f t="shared" si="1"/>
        <v>837600</v>
      </c>
    </row>
    <row r="66" spans="2:7" x14ac:dyDescent="0.25">
      <c r="B66" s="4">
        <v>63</v>
      </c>
      <c r="C66" s="8" t="s">
        <v>65</v>
      </c>
      <c r="D66" s="9" t="s">
        <v>13</v>
      </c>
      <c r="E66" s="5">
        <v>12</v>
      </c>
      <c r="F66" s="64">
        <v>380000</v>
      </c>
      <c r="G66" s="65">
        <f t="shared" si="1"/>
        <v>4560000</v>
      </c>
    </row>
    <row r="67" spans="2:7" ht="38.25" x14ac:dyDescent="0.25">
      <c r="B67" s="4">
        <v>64</v>
      </c>
      <c r="C67" s="8" t="s">
        <v>121</v>
      </c>
      <c r="D67" s="9" t="s">
        <v>13</v>
      </c>
      <c r="E67" s="5">
        <v>9</v>
      </c>
      <c r="F67" s="64">
        <v>415000</v>
      </c>
      <c r="G67" s="65">
        <f t="shared" si="1"/>
        <v>3735000</v>
      </c>
    </row>
    <row r="68" spans="2:7" x14ac:dyDescent="0.25">
      <c r="B68" s="4">
        <v>65</v>
      </c>
      <c r="C68" s="8" t="s">
        <v>66</v>
      </c>
      <c r="D68" s="9" t="s">
        <v>13</v>
      </c>
      <c r="E68" s="5">
        <v>21</v>
      </c>
      <c r="F68" s="64">
        <v>110000</v>
      </c>
      <c r="G68" s="65">
        <f t="shared" ref="G68:G99" si="2">F68*E68</f>
        <v>2310000</v>
      </c>
    </row>
    <row r="69" spans="2:7" x14ac:dyDescent="0.25">
      <c r="B69" s="4">
        <v>66</v>
      </c>
      <c r="C69" s="8" t="s">
        <v>116</v>
      </c>
      <c r="D69" s="9" t="s">
        <v>6</v>
      </c>
      <c r="E69" s="5">
        <v>12</v>
      </c>
      <c r="F69" s="64">
        <v>7548</v>
      </c>
      <c r="G69" s="65">
        <f t="shared" si="2"/>
        <v>90576</v>
      </c>
    </row>
    <row r="70" spans="2:7" x14ac:dyDescent="0.25">
      <c r="B70" s="4">
        <v>67</v>
      </c>
      <c r="C70" s="8" t="s">
        <v>117</v>
      </c>
      <c r="D70" s="9" t="s">
        <v>6</v>
      </c>
      <c r="E70" s="5">
        <v>12</v>
      </c>
      <c r="F70" s="64">
        <v>55000</v>
      </c>
      <c r="G70" s="65">
        <f t="shared" si="2"/>
        <v>660000</v>
      </c>
    </row>
    <row r="71" spans="2:7" x14ac:dyDescent="0.25">
      <c r="B71" s="4">
        <v>68</v>
      </c>
      <c r="C71" s="8" t="s">
        <v>67</v>
      </c>
      <c r="D71" s="9" t="s">
        <v>13</v>
      </c>
      <c r="E71" s="5">
        <v>94</v>
      </c>
      <c r="F71" s="64">
        <v>16250</v>
      </c>
      <c r="G71" s="65">
        <f t="shared" si="2"/>
        <v>1527500</v>
      </c>
    </row>
    <row r="72" spans="2:7" x14ac:dyDescent="0.25">
      <c r="B72" s="4">
        <v>69</v>
      </c>
      <c r="C72" s="8" t="s">
        <v>68</v>
      </c>
      <c r="D72" s="9" t="s">
        <v>13</v>
      </c>
      <c r="E72" s="5">
        <v>9</v>
      </c>
      <c r="F72" s="64">
        <v>58511.25</v>
      </c>
      <c r="G72" s="65">
        <f t="shared" si="2"/>
        <v>526601.25</v>
      </c>
    </row>
    <row r="73" spans="2:7" x14ac:dyDescent="0.25">
      <c r="B73" s="4">
        <v>70</v>
      </c>
      <c r="C73" s="66" t="s">
        <v>69</v>
      </c>
      <c r="D73" s="9" t="s">
        <v>13</v>
      </c>
      <c r="E73" s="5">
        <v>9</v>
      </c>
      <c r="F73" s="64">
        <v>13750</v>
      </c>
      <c r="G73" s="65">
        <f t="shared" si="2"/>
        <v>123750</v>
      </c>
    </row>
    <row r="74" spans="2:7" x14ac:dyDescent="0.25">
      <c r="B74" s="4">
        <v>71</v>
      </c>
      <c r="C74" s="67" t="s">
        <v>70</v>
      </c>
      <c r="D74" s="9" t="s">
        <v>13</v>
      </c>
      <c r="E74" s="5">
        <v>9</v>
      </c>
      <c r="F74" s="64">
        <v>13750</v>
      </c>
      <c r="G74" s="65">
        <f t="shared" si="2"/>
        <v>123750</v>
      </c>
    </row>
    <row r="75" spans="2:7" x14ac:dyDescent="0.25">
      <c r="B75" s="4">
        <v>72</v>
      </c>
      <c r="C75" s="8" t="s">
        <v>71</v>
      </c>
      <c r="D75" s="9" t="s">
        <v>13</v>
      </c>
      <c r="E75" s="5">
        <v>13</v>
      </c>
      <c r="F75" s="64">
        <v>93750</v>
      </c>
      <c r="G75" s="65">
        <f t="shared" si="2"/>
        <v>1218750</v>
      </c>
    </row>
    <row r="76" spans="2:7" x14ac:dyDescent="0.25">
      <c r="B76" s="4">
        <v>73</v>
      </c>
      <c r="C76" s="68" t="s">
        <v>72</v>
      </c>
      <c r="D76" s="9" t="s">
        <v>13</v>
      </c>
      <c r="E76" s="5">
        <v>9</v>
      </c>
      <c r="F76" s="64">
        <v>22000</v>
      </c>
      <c r="G76" s="65">
        <f t="shared" si="2"/>
        <v>198000</v>
      </c>
    </row>
    <row r="77" spans="2:7" x14ac:dyDescent="0.25">
      <c r="B77" s="4">
        <v>74</v>
      </c>
      <c r="C77" s="68" t="s">
        <v>73</v>
      </c>
      <c r="D77" s="9" t="s">
        <v>13</v>
      </c>
      <c r="E77" s="5">
        <v>36</v>
      </c>
      <c r="F77" s="64">
        <v>48625</v>
      </c>
      <c r="G77" s="65">
        <f t="shared" si="2"/>
        <v>1750500</v>
      </c>
    </row>
    <row r="78" spans="2:7" x14ac:dyDescent="0.25">
      <c r="B78" s="4">
        <v>75</v>
      </c>
      <c r="C78" s="68" t="s">
        <v>74</v>
      </c>
      <c r="D78" s="9" t="s">
        <v>13</v>
      </c>
      <c r="E78" s="5">
        <v>54</v>
      </c>
      <c r="F78" s="64">
        <v>3250</v>
      </c>
      <c r="G78" s="65">
        <f t="shared" si="2"/>
        <v>175500</v>
      </c>
    </row>
    <row r="79" spans="2:7" x14ac:dyDescent="0.25">
      <c r="B79" s="4">
        <v>76</v>
      </c>
      <c r="C79" s="68" t="s">
        <v>75</v>
      </c>
      <c r="D79" s="9" t="s">
        <v>13</v>
      </c>
      <c r="E79" s="5">
        <v>9</v>
      </c>
      <c r="F79" s="64">
        <v>40000</v>
      </c>
      <c r="G79" s="65">
        <f t="shared" si="2"/>
        <v>360000</v>
      </c>
    </row>
    <row r="80" spans="2:7" x14ac:dyDescent="0.25">
      <c r="B80" s="4">
        <v>77</v>
      </c>
      <c r="C80" s="68" t="s">
        <v>76</v>
      </c>
      <c r="D80" s="9" t="s">
        <v>13</v>
      </c>
      <c r="E80" s="5">
        <v>9</v>
      </c>
      <c r="F80" s="64">
        <v>146250</v>
      </c>
      <c r="G80" s="65">
        <f t="shared" si="2"/>
        <v>1316250</v>
      </c>
    </row>
    <row r="81" spans="2:7" x14ac:dyDescent="0.25">
      <c r="B81" s="4">
        <v>78</v>
      </c>
      <c r="C81" s="68" t="s">
        <v>77</v>
      </c>
      <c r="D81" s="9" t="s">
        <v>8</v>
      </c>
      <c r="E81" s="5">
        <v>90</v>
      </c>
      <c r="F81" s="64">
        <v>6000</v>
      </c>
      <c r="G81" s="65">
        <f t="shared" si="2"/>
        <v>540000</v>
      </c>
    </row>
    <row r="82" spans="2:7" x14ac:dyDescent="0.25">
      <c r="B82" s="4">
        <v>79</v>
      </c>
      <c r="C82" s="68" t="s">
        <v>78</v>
      </c>
      <c r="D82" s="9" t="s">
        <v>8</v>
      </c>
      <c r="E82" s="5">
        <v>90</v>
      </c>
      <c r="F82" s="64">
        <v>5125</v>
      </c>
      <c r="G82" s="65">
        <f t="shared" si="2"/>
        <v>461250</v>
      </c>
    </row>
    <row r="83" spans="2:7" x14ac:dyDescent="0.25">
      <c r="B83" s="4">
        <v>80</v>
      </c>
      <c r="C83" s="68" t="s">
        <v>79</v>
      </c>
      <c r="D83" s="9" t="s">
        <v>8</v>
      </c>
      <c r="E83" s="5">
        <v>90</v>
      </c>
      <c r="F83" s="64">
        <v>5375</v>
      </c>
      <c r="G83" s="65">
        <f t="shared" si="2"/>
        <v>483750</v>
      </c>
    </row>
    <row r="84" spans="2:7" x14ac:dyDescent="0.25">
      <c r="B84" s="4">
        <v>81</v>
      </c>
      <c r="C84" s="75" t="s">
        <v>120</v>
      </c>
      <c r="D84" s="9" t="s">
        <v>80</v>
      </c>
      <c r="E84" s="5">
        <v>9</v>
      </c>
      <c r="F84" s="64">
        <v>289700</v>
      </c>
      <c r="G84" s="65">
        <f t="shared" si="2"/>
        <v>2607300</v>
      </c>
    </row>
    <row r="85" spans="2:7" x14ac:dyDescent="0.25">
      <c r="B85" s="4">
        <v>82</v>
      </c>
      <c r="C85" s="11" t="s">
        <v>81</v>
      </c>
      <c r="D85" s="9" t="s">
        <v>13</v>
      </c>
      <c r="E85" s="5">
        <v>2</v>
      </c>
      <c r="F85" s="64">
        <v>131250</v>
      </c>
      <c r="G85" s="65">
        <f t="shared" si="2"/>
        <v>262500</v>
      </c>
    </row>
    <row r="86" spans="2:7" x14ac:dyDescent="0.25">
      <c r="B86" s="4">
        <v>83</v>
      </c>
      <c r="C86" s="11" t="s">
        <v>118</v>
      </c>
      <c r="D86" s="9" t="s">
        <v>13</v>
      </c>
      <c r="E86" s="5">
        <v>1</v>
      </c>
      <c r="F86" s="64">
        <v>360000</v>
      </c>
      <c r="G86" s="65">
        <f t="shared" si="2"/>
        <v>360000</v>
      </c>
    </row>
    <row r="87" spans="2:7" x14ac:dyDescent="0.25">
      <c r="B87" s="4">
        <v>84</v>
      </c>
      <c r="C87" s="11" t="s">
        <v>111</v>
      </c>
      <c r="D87" s="9" t="s">
        <v>13</v>
      </c>
      <c r="E87" s="5">
        <v>4</v>
      </c>
      <c r="F87" s="64">
        <v>55000</v>
      </c>
      <c r="G87" s="65">
        <f t="shared" si="2"/>
        <v>220000</v>
      </c>
    </row>
    <row r="88" spans="2:7" x14ac:dyDescent="0.25">
      <c r="B88" s="4">
        <v>85</v>
      </c>
      <c r="C88" s="11" t="s">
        <v>82</v>
      </c>
      <c r="D88" s="9" t="s">
        <v>8</v>
      </c>
      <c r="E88" s="5">
        <v>40</v>
      </c>
      <c r="F88" s="64">
        <v>980</v>
      </c>
      <c r="G88" s="65">
        <f t="shared" si="2"/>
        <v>39200</v>
      </c>
    </row>
    <row r="89" spans="2:7" x14ac:dyDescent="0.25">
      <c r="B89" s="4">
        <v>86</v>
      </c>
      <c r="C89" s="11" t="s">
        <v>83</v>
      </c>
      <c r="D89" s="9" t="s">
        <v>8</v>
      </c>
      <c r="E89" s="5">
        <v>50</v>
      </c>
      <c r="F89" s="64">
        <v>8000</v>
      </c>
      <c r="G89" s="65">
        <f t="shared" si="2"/>
        <v>400000</v>
      </c>
    </row>
    <row r="90" spans="2:7" x14ac:dyDescent="0.25">
      <c r="B90" s="4">
        <v>87</v>
      </c>
      <c r="C90" s="11" t="s">
        <v>122</v>
      </c>
      <c r="D90" s="9" t="s">
        <v>28</v>
      </c>
      <c r="E90" s="5">
        <v>8</v>
      </c>
      <c r="F90" s="64">
        <v>145000</v>
      </c>
      <c r="G90" s="65">
        <f t="shared" si="2"/>
        <v>1160000</v>
      </c>
    </row>
    <row r="91" spans="2:7" x14ac:dyDescent="0.25">
      <c r="B91" s="4">
        <v>88</v>
      </c>
      <c r="C91" s="11" t="s">
        <v>119</v>
      </c>
      <c r="D91" s="9" t="s">
        <v>84</v>
      </c>
      <c r="E91" s="5">
        <v>10</v>
      </c>
      <c r="F91" s="64">
        <v>165000</v>
      </c>
      <c r="G91" s="65">
        <f t="shared" si="2"/>
        <v>1650000</v>
      </c>
    </row>
    <row r="92" spans="2:7" ht="25.5" x14ac:dyDescent="0.25">
      <c r="B92" s="4">
        <v>89</v>
      </c>
      <c r="C92" s="11" t="s">
        <v>85</v>
      </c>
      <c r="D92" s="9" t="s">
        <v>107</v>
      </c>
      <c r="E92" s="5">
        <v>6</v>
      </c>
      <c r="F92" s="64">
        <v>1650000</v>
      </c>
      <c r="G92" s="65">
        <f t="shared" si="2"/>
        <v>9900000</v>
      </c>
    </row>
    <row r="93" spans="2:7" ht="76.5" x14ac:dyDescent="0.25">
      <c r="B93" s="4">
        <v>90</v>
      </c>
      <c r="C93" s="11" t="s">
        <v>86</v>
      </c>
      <c r="D93" s="9" t="s">
        <v>28</v>
      </c>
      <c r="E93" s="5">
        <v>8</v>
      </c>
      <c r="F93" s="64">
        <v>48900</v>
      </c>
      <c r="G93" s="65">
        <f t="shared" si="2"/>
        <v>391200</v>
      </c>
    </row>
    <row r="94" spans="2:7" ht="25.5" x14ac:dyDescent="0.25">
      <c r="B94" s="4">
        <v>91</v>
      </c>
      <c r="C94" s="12" t="s">
        <v>87</v>
      </c>
      <c r="D94" s="7" t="s">
        <v>13</v>
      </c>
      <c r="E94" s="5">
        <v>9</v>
      </c>
      <c r="F94" s="64">
        <v>899000</v>
      </c>
      <c r="G94" s="65">
        <f t="shared" si="2"/>
        <v>8091000</v>
      </c>
    </row>
    <row r="95" spans="2:7" ht="38.25" x14ac:dyDescent="0.25">
      <c r="B95" s="4">
        <v>92</v>
      </c>
      <c r="C95" s="10" t="s">
        <v>88</v>
      </c>
      <c r="D95" s="7" t="s">
        <v>89</v>
      </c>
      <c r="E95" s="5">
        <v>1</v>
      </c>
      <c r="F95" s="64">
        <v>13000000</v>
      </c>
      <c r="G95" s="65">
        <f t="shared" si="2"/>
        <v>13000000</v>
      </c>
    </row>
    <row r="96" spans="2:7" ht="39" customHeight="1" x14ac:dyDescent="0.25">
      <c r="B96" s="4">
        <v>93</v>
      </c>
      <c r="C96" s="10" t="s">
        <v>90</v>
      </c>
      <c r="D96" s="7" t="s">
        <v>89</v>
      </c>
      <c r="E96" s="5">
        <v>1</v>
      </c>
      <c r="F96" s="64">
        <v>12000000</v>
      </c>
      <c r="G96" s="65">
        <f t="shared" si="2"/>
        <v>12000000</v>
      </c>
    </row>
    <row r="97" spans="2:7" ht="38.25" x14ac:dyDescent="0.25">
      <c r="B97" s="4">
        <v>94</v>
      </c>
      <c r="C97" s="10" t="s">
        <v>91</v>
      </c>
      <c r="D97" s="7" t="s">
        <v>89</v>
      </c>
      <c r="E97" s="5">
        <v>1</v>
      </c>
      <c r="F97" s="64">
        <v>7000000</v>
      </c>
      <c r="G97" s="65">
        <f t="shared" si="2"/>
        <v>7000000</v>
      </c>
    </row>
    <row r="98" spans="2:7" ht="102" x14ac:dyDescent="0.25">
      <c r="B98" s="4">
        <v>95</v>
      </c>
      <c r="C98" s="10" t="s">
        <v>110</v>
      </c>
      <c r="D98" s="7" t="s">
        <v>89</v>
      </c>
      <c r="E98" s="5">
        <v>1</v>
      </c>
      <c r="F98" s="64">
        <v>9500000</v>
      </c>
      <c r="G98" s="65">
        <f t="shared" si="2"/>
        <v>9500000</v>
      </c>
    </row>
    <row r="99" spans="2:7" ht="38.25" x14ac:dyDescent="0.25">
      <c r="B99" s="4">
        <v>96</v>
      </c>
      <c r="C99" s="10" t="s">
        <v>92</v>
      </c>
      <c r="D99" s="7" t="s">
        <v>89</v>
      </c>
      <c r="E99" s="5">
        <v>1</v>
      </c>
      <c r="F99" s="64">
        <v>2800000</v>
      </c>
      <c r="G99" s="65">
        <f t="shared" si="2"/>
        <v>2800000</v>
      </c>
    </row>
    <row r="100" spans="2:7" x14ac:dyDescent="0.25">
      <c r="B100" s="99" t="s">
        <v>94</v>
      </c>
      <c r="C100" s="99"/>
      <c r="D100" s="99"/>
      <c r="E100" s="99"/>
      <c r="F100" s="80"/>
      <c r="G100" s="72">
        <f>SUM(G4:G99)</f>
        <v>430913076.25</v>
      </c>
    </row>
  </sheetData>
  <mergeCells count="1">
    <mergeCell ref="B100:E10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A146A-AEBC-42DB-A878-C324D78F8933}">
  <dimension ref="B3:G100"/>
  <sheetViews>
    <sheetView topLeftCell="A92" zoomScale="130" zoomScaleNormal="130" workbookViewId="0">
      <selection activeCell="F4" sqref="F4:F99"/>
    </sheetView>
  </sheetViews>
  <sheetFormatPr baseColWidth="10" defaultRowHeight="15" x14ac:dyDescent="0.25"/>
  <cols>
    <col min="1" max="1" width="5.85546875" customWidth="1"/>
    <col min="2" max="2" width="5.140625" style="69" customWidth="1"/>
    <col min="3" max="3" width="78.28515625" style="70" customWidth="1"/>
    <col min="4" max="5" width="11.42578125" style="69"/>
    <col min="6" max="6" width="13.28515625" style="73" customWidth="1"/>
    <col min="7" max="7" width="15.7109375" style="74" customWidth="1"/>
  </cols>
  <sheetData>
    <row r="3" spans="2:7" ht="39" x14ac:dyDescent="0.25">
      <c r="B3" s="2" t="s">
        <v>0</v>
      </c>
      <c r="C3" s="2" t="s">
        <v>1</v>
      </c>
      <c r="D3" s="2" t="s">
        <v>2</v>
      </c>
      <c r="E3" s="3" t="s">
        <v>3</v>
      </c>
      <c r="F3" s="62" t="s">
        <v>93</v>
      </c>
      <c r="G3" s="13" t="s">
        <v>94</v>
      </c>
    </row>
    <row r="4" spans="2:7" x14ac:dyDescent="0.25">
      <c r="B4" s="4">
        <v>1</v>
      </c>
      <c r="C4" s="6" t="s">
        <v>4</v>
      </c>
      <c r="D4" s="4" t="s">
        <v>5</v>
      </c>
      <c r="E4" s="5">
        <v>18</v>
      </c>
      <c r="F4" s="64">
        <v>355764</v>
      </c>
      <c r="G4" s="65">
        <f>E4*F4</f>
        <v>6403752</v>
      </c>
    </row>
    <row r="5" spans="2:7" x14ac:dyDescent="0.25">
      <c r="B5" s="4">
        <v>2</v>
      </c>
      <c r="C5" s="6" t="s">
        <v>106</v>
      </c>
      <c r="D5" s="4" t="s">
        <v>6</v>
      </c>
      <c r="E5" s="5">
        <v>9</v>
      </c>
      <c r="F5" s="64">
        <v>56400</v>
      </c>
      <c r="G5" s="65">
        <f t="shared" ref="G5:G68" si="0">E5*F5</f>
        <v>507600</v>
      </c>
    </row>
    <row r="6" spans="2:7" ht="25.5" x14ac:dyDescent="0.25">
      <c r="B6" s="4">
        <v>3</v>
      </c>
      <c r="C6" s="6" t="s">
        <v>7</v>
      </c>
      <c r="D6" s="4" t="s">
        <v>8</v>
      </c>
      <c r="E6" s="5">
        <v>203</v>
      </c>
      <c r="F6" s="64">
        <v>9351.6</v>
      </c>
      <c r="G6" s="65">
        <f t="shared" si="0"/>
        <v>1898374.8</v>
      </c>
    </row>
    <row r="7" spans="2:7" ht="25.5" x14ac:dyDescent="0.25">
      <c r="B7" s="4">
        <v>4</v>
      </c>
      <c r="C7" s="6" t="s">
        <v>9</v>
      </c>
      <c r="D7" s="7" t="s">
        <v>8</v>
      </c>
      <c r="E7" s="5">
        <v>222</v>
      </c>
      <c r="F7" s="64">
        <v>14364</v>
      </c>
      <c r="G7" s="65">
        <f t="shared" si="0"/>
        <v>3188808</v>
      </c>
    </row>
    <row r="8" spans="2:7" ht="25.5" x14ac:dyDescent="0.25">
      <c r="B8" s="4">
        <v>5</v>
      </c>
      <c r="C8" s="6" t="s">
        <v>10</v>
      </c>
      <c r="D8" s="7" t="s">
        <v>8</v>
      </c>
      <c r="E8" s="5">
        <v>222</v>
      </c>
      <c r="F8" s="64">
        <v>14364</v>
      </c>
      <c r="G8" s="65">
        <f t="shared" si="0"/>
        <v>3188808</v>
      </c>
    </row>
    <row r="9" spans="2:7" x14ac:dyDescent="0.25">
      <c r="B9" s="4">
        <v>6</v>
      </c>
      <c r="C9" s="6" t="s">
        <v>11</v>
      </c>
      <c r="D9" s="7" t="s">
        <v>6</v>
      </c>
      <c r="E9" s="5">
        <v>9</v>
      </c>
      <c r="F9" s="64">
        <v>27600</v>
      </c>
      <c r="G9" s="65">
        <f t="shared" si="0"/>
        <v>248400</v>
      </c>
    </row>
    <row r="10" spans="2:7" x14ac:dyDescent="0.25">
      <c r="B10" s="4">
        <v>7</v>
      </c>
      <c r="C10" s="6" t="s">
        <v>12</v>
      </c>
      <c r="D10" s="7" t="s">
        <v>13</v>
      </c>
      <c r="E10" s="5">
        <v>11</v>
      </c>
      <c r="F10" s="64">
        <v>52200</v>
      </c>
      <c r="G10" s="65">
        <f t="shared" si="0"/>
        <v>574200</v>
      </c>
    </row>
    <row r="11" spans="2:7" ht="25.5" x14ac:dyDescent="0.25">
      <c r="B11" s="4">
        <v>8</v>
      </c>
      <c r="C11" s="6" t="s">
        <v>14</v>
      </c>
      <c r="D11" s="7" t="s">
        <v>13</v>
      </c>
      <c r="E11" s="5">
        <v>68</v>
      </c>
      <c r="F11" s="64">
        <v>15600</v>
      </c>
      <c r="G11" s="65">
        <f t="shared" si="0"/>
        <v>1060800</v>
      </c>
    </row>
    <row r="12" spans="2:7" ht="25.5" x14ac:dyDescent="0.25">
      <c r="B12" s="4">
        <v>9</v>
      </c>
      <c r="C12" s="6" t="s">
        <v>15</v>
      </c>
      <c r="D12" s="7" t="s">
        <v>13</v>
      </c>
      <c r="E12" s="5">
        <v>11</v>
      </c>
      <c r="F12" s="64">
        <v>238254</v>
      </c>
      <c r="G12" s="65">
        <f t="shared" si="0"/>
        <v>2620794</v>
      </c>
    </row>
    <row r="13" spans="2:7" x14ac:dyDescent="0.25">
      <c r="B13" s="4">
        <v>10</v>
      </c>
      <c r="C13" s="6" t="s">
        <v>112</v>
      </c>
      <c r="D13" s="7" t="s">
        <v>13</v>
      </c>
      <c r="E13" s="5">
        <f>7+14</f>
        <v>21</v>
      </c>
      <c r="F13" s="64">
        <v>32280</v>
      </c>
      <c r="G13" s="65">
        <f t="shared" si="0"/>
        <v>677880</v>
      </c>
    </row>
    <row r="14" spans="2:7" ht="27" customHeight="1" x14ac:dyDescent="0.25">
      <c r="B14" s="4">
        <v>11</v>
      </c>
      <c r="C14" s="6" t="s">
        <v>16</v>
      </c>
      <c r="D14" s="7" t="s">
        <v>13</v>
      </c>
      <c r="E14" s="5">
        <v>11</v>
      </c>
      <c r="F14" s="64">
        <v>139770</v>
      </c>
      <c r="G14" s="65">
        <f t="shared" si="0"/>
        <v>1537470</v>
      </c>
    </row>
    <row r="15" spans="2:7" x14ac:dyDescent="0.25">
      <c r="B15" s="4">
        <v>12</v>
      </c>
      <c r="C15" s="6" t="s">
        <v>17</v>
      </c>
      <c r="D15" s="7" t="s">
        <v>13</v>
      </c>
      <c r="E15" s="5">
        <v>3</v>
      </c>
      <c r="F15" s="64">
        <v>2352576.2000000002</v>
      </c>
      <c r="G15" s="65">
        <f t="shared" si="0"/>
        <v>7057728.6000000006</v>
      </c>
    </row>
    <row r="16" spans="2:7" ht="25.5" x14ac:dyDescent="0.25">
      <c r="B16" s="4">
        <v>13</v>
      </c>
      <c r="C16" s="6" t="s">
        <v>18</v>
      </c>
      <c r="D16" s="7" t="s">
        <v>13</v>
      </c>
      <c r="E16" s="5">
        <v>18</v>
      </c>
      <c r="F16" s="64">
        <v>45600</v>
      </c>
      <c r="G16" s="65">
        <f t="shared" si="0"/>
        <v>820800</v>
      </c>
    </row>
    <row r="17" spans="2:7" x14ac:dyDescent="0.25">
      <c r="B17" s="4">
        <v>14</v>
      </c>
      <c r="C17" s="6" t="s">
        <v>19</v>
      </c>
      <c r="D17" s="7" t="s">
        <v>13</v>
      </c>
      <c r="E17" s="5">
        <v>9</v>
      </c>
      <c r="F17" s="64">
        <v>865200</v>
      </c>
      <c r="G17" s="65">
        <f t="shared" si="0"/>
        <v>7786800</v>
      </c>
    </row>
    <row r="18" spans="2:7" ht="25.5" x14ac:dyDescent="0.25">
      <c r="B18" s="4">
        <v>15</v>
      </c>
      <c r="C18" s="6" t="s">
        <v>20</v>
      </c>
      <c r="D18" s="7" t="s">
        <v>13</v>
      </c>
      <c r="E18" s="5">
        <v>7</v>
      </c>
      <c r="F18" s="64">
        <v>2980000</v>
      </c>
      <c r="G18" s="65">
        <f t="shared" si="0"/>
        <v>20860000</v>
      </c>
    </row>
    <row r="19" spans="2:7" ht="63.75" x14ac:dyDescent="0.25">
      <c r="B19" s="4">
        <v>16</v>
      </c>
      <c r="C19" s="6" t="s">
        <v>21</v>
      </c>
      <c r="D19" s="7" t="s">
        <v>13</v>
      </c>
      <c r="E19" s="5">
        <v>44</v>
      </c>
      <c r="F19" s="64">
        <v>990982.8</v>
      </c>
      <c r="G19" s="65">
        <f t="shared" si="0"/>
        <v>43603243.200000003</v>
      </c>
    </row>
    <row r="20" spans="2:7" ht="38.25" x14ac:dyDescent="0.25">
      <c r="B20" s="4">
        <v>17</v>
      </c>
      <c r="C20" s="6" t="s">
        <v>22</v>
      </c>
      <c r="D20" s="7" t="s">
        <v>13</v>
      </c>
      <c r="E20" s="5">
        <v>24</v>
      </c>
      <c r="F20" s="64">
        <v>677608.1</v>
      </c>
      <c r="G20" s="65">
        <f t="shared" si="0"/>
        <v>16262594.399999999</v>
      </c>
    </row>
    <row r="21" spans="2:7" ht="51" x14ac:dyDescent="0.25">
      <c r="B21" s="4">
        <v>18</v>
      </c>
      <c r="C21" s="6" t="s">
        <v>23</v>
      </c>
      <c r="D21" s="7" t="s">
        <v>13</v>
      </c>
      <c r="E21" s="5">
        <v>30</v>
      </c>
      <c r="F21" s="64">
        <v>595400</v>
      </c>
      <c r="G21" s="65">
        <f t="shared" si="0"/>
        <v>17862000</v>
      </c>
    </row>
    <row r="22" spans="2:7" ht="25.5" x14ac:dyDescent="0.25">
      <c r="B22" s="4">
        <v>19</v>
      </c>
      <c r="C22" s="6" t="s">
        <v>24</v>
      </c>
      <c r="D22" s="7" t="s">
        <v>13</v>
      </c>
      <c r="E22" s="5">
        <v>9</v>
      </c>
      <c r="F22" s="64">
        <v>41640</v>
      </c>
      <c r="G22" s="65">
        <f t="shared" si="0"/>
        <v>374760</v>
      </c>
    </row>
    <row r="23" spans="2:7" x14ac:dyDescent="0.25">
      <c r="B23" s="4">
        <v>20</v>
      </c>
      <c r="C23" s="6" t="s">
        <v>25</v>
      </c>
      <c r="D23" s="7" t="s">
        <v>13</v>
      </c>
      <c r="E23" s="5">
        <v>14</v>
      </c>
      <c r="F23" s="64">
        <v>1140000</v>
      </c>
      <c r="G23" s="65">
        <f t="shared" si="0"/>
        <v>15960000</v>
      </c>
    </row>
    <row r="24" spans="2:7" x14ac:dyDescent="0.25">
      <c r="B24" s="4">
        <v>21</v>
      </c>
      <c r="C24" s="6" t="s">
        <v>26</v>
      </c>
      <c r="D24" s="7" t="s">
        <v>13</v>
      </c>
      <c r="E24" s="5">
        <v>46</v>
      </c>
      <c r="F24" s="64">
        <v>1860000</v>
      </c>
      <c r="G24" s="65">
        <f t="shared" si="0"/>
        <v>85560000</v>
      </c>
    </row>
    <row r="25" spans="2:7" ht="67.5" customHeight="1" x14ac:dyDescent="0.25">
      <c r="B25" s="4">
        <v>22</v>
      </c>
      <c r="C25" s="6" t="s">
        <v>27</v>
      </c>
      <c r="D25" s="7" t="s">
        <v>28</v>
      </c>
      <c r="E25" s="5">
        <v>27</v>
      </c>
      <c r="F25" s="64">
        <v>498091.1</v>
      </c>
      <c r="G25" s="65">
        <f t="shared" si="0"/>
        <v>13448459.699999999</v>
      </c>
    </row>
    <row r="26" spans="2:7" x14ac:dyDescent="0.25">
      <c r="B26" s="4">
        <v>23</v>
      </c>
      <c r="C26" s="6" t="s">
        <v>29</v>
      </c>
      <c r="D26" s="7" t="s">
        <v>13</v>
      </c>
      <c r="E26" s="5">
        <v>21</v>
      </c>
      <c r="F26" s="64">
        <v>1318120.8</v>
      </c>
      <c r="G26" s="65">
        <f t="shared" si="0"/>
        <v>27680536.800000001</v>
      </c>
    </row>
    <row r="27" spans="2:7" ht="14.25" customHeight="1" x14ac:dyDescent="0.25">
      <c r="B27" s="4">
        <v>24</v>
      </c>
      <c r="C27" s="6" t="s">
        <v>30</v>
      </c>
      <c r="D27" s="7" t="s">
        <v>8</v>
      </c>
      <c r="E27" s="5">
        <v>480</v>
      </c>
      <c r="F27" s="64">
        <v>14300</v>
      </c>
      <c r="G27" s="65">
        <f t="shared" si="0"/>
        <v>6864000</v>
      </c>
    </row>
    <row r="28" spans="2:7" x14ac:dyDescent="0.25">
      <c r="B28" s="4">
        <v>25</v>
      </c>
      <c r="C28" s="6" t="s">
        <v>31</v>
      </c>
      <c r="D28" s="7" t="s">
        <v>13</v>
      </c>
      <c r="E28" s="5">
        <v>12</v>
      </c>
      <c r="F28" s="64">
        <v>20670</v>
      </c>
      <c r="G28" s="65">
        <f t="shared" si="0"/>
        <v>248040</v>
      </c>
    </row>
    <row r="29" spans="2:7" x14ac:dyDescent="0.25">
      <c r="B29" s="4">
        <v>26</v>
      </c>
      <c r="C29" s="6" t="s">
        <v>32</v>
      </c>
      <c r="D29" s="7" t="s">
        <v>13</v>
      </c>
      <c r="E29" s="5">
        <v>60</v>
      </c>
      <c r="F29" s="64">
        <v>51600</v>
      </c>
      <c r="G29" s="65">
        <f t="shared" si="0"/>
        <v>3096000</v>
      </c>
    </row>
    <row r="30" spans="2:7" x14ac:dyDescent="0.25">
      <c r="B30" s="4">
        <v>27</v>
      </c>
      <c r="C30" s="6" t="s">
        <v>33</v>
      </c>
      <c r="D30" s="7" t="s">
        <v>13</v>
      </c>
      <c r="E30" s="5">
        <v>30</v>
      </c>
      <c r="F30" s="64">
        <v>63050</v>
      </c>
      <c r="G30" s="65">
        <f t="shared" si="0"/>
        <v>1891500</v>
      </c>
    </row>
    <row r="31" spans="2:7" x14ac:dyDescent="0.25">
      <c r="B31" s="4">
        <v>28</v>
      </c>
      <c r="C31" s="6" t="s">
        <v>113</v>
      </c>
      <c r="D31" s="7" t="s">
        <v>13</v>
      </c>
      <c r="E31" s="5">
        <v>25</v>
      </c>
      <c r="F31" s="64">
        <v>355320</v>
      </c>
      <c r="G31" s="65">
        <f t="shared" si="0"/>
        <v>8883000</v>
      </c>
    </row>
    <row r="32" spans="2:7" x14ac:dyDescent="0.25">
      <c r="B32" s="4">
        <v>29</v>
      </c>
      <c r="C32" s="6" t="s">
        <v>34</v>
      </c>
      <c r="D32" s="7" t="s">
        <v>8</v>
      </c>
      <c r="E32" s="5">
        <v>360</v>
      </c>
      <c r="F32" s="64">
        <v>5400</v>
      </c>
      <c r="G32" s="65">
        <f t="shared" si="0"/>
        <v>1944000</v>
      </c>
    </row>
    <row r="33" spans="2:7" x14ac:dyDescent="0.25">
      <c r="B33" s="4">
        <v>30</v>
      </c>
      <c r="C33" s="6" t="s">
        <v>109</v>
      </c>
      <c r="D33" s="7" t="s">
        <v>13</v>
      </c>
      <c r="E33" s="5">
        <f>48+36</f>
        <v>84</v>
      </c>
      <c r="F33" s="64">
        <v>2990</v>
      </c>
      <c r="G33" s="65">
        <f t="shared" si="0"/>
        <v>251160</v>
      </c>
    </row>
    <row r="34" spans="2:7" x14ac:dyDescent="0.25">
      <c r="B34" s="4">
        <v>31</v>
      </c>
      <c r="C34" s="6" t="s">
        <v>35</v>
      </c>
      <c r="D34" s="7" t="s">
        <v>13</v>
      </c>
      <c r="E34" s="5">
        <v>60</v>
      </c>
      <c r="F34" s="64">
        <v>38500</v>
      </c>
      <c r="G34" s="65">
        <f t="shared" si="0"/>
        <v>2310000</v>
      </c>
    </row>
    <row r="35" spans="2:7" x14ac:dyDescent="0.25">
      <c r="B35" s="4">
        <v>32</v>
      </c>
      <c r="C35" s="8" t="s">
        <v>36</v>
      </c>
      <c r="D35" s="7" t="s">
        <v>13</v>
      </c>
      <c r="E35" s="5">
        <v>48</v>
      </c>
      <c r="F35" s="64">
        <v>14300</v>
      </c>
      <c r="G35" s="65">
        <f t="shared" si="0"/>
        <v>686400</v>
      </c>
    </row>
    <row r="36" spans="2:7" x14ac:dyDescent="0.25">
      <c r="B36" s="4">
        <v>33</v>
      </c>
      <c r="C36" s="8" t="s">
        <v>37</v>
      </c>
      <c r="D36" s="7" t="s">
        <v>13</v>
      </c>
      <c r="E36" s="5">
        <v>24</v>
      </c>
      <c r="F36" s="64">
        <v>11700</v>
      </c>
      <c r="G36" s="65">
        <f t="shared" si="0"/>
        <v>280800</v>
      </c>
    </row>
    <row r="37" spans="2:7" x14ac:dyDescent="0.25">
      <c r="B37" s="4">
        <v>34</v>
      </c>
      <c r="C37" s="6" t="s">
        <v>38</v>
      </c>
      <c r="D37" s="7" t="s">
        <v>13</v>
      </c>
      <c r="E37" s="5">
        <v>57</v>
      </c>
      <c r="F37" s="64">
        <v>4560</v>
      </c>
      <c r="G37" s="65">
        <f t="shared" si="0"/>
        <v>259920</v>
      </c>
    </row>
    <row r="38" spans="2:7" x14ac:dyDescent="0.25">
      <c r="B38" s="4">
        <v>35</v>
      </c>
      <c r="C38" s="8" t="s">
        <v>39</v>
      </c>
      <c r="D38" s="9" t="s">
        <v>13</v>
      </c>
      <c r="E38" s="5">
        <v>84</v>
      </c>
      <c r="F38" s="64">
        <v>5400</v>
      </c>
      <c r="G38" s="65">
        <f t="shared" si="0"/>
        <v>453600</v>
      </c>
    </row>
    <row r="39" spans="2:7" x14ac:dyDescent="0.25">
      <c r="B39" s="4">
        <v>36</v>
      </c>
      <c r="C39" s="8" t="s">
        <v>40</v>
      </c>
      <c r="D39" s="9" t="s">
        <v>13</v>
      </c>
      <c r="E39" s="5">
        <v>24</v>
      </c>
      <c r="F39" s="64">
        <v>4620</v>
      </c>
      <c r="G39" s="65">
        <f t="shared" si="0"/>
        <v>110880</v>
      </c>
    </row>
    <row r="40" spans="2:7" x14ac:dyDescent="0.25">
      <c r="B40" s="4">
        <v>37</v>
      </c>
      <c r="C40" s="8" t="s">
        <v>41</v>
      </c>
      <c r="D40" s="9" t="s">
        <v>42</v>
      </c>
      <c r="E40" s="5">
        <v>42</v>
      </c>
      <c r="F40" s="64">
        <v>14400</v>
      </c>
      <c r="G40" s="65">
        <f t="shared" si="0"/>
        <v>604800</v>
      </c>
    </row>
    <row r="41" spans="2:7" x14ac:dyDescent="0.25">
      <c r="B41" s="4">
        <v>38</v>
      </c>
      <c r="C41" s="8" t="s">
        <v>43</v>
      </c>
      <c r="D41" s="9" t="s">
        <v>5</v>
      </c>
      <c r="E41" s="5">
        <f>12+9</f>
        <v>21</v>
      </c>
      <c r="F41" s="64">
        <v>31680</v>
      </c>
      <c r="G41" s="65">
        <f t="shared" si="0"/>
        <v>665280</v>
      </c>
    </row>
    <row r="42" spans="2:7" x14ac:dyDescent="0.25">
      <c r="B42" s="4">
        <v>39</v>
      </c>
      <c r="C42" s="8" t="s">
        <v>44</v>
      </c>
      <c r="D42" s="9" t="s">
        <v>8</v>
      </c>
      <c r="E42" s="5">
        <v>132</v>
      </c>
      <c r="F42" s="64">
        <v>9360</v>
      </c>
      <c r="G42" s="65">
        <f t="shared" si="0"/>
        <v>1235520</v>
      </c>
    </row>
    <row r="43" spans="2:7" x14ac:dyDescent="0.25">
      <c r="B43" s="4">
        <v>40</v>
      </c>
      <c r="C43" s="8" t="s">
        <v>45</v>
      </c>
      <c r="D43" s="9" t="s">
        <v>8</v>
      </c>
      <c r="E43" s="5">
        <v>132</v>
      </c>
      <c r="F43" s="64">
        <v>9360</v>
      </c>
      <c r="G43" s="65">
        <f t="shared" si="0"/>
        <v>1235520</v>
      </c>
    </row>
    <row r="44" spans="2:7" ht="25.5" x14ac:dyDescent="0.25">
      <c r="B44" s="4">
        <v>41</v>
      </c>
      <c r="C44" s="8" t="s">
        <v>46</v>
      </c>
      <c r="D44" s="9" t="s">
        <v>13</v>
      </c>
      <c r="E44" s="5">
        <v>12</v>
      </c>
      <c r="F44" s="64">
        <v>297600</v>
      </c>
      <c r="G44" s="65">
        <f t="shared" si="0"/>
        <v>3571200</v>
      </c>
    </row>
    <row r="45" spans="2:7" ht="38.25" x14ac:dyDescent="0.25">
      <c r="B45" s="4">
        <v>42</v>
      </c>
      <c r="C45" s="8" t="s">
        <v>114</v>
      </c>
      <c r="D45" s="9" t="s">
        <v>13</v>
      </c>
      <c r="E45" s="5">
        <f>12+18</f>
        <v>30</v>
      </c>
      <c r="F45" s="64">
        <v>54000</v>
      </c>
      <c r="G45" s="65">
        <f t="shared" si="0"/>
        <v>1620000</v>
      </c>
    </row>
    <row r="46" spans="2:7" ht="25.5" x14ac:dyDescent="0.25">
      <c r="B46" s="4">
        <v>43</v>
      </c>
      <c r="C46" s="8" t="s">
        <v>47</v>
      </c>
      <c r="D46" s="9" t="s">
        <v>13</v>
      </c>
      <c r="E46" s="5">
        <v>12</v>
      </c>
      <c r="F46" s="64">
        <v>54000</v>
      </c>
      <c r="G46" s="65">
        <f t="shared" si="0"/>
        <v>648000</v>
      </c>
    </row>
    <row r="47" spans="2:7" ht="38.25" x14ac:dyDescent="0.25">
      <c r="B47" s="4">
        <v>44</v>
      </c>
      <c r="C47" s="8" t="s">
        <v>48</v>
      </c>
      <c r="D47" s="9" t="s">
        <v>13</v>
      </c>
      <c r="E47" s="5">
        <v>126</v>
      </c>
      <c r="F47" s="64">
        <v>4160</v>
      </c>
      <c r="G47" s="65">
        <f t="shared" si="0"/>
        <v>524160</v>
      </c>
    </row>
    <row r="48" spans="2:7" x14ac:dyDescent="0.25">
      <c r="B48" s="4">
        <v>45</v>
      </c>
      <c r="C48" s="8" t="s">
        <v>49</v>
      </c>
      <c r="D48" s="9" t="s">
        <v>13</v>
      </c>
      <c r="E48" s="5">
        <v>18</v>
      </c>
      <c r="F48" s="64">
        <v>6314.1</v>
      </c>
      <c r="G48" s="65">
        <f t="shared" si="0"/>
        <v>113653.8</v>
      </c>
    </row>
    <row r="49" spans="2:7" ht="51" x14ac:dyDescent="0.25">
      <c r="B49" s="4">
        <v>46</v>
      </c>
      <c r="C49" s="8" t="s">
        <v>50</v>
      </c>
      <c r="D49" s="9" t="s">
        <v>13</v>
      </c>
      <c r="E49" s="5">
        <v>21</v>
      </c>
      <c r="F49" s="64">
        <v>54000</v>
      </c>
      <c r="G49" s="65">
        <f t="shared" si="0"/>
        <v>1134000</v>
      </c>
    </row>
    <row r="50" spans="2:7" x14ac:dyDescent="0.25">
      <c r="B50" s="4">
        <v>47</v>
      </c>
      <c r="C50" s="8" t="s">
        <v>115</v>
      </c>
      <c r="D50" s="9" t="s">
        <v>13</v>
      </c>
      <c r="E50" s="5">
        <v>33</v>
      </c>
      <c r="F50" s="64">
        <v>116400</v>
      </c>
      <c r="G50" s="65">
        <f t="shared" si="0"/>
        <v>3841200</v>
      </c>
    </row>
    <row r="51" spans="2:7" x14ac:dyDescent="0.25">
      <c r="B51" s="4">
        <v>48</v>
      </c>
      <c r="C51" s="10" t="s">
        <v>51</v>
      </c>
      <c r="D51" s="9" t="s">
        <v>13</v>
      </c>
      <c r="E51" s="5">
        <v>580</v>
      </c>
      <c r="F51" s="64">
        <v>19080</v>
      </c>
      <c r="G51" s="65">
        <f t="shared" si="0"/>
        <v>11066400</v>
      </c>
    </row>
    <row r="52" spans="2:7" ht="63.75" x14ac:dyDescent="0.25">
      <c r="B52" s="4">
        <v>49</v>
      </c>
      <c r="C52" s="8" t="s">
        <v>108</v>
      </c>
      <c r="D52" s="9" t="s">
        <v>6</v>
      </c>
      <c r="E52" s="5">
        <v>7</v>
      </c>
      <c r="F52" s="64">
        <v>136500</v>
      </c>
      <c r="G52" s="65">
        <f t="shared" si="0"/>
        <v>955500</v>
      </c>
    </row>
    <row r="53" spans="2:7" x14ac:dyDescent="0.25">
      <c r="B53" s="4">
        <v>50</v>
      </c>
      <c r="C53" s="8" t="s">
        <v>52</v>
      </c>
      <c r="D53" s="9" t="s">
        <v>5</v>
      </c>
      <c r="E53" s="5">
        <v>4</v>
      </c>
      <c r="F53" s="64">
        <v>69600</v>
      </c>
      <c r="G53" s="65">
        <f t="shared" si="0"/>
        <v>278400</v>
      </c>
    </row>
    <row r="54" spans="2:7" ht="63.75" x14ac:dyDescent="0.25">
      <c r="B54" s="4">
        <v>51</v>
      </c>
      <c r="C54" s="8" t="s">
        <v>53</v>
      </c>
      <c r="D54" s="9" t="s">
        <v>13</v>
      </c>
      <c r="E54" s="5">
        <v>3</v>
      </c>
      <c r="F54" s="64">
        <v>523900</v>
      </c>
      <c r="G54" s="65">
        <f t="shared" si="0"/>
        <v>1571700</v>
      </c>
    </row>
    <row r="55" spans="2:7" x14ac:dyDescent="0.25">
      <c r="B55" s="4">
        <v>52</v>
      </c>
      <c r="C55" s="8" t="s">
        <v>54</v>
      </c>
      <c r="D55" s="9" t="s">
        <v>13</v>
      </c>
      <c r="E55" s="5">
        <v>12</v>
      </c>
      <c r="F55" s="64">
        <v>7980</v>
      </c>
      <c r="G55" s="65">
        <f t="shared" si="0"/>
        <v>95760</v>
      </c>
    </row>
    <row r="56" spans="2:7" x14ac:dyDescent="0.25">
      <c r="B56" s="4">
        <v>53</v>
      </c>
      <c r="C56" s="8" t="s">
        <v>55</v>
      </c>
      <c r="D56" s="9" t="s">
        <v>13</v>
      </c>
      <c r="E56" s="5">
        <v>3</v>
      </c>
      <c r="F56" s="64">
        <v>5400</v>
      </c>
      <c r="G56" s="65">
        <f t="shared" si="0"/>
        <v>16200</v>
      </c>
    </row>
    <row r="57" spans="2:7" x14ac:dyDescent="0.25">
      <c r="B57" s="4">
        <v>54</v>
      </c>
      <c r="C57" s="8" t="s">
        <v>56</v>
      </c>
      <c r="D57" s="9" t="s">
        <v>13</v>
      </c>
      <c r="E57" s="5">
        <v>3</v>
      </c>
      <c r="F57" s="64">
        <v>6960</v>
      </c>
      <c r="G57" s="65">
        <f t="shared" si="0"/>
        <v>20880</v>
      </c>
    </row>
    <row r="58" spans="2:7" x14ac:dyDescent="0.25">
      <c r="B58" s="4">
        <v>55</v>
      </c>
      <c r="C58" s="8" t="s">
        <v>57</v>
      </c>
      <c r="D58" s="9" t="s">
        <v>13</v>
      </c>
      <c r="E58" s="5">
        <v>1</v>
      </c>
      <c r="F58" s="64">
        <v>25200</v>
      </c>
      <c r="G58" s="65">
        <f t="shared" si="0"/>
        <v>25200</v>
      </c>
    </row>
    <row r="59" spans="2:7" ht="25.5" x14ac:dyDescent="0.25">
      <c r="B59" s="4">
        <v>56</v>
      </c>
      <c r="C59" s="8" t="s">
        <v>58</v>
      </c>
      <c r="D59" s="9" t="s">
        <v>13</v>
      </c>
      <c r="E59" s="5">
        <v>25</v>
      </c>
      <c r="F59" s="64">
        <v>232108.5</v>
      </c>
      <c r="G59" s="65">
        <f t="shared" si="0"/>
        <v>5802712.5</v>
      </c>
    </row>
    <row r="60" spans="2:7" ht="25.5" x14ac:dyDescent="0.25">
      <c r="B60" s="4">
        <v>57</v>
      </c>
      <c r="C60" s="8" t="s">
        <v>59</v>
      </c>
      <c r="D60" s="9" t="s">
        <v>13</v>
      </c>
      <c r="E60" s="5">
        <v>12</v>
      </c>
      <c r="F60" s="64">
        <v>90600</v>
      </c>
      <c r="G60" s="65">
        <f t="shared" si="0"/>
        <v>1087200</v>
      </c>
    </row>
    <row r="61" spans="2:7" x14ac:dyDescent="0.25">
      <c r="B61" s="4">
        <v>58</v>
      </c>
      <c r="C61" s="8" t="s">
        <v>60</v>
      </c>
      <c r="D61" s="9" t="s">
        <v>13</v>
      </c>
      <c r="E61" s="5">
        <v>120</v>
      </c>
      <c r="F61" s="64">
        <v>7200</v>
      </c>
      <c r="G61" s="65">
        <f t="shared" si="0"/>
        <v>864000</v>
      </c>
    </row>
    <row r="62" spans="2:7" x14ac:dyDescent="0.25">
      <c r="B62" s="4">
        <v>59</v>
      </c>
      <c r="C62" s="8" t="s">
        <v>61</v>
      </c>
      <c r="D62" s="9" t="s">
        <v>13</v>
      </c>
      <c r="E62" s="5">
        <v>24</v>
      </c>
      <c r="F62" s="64">
        <v>13020</v>
      </c>
      <c r="G62" s="65">
        <f t="shared" si="0"/>
        <v>312480</v>
      </c>
    </row>
    <row r="63" spans="2:7" x14ac:dyDescent="0.25">
      <c r="B63" s="4">
        <v>60</v>
      </c>
      <c r="C63" s="8" t="s">
        <v>62</v>
      </c>
      <c r="D63" s="9" t="s">
        <v>13</v>
      </c>
      <c r="E63" s="5">
        <v>96</v>
      </c>
      <c r="F63" s="64">
        <v>1950</v>
      </c>
      <c r="G63" s="65">
        <f t="shared" si="0"/>
        <v>187200</v>
      </c>
    </row>
    <row r="64" spans="2:7" x14ac:dyDescent="0.25">
      <c r="B64" s="4">
        <v>61</v>
      </c>
      <c r="C64" s="8" t="s">
        <v>63</v>
      </c>
      <c r="D64" s="9" t="s">
        <v>13</v>
      </c>
      <c r="E64" s="5">
        <v>12</v>
      </c>
      <c r="F64" s="64">
        <v>20280</v>
      </c>
      <c r="G64" s="65">
        <f t="shared" si="0"/>
        <v>243360</v>
      </c>
    </row>
    <row r="65" spans="2:7" x14ac:dyDescent="0.25">
      <c r="B65" s="4">
        <v>62</v>
      </c>
      <c r="C65" s="8" t="s">
        <v>64</v>
      </c>
      <c r="D65" s="9" t="s">
        <v>6</v>
      </c>
      <c r="E65" s="5">
        <v>12</v>
      </c>
      <c r="F65" s="64">
        <v>81600</v>
      </c>
      <c r="G65" s="65">
        <f t="shared" si="0"/>
        <v>979200</v>
      </c>
    </row>
    <row r="66" spans="2:7" x14ac:dyDescent="0.25">
      <c r="B66" s="4">
        <v>63</v>
      </c>
      <c r="C66" s="8" t="s">
        <v>65</v>
      </c>
      <c r="D66" s="9" t="s">
        <v>13</v>
      </c>
      <c r="E66" s="5">
        <v>12</v>
      </c>
      <c r="F66" s="64">
        <v>383400</v>
      </c>
      <c r="G66" s="65">
        <f t="shared" si="0"/>
        <v>4600800</v>
      </c>
    </row>
    <row r="67" spans="2:7" ht="38.25" x14ac:dyDescent="0.25">
      <c r="B67" s="4">
        <v>64</v>
      </c>
      <c r="C67" s="8" t="s">
        <v>121</v>
      </c>
      <c r="D67" s="9" t="s">
        <v>13</v>
      </c>
      <c r="E67" s="5">
        <v>9</v>
      </c>
      <c r="F67" s="64">
        <v>405340</v>
      </c>
      <c r="G67" s="65">
        <f t="shared" si="0"/>
        <v>3648060</v>
      </c>
    </row>
    <row r="68" spans="2:7" x14ac:dyDescent="0.25">
      <c r="B68" s="4">
        <v>65</v>
      </c>
      <c r="C68" s="8" t="s">
        <v>66</v>
      </c>
      <c r="D68" s="9" t="s">
        <v>13</v>
      </c>
      <c r="E68" s="5">
        <v>21</v>
      </c>
      <c r="F68" s="64">
        <v>119280</v>
      </c>
      <c r="G68" s="65">
        <f t="shared" si="0"/>
        <v>2504880</v>
      </c>
    </row>
    <row r="69" spans="2:7" x14ac:dyDescent="0.25">
      <c r="B69" s="4">
        <v>66</v>
      </c>
      <c r="C69" s="8" t="s">
        <v>116</v>
      </c>
      <c r="D69" s="9" t="s">
        <v>6</v>
      </c>
      <c r="E69" s="5">
        <v>12</v>
      </c>
      <c r="F69" s="64">
        <v>9057.6</v>
      </c>
      <c r="G69" s="65">
        <f t="shared" ref="G69:G99" si="1">E69*F69</f>
        <v>108691.20000000001</v>
      </c>
    </row>
    <row r="70" spans="2:7" x14ac:dyDescent="0.25">
      <c r="B70" s="4">
        <v>67</v>
      </c>
      <c r="C70" s="8" t="s">
        <v>117</v>
      </c>
      <c r="D70" s="9" t="s">
        <v>6</v>
      </c>
      <c r="E70" s="5">
        <v>12</v>
      </c>
      <c r="F70" s="64">
        <v>64425.599999999999</v>
      </c>
      <c r="G70" s="65">
        <f t="shared" si="1"/>
        <v>773107.19999999995</v>
      </c>
    </row>
    <row r="71" spans="2:7" x14ac:dyDescent="0.25">
      <c r="B71" s="4">
        <v>68</v>
      </c>
      <c r="C71" s="8" t="s">
        <v>67</v>
      </c>
      <c r="D71" s="9" t="s">
        <v>13</v>
      </c>
      <c r="E71" s="5">
        <v>94</v>
      </c>
      <c r="F71" s="64">
        <v>15600</v>
      </c>
      <c r="G71" s="65">
        <f t="shared" si="1"/>
        <v>1466400</v>
      </c>
    </row>
    <row r="72" spans="2:7" x14ac:dyDescent="0.25">
      <c r="B72" s="4">
        <v>69</v>
      </c>
      <c r="C72" s="8" t="s">
        <v>68</v>
      </c>
      <c r="D72" s="9" t="s">
        <v>13</v>
      </c>
      <c r="E72" s="5">
        <v>9</v>
      </c>
      <c r="F72" s="64">
        <v>56170.8</v>
      </c>
      <c r="G72" s="65">
        <f t="shared" si="1"/>
        <v>505537.2</v>
      </c>
    </row>
    <row r="73" spans="2:7" x14ac:dyDescent="0.25">
      <c r="B73" s="4">
        <v>70</v>
      </c>
      <c r="C73" s="66" t="s">
        <v>69</v>
      </c>
      <c r="D73" s="9" t="s">
        <v>13</v>
      </c>
      <c r="E73" s="5">
        <v>9</v>
      </c>
      <c r="F73" s="64">
        <v>13200</v>
      </c>
      <c r="G73" s="65">
        <f t="shared" si="1"/>
        <v>118800</v>
      </c>
    </row>
    <row r="74" spans="2:7" x14ac:dyDescent="0.25">
      <c r="B74" s="4">
        <v>71</v>
      </c>
      <c r="C74" s="67" t="s">
        <v>70</v>
      </c>
      <c r="D74" s="9" t="s">
        <v>13</v>
      </c>
      <c r="E74" s="5">
        <v>9</v>
      </c>
      <c r="F74" s="64">
        <v>13200</v>
      </c>
      <c r="G74" s="65">
        <f t="shared" si="1"/>
        <v>118800</v>
      </c>
    </row>
    <row r="75" spans="2:7" x14ac:dyDescent="0.25">
      <c r="B75" s="4">
        <v>72</v>
      </c>
      <c r="C75" s="8" t="s">
        <v>71</v>
      </c>
      <c r="D75" s="9" t="s">
        <v>13</v>
      </c>
      <c r="E75" s="5">
        <v>13</v>
      </c>
      <c r="F75" s="64">
        <v>97500</v>
      </c>
      <c r="G75" s="65">
        <f t="shared" si="1"/>
        <v>1267500</v>
      </c>
    </row>
    <row r="76" spans="2:7" x14ac:dyDescent="0.25">
      <c r="B76" s="4">
        <v>73</v>
      </c>
      <c r="C76" s="68" t="s">
        <v>72</v>
      </c>
      <c r="D76" s="9" t="s">
        <v>13</v>
      </c>
      <c r="E76" s="5">
        <v>9</v>
      </c>
      <c r="F76" s="64">
        <v>33600</v>
      </c>
      <c r="G76" s="65">
        <f t="shared" si="1"/>
        <v>302400</v>
      </c>
    </row>
    <row r="77" spans="2:7" x14ac:dyDescent="0.25">
      <c r="B77" s="4">
        <v>74</v>
      </c>
      <c r="C77" s="68" t="s">
        <v>73</v>
      </c>
      <c r="D77" s="9" t="s">
        <v>13</v>
      </c>
      <c r="E77" s="5">
        <v>36</v>
      </c>
      <c r="F77" s="64">
        <v>46680</v>
      </c>
      <c r="G77" s="65">
        <f t="shared" si="1"/>
        <v>1680480</v>
      </c>
    </row>
    <row r="78" spans="2:7" x14ac:dyDescent="0.25">
      <c r="B78" s="4">
        <v>75</v>
      </c>
      <c r="C78" s="68" t="s">
        <v>74</v>
      </c>
      <c r="D78" s="9" t="s">
        <v>13</v>
      </c>
      <c r="E78" s="5">
        <v>54</v>
      </c>
      <c r="F78" s="64">
        <v>3120</v>
      </c>
      <c r="G78" s="65">
        <f t="shared" si="1"/>
        <v>168480</v>
      </c>
    </row>
    <row r="79" spans="2:7" x14ac:dyDescent="0.25">
      <c r="B79" s="4">
        <v>76</v>
      </c>
      <c r="C79" s="68" t="s">
        <v>75</v>
      </c>
      <c r="D79" s="9" t="s">
        <v>13</v>
      </c>
      <c r="E79" s="5">
        <v>9</v>
      </c>
      <c r="F79" s="64">
        <v>38400</v>
      </c>
      <c r="G79" s="65">
        <f t="shared" si="1"/>
        <v>345600</v>
      </c>
    </row>
    <row r="80" spans="2:7" x14ac:dyDescent="0.25">
      <c r="B80" s="4">
        <v>77</v>
      </c>
      <c r="C80" s="68" t="s">
        <v>76</v>
      </c>
      <c r="D80" s="9" t="s">
        <v>13</v>
      </c>
      <c r="E80" s="5">
        <v>9</v>
      </c>
      <c r="F80" s="64">
        <v>140400</v>
      </c>
      <c r="G80" s="65">
        <f t="shared" si="1"/>
        <v>1263600</v>
      </c>
    </row>
    <row r="81" spans="2:7" x14ac:dyDescent="0.25">
      <c r="B81" s="4">
        <v>78</v>
      </c>
      <c r="C81" s="68" t="s">
        <v>77</v>
      </c>
      <c r="D81" s="9" t="s">
        <v>8</v>
      </c>
      <c r="E81" s="5">
        <v>90</v>
      </c>
      <c r="F81" s="64">
        <v>5760</v>
      </c>
      <c r="G81" s="65">
        <f t="shared" si="1"/>
        <v>518400</v>
      </c>
    </row>
    <row r="82" spans="2:7" x14ac:dyDescent="0.25">
      <c r="B82" s="4">
        <v>79</v>
      </c>
      <c r="C82" s="68" t="s">
        <v>78</v>
      </c>
      <c r="D82" s="9" t="s">
        <v>8</v>
      </c>
      <c r="E82" s="5">
        <v>90</v>
      </c>
      <c r="F82" s="64">
        <v>4920</v>
      </c>
      <c r="G82" s="65">
        <f t="shared" si="1"/>
        <v>442800</v>
      </c>
    </row>
    <row r="83" spans="2:7" x14ac:dyDescent="0.25">
      <c r="B83" s="4">
        <v>80</v>
      </c>
      <c r="C83" s="68" t="s">
        <v>79</v>
      </c>
      <c r="D83" s="9" t="s">
        <v>8</v>
      </c>
      <c r="E83" s="5">
        <v>90</v>
      </c>
      <c r="F83" s="64">
        <v>5160</v>
      </c>
      <c r="G83" s="65">
        <f t="shared" si="1"/>
        <v>464400</v>
      </c>
    </row>
    <row r="84" spans="2:7" x14ac:dyDescent="0.25">
      <c r="B84" s="4">
        <v>81</v>
      </c>
      <c r="C84" s="75" t="s">
        <v>120</v>
      </c>
      <c r="D84" s="9" t="s">
        <v>80</v>
      </c>
      <c r="E84" s="5">
        <v>9</v>
      </c>
      <c r="F84" s="64">
        <v>362125</v>
      </c>
      <c r="G84" s="65">
        <f t="shared" si="1"/>
        <v>3259125</v>
      </c>
    </row>
    <row r="85" spans="2:7" x14ac:dyDescent="0.25">
      <c r="B85" s="4">
        <v>82</v>
      </c>
      <c r="C85" s="11" t="s">
        <v>81</v>
      </c>
      <c r="D85" s="9" t="s">
        <v>13</v>
      </c>
      <c r="E85" s="5">
        <v>2</v>
      </c>
      <c r="F85" s="64">
        <v>136500</v>
      </c>
      <c r="G85" s="65">
        <f t="shared" si="1"/>
        <v>273000</v>
      </c>
    </row>
    <row r="86" spans="2:7" x14ac:dyDescent="0.25">
      <c r="B86" s="4">
        <v>83</v>
      </c>
      <c r="C86" s="11" t="s">
        <v>118</v>
      </c>
      <c r="D86" s="9" t="s">
        <v>13</v>
      </c>
      <c r="E86" s="5">
        <v>1</v>
      </c>
      <c r="F86" s="64">
        <v>336000</v>
      </c>
      <c r="G86" s="65">
        <f t="shared" si="1"/>
        <v>336000</v>
      </c>
    </row>
    <row r="87" spans="2:7" x14ac:dyDescent="0.25">
      <c r="B87" s="4">
        <v>84</v>
      </c>
      <c r="C87" s="11" t="s">
        <v>111</v>
      </c>
      <c r="D87" s="9" t="s">
        <v>13</v>
      </c>
      <c r="E87" s="5">
        <v>4</v>
      </c>
      <c r="F87" s="64">
        <v>52800</v>
      </c>
      <c r="G87" s="65">
        <f t="shared" si="1"/>
        <v>211200</v>
      </c>
    </row>
    <row r="88" spans="2:7" x14ac:dyDescent="0.25">
      <c r="B88" s="4">
        <v>85</v>
      </c>
      <c r="C88" s="11" t="s">
        <v>82</v>
      </c>
      <c r="D88" s="9" t="s">
        <v>8</v>
      </c>
      <c r="E88" s="5">
        <v>40</v>
      </c>
      <c r="F88" s="64">
        <v>1274</v>
      </c>
      <c r="G88" s="65">
        <f t="shared" si="1"/>
        <v>50960</v>
      </c>
    </row>
    <row r="89" spans="2:7" x14ac:dyDescent="0.25">
      <c r="B89" s="4">
        <v>86</v>
      </c>
      <c r="C89" s="11" t="s">
        <v>83</v>
      </c>
      <c r="D89" s="9" t="s">
        <v>8</v>
      </c>
      <c r="E89" s="5">
        <v>50</v>
      </c>
      <c r="F89" s="64">
        <v>7440</v>
      </c>
      <c r="G89" s="65">
        <f t="shared" si="1"/>
        <v>372000</v>
      </c>
    </row>
    <row r="90" spans="2:7" x14ac:dyDescent="0.25">
      <c r="B90" s="4">
        <v>87</v>
      </c>
      <c r="C90" s="11" t="s">
        <v>122</v>
      </c>
      <c r="D90" s="9" t="s">
        <v>28</v>
      </c>
      <c r="E90" s="5">
        <v>8</v>
      </c>
      <c r="F90" s="64">
        <v>185400</v>
      </c>
      <c r="G90" s="65">
        <f t="shared" si="1"/>
        <v>1483200</v>
      </c>
    </row>
    <row r="91" spans="2:7" x14ac:dyDescent="0.25">
      <c r="B91" s="4">
        <v>88</v>
      </c>
      <c r="C91" s="11" t="s">
        <v>119</v>
      </c>
      <c r="D91" s="9" t="s">
        <v>84</v>
      </c>
      <c r="E91" s="5">
        <v>10</v>
      </c>
      <c r="F91" s="64">
        <v>185400</v>
      </c>
      <c r="G91" s="65">
        <f t="shared" si="1"/>
        <v>1854000</v>
      </c>
    </row>
    <row r="92" spans="2:7" ht="25.5" x14ac:dyDescent="0.25">
      <c r="B92" s="4">
        <v>89</v>
      </c>
      <c r="C92" s="11" t="s">
        <v>85</v>
      </c>
      <c r="D92" s="9" t="s">
        <v>107</v>
      </c>
      <c r="E92" s="5">
        <v>6</v>
      </c>
      <c r="F92" s="64">
        <v>1759200</v>
      </c>
      <c r="G92" s="65">
        <f t="shared" si="1"/>
        <v>10555200</v>
      </c>
    </row>
    <row r="93" spans="2:7" ht="76.5" x14ac:dyDescent="0.25">
      <c r="B93" s="4">
        <v>90</v>
      </c>
      <c r="C93" s="11" t="s">
        <v>86</v>
      </c>
      <c r="D93" s="9" t="s">
        <v>28</v>
      </c>
      <c r="E93" s="5">
        <v>8</v>
      </c>
      <c r="F93" s="64">
        <v>59880</v>
      </c>
      <c r="G93" s="65">
        <f t="shared" si="1"/>
        <v>479040</v>
      </c>
    </row>
    <row r="94" spans="2:7" ht="25.5" x14ac:dyDescent="0.25">
      <c r="B94" s="4">
        <v>91</v>
      </c>
      <c r="C94" s="12" t="s">
        <v>87</v>
      </c>
      <c r="D94" s="7" t="s">
        <v>13</v>
      </c>
      <c r="E94" s="5">
        <v>9</v>
      </c>
      <c r="F94" s="64">
        <v>997500</v>
      </c>
      <c r="G94" s="65">
        <f t="shared" si="1"/>
        <v>8977500</v>
      </c>
    </row>
    <row r="95" spans="2:7" ht="38.25" x14ac:dyDescent="0.25">
      <c r="B95" s="4">
        <v>92</v>
      </c>
      <c r="C95" s="10" t="s">
        <v>88</v>
      </c>
      <c r="D95" s="7" t="s">
        <v>89</v>
      </c>
      <c r="E95" s="5">
        <v>1</v>
      </c>
      <c r="F95" s="64">
        <v>11000000</v>
      </c>
      <c r="G95" s="65">
        <f t="shared" si="1"/>
        <v>11000000</v>
      </c>
    </row>
    <row r="96" spans="2:7" ht="39" customHeight="1" x14ac:dyDescent="0.25">
      <c r="B96" s="4">
        <v>93</v>
      </c>
      <c r="C96" s="10" t="s">
        <v>90</v>
      </c>
      <c r="D96" s="7" t="s">
        <v>89</v>
      </c>
      <c r="E96" s="5">
        <v>1</v>
      </c>
      <c r="F96" s="64">
        <v>10000000</v>
      </c>
      <c r="G96" s="65">
        <f t="shared" si="1"/>
        <v>10000000</v>
      </c>
    </row>
    <row r="97" spans="2:7" ht="38.25" x14ac:dyDescent="0.25">
      <c r="B97" s="4">
        <v>94</v>
      </c>
      <c r="C97" s="10" t="s">
        <v>91</v>
      </c>
      <c r="D97" s="7" t="s">
        <v>89</v>
      </c>
      <c r="E97" s="5">
        <v>1</v>
      </c>
      <c r="F97" s="64">
        <v>6000000</v>
      </c>
      <c r="G97" s="65">
        <f t="shared" si="1"/>
        <v>6000000</v>
      </c>
    </row>
    <row r="98" spans="2:7" ht="102" x14ac:dyDescent="0.25">
      <c r="B98" s="4">
        <v>95</v>
      </c>
      <c r="C98" s="10" t="s">
        <v>110</v>
      </c>
      <c r="D98" s="7" t="s">
        <v>89</v>
      </c>
      <c r="E98" s="5">
        <v>1</v>
      </c>
      <c r="F98" s="64">
        <v>10000000</v>
      </c>
      <c r="G98" s="65">
        <f t="shared" si="1"/>
        <v>10000000</v>
      </c>
    </row>
    <row r="99" spans="2:7" ht="38.25" x14ac:dyDescent="0.25">
      <c r="B99" s="4">
        <v>96</v>
      </c>
      <c r="C99" s="10" t="s">
        <v>92</v>
      </c>
      <c r="D99" s="7" t="s">
        <v>89</v>
      </c>
      <c r="E99" s="5">
        <v>1</v>
      </c>
      <c r="F99" s="64">
        <v>1800000</v>
      </c>
      <c r="G99" s="65">
        <f t="shared" si="1"/>
        <v>1800000</v>
      </c>
    </row>
    <row r="100" spans="2:7" x14ac:dyDescent="0.25">
      <c r="B100" s="99" t="s">
        <v>94</v>
      </c>
      <c r="C100" s="99"/>
      <c r="D100" s="99"/>
      <c r="E100" s="99"/>
      <c r="F100" s="71"/>
      <c r="G100" s="72">
        <f>SUM(G4:G99)</f>
        <v>432112596.39999998</v>
      </c>
    </row>
  </sheetData>
  <mergeCells count="1">
    <mergeCell ref="B100:E100"/>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28957-54F3-4734-AE58-80494A396E19}">
  <dimension ref="B3:G100"/>
  <sheetViews>
    <sheetView topLeftCell="A90" zoomScale="130" zoomScaleNormal="130" workbookViewId="0">
      <selection activeCell="F4" sqref="F4:F99"/>
    </sheetView>
  </sheetViews>
  <sheetFormatPr baseColWidth="10" defaultRowHeight="15" x14ac:dyDescent="0.25"/>
  <cols>
    <col min="1" max="1" width="5.85546875" customWidth="1"/>
    <col min="2" max="2" width="5.140625" style="69" customWidth="1"/>
    <col min="3" max="3" width="78.28515625" style="70" customWidth="1"/>
    <col min="4" max="5" width="11.42578125" style="69"/>
    <col min="6" max="6" width="13.28515625" style="73" customWidth="1"/>
    <col min="7" max="7" width="15.7109375" style="74" customWidth="1"/>
  </cols>
  <sheetData>
    <row r="3" spans="2:7" ht="39" x14ac:dyDescent="0.25">
      <c r="B3" s="2" t="s">
        <v>0</v>
      </c>
      <c r="C3" s="2" t="s">
        <v>1</v>
      </c>
      <c r="D3" s="2" t="s">
        <v>2</v>
      </c>
      <c r="E3" s="3" t="s">
        <v>3</v>
      </c>
      <c r="F3" s="62" t="s">
        <v>93</v>
      </c>
      <c r="G3" s="13" t="s">
        <v>94</v>
      </c>
    </row>
    <row r="4" spans="2:7" x14ac:dyDescent="0.25">
      <c r="B4" s="4">
        <v>1</v>
      </c>
      <c r="C4" s="6" t="s">
        <v>4</v>
      </c>
      <c r="D4" s="4" t="s">
        <v>5</v>
      </c>
      <c r="E4" s="5">
        <v>18</v>
      </c>
      <c r="F4" s="64">
        <v>366436</v>
      </c>
      <c r="G4" s="65">
        <f>E4*F4</f>
        <v>6595848</v>
      </c>
    </row>
    <row r="5" spans="2:7" x14ac:dyDescent="0.25">
      <c r="B5" s="4">
        <v>2</v>
      </c>
      <c r="C5" s="6" t="s">
        <v>106</v>
      </c>
      <c r="D5" s="4" t="s">
        <v>6</v>
      </c>
      <c r="E5" s="5">
        <v>9</v>
      </c>
      <c r="F5" s="64">
        <v>58092</v>
      </c>
      <c r="G5" s="65">
        <f t="shared" ref="G5:G68" si="0">E5*F5</f>
        <v>522828</v>
      </c>
    </row>
    <row r="6" spans="2:7" ht="25.5" x14ac:dyDescent="0.25">
      <c r="B6" s="4">
        <v>3</v>
      </c>
      <c r="C6" s="6" t="s">
        <v>7</v>
      </c>
      <c r="D6" s="4" t="s">
        <v>8</v>
      </c>
      <c r="E6" s="5">
        <v>203</v>
      </c>
      <c r="F6" s="64">
        <v>9632</v>
      </c>
      <c r="G6" s="65">
        <f t="shared" si="0"/>
        <v>1955296</v>
      </c>
    </row>
    <row r="7" spans="2:7" ht="25.5" x14ac:dyDescent="0.25">
      <c r="B7" s="4">
        <v>4</v>
      </c>
      <c r="C7" s="6" t="s">
        <v>9</v>
      </c>
      <c r="D7" s="7" t="s">
        <v>8</v>
      </c>
      <c r="E7" s="5">
        <v>222</v>
      </c>
      <c r="F7" s="64">
        <v>14794</v>
      </c>
      <c r="G7" s="65">
        <f t="shared" si="0"/>
        <v>3284268</v>
      </c>
    </row>
    <row r="8" spans="2:7" ht="25.5" x14ac:dyDescent="0.25">
      <c r="B8" s="4">
        <v>5</v>
      </c>
      <c r="C8" s="6" t="s">
        <v>10</v>
      </c>
      <c r="D8" s="7" t="s">
        <v>8</v>
      </c>
      <c r="E8" s="5">
        <v>222</v>
      </c>
      <c r="F8" s="64">
        <v>14794</v>
      </c>
      <c r="G8" s="65">
        <f t="shared" si="0"/>
        <v>3284268</v>
      </c>
    </row>
    <row r="9" spans="2:7" x14ac:dyDescent="0.25">
      <c r="B9" s="4">
        <v>6</v>
      </c>
      <c r="C9" s="6" t="s">
        <v>11</v>
      </c>
      <c r="D9" s="7" t="s">
        <v>6</v>
      </c>
      <c r="E9" s="5">
        <v>9</v>
      </c>
      <c r="F9" s="64">
        <v>28428</v>
      </c>
      <c r="G9" s="65">
        <f t="shared" si="0"/>
        <v>255852</v>
      </c>
    </row>
    <row r="10" spans="2:7" x14ac:dyDescent="0.25">
      <c r="B10" s="4">
        <v>7</v>
      </c>
      <c r="C10" s="6" t="s">
        <v>12</v>
      </c>
      <c r="D10" s="7" t="s">
        <v>13</v>
      </c>
      <c r="E10" s="5">
        <v>11</v>
      </c>
      <c r="F10" s="64">
        <v>53766</v>
      </c>
      <c r="G10" s="65">
        <f t="shared" si="0"/>
        <v>591426</v>
      </c>
    </row>
    <row r="11" spans="2:7" ht="25.5" x14ac:dyDescent="0.25">
      <c r="B11" s="4">
        <v>8</v>
      </c>
      <c r="C11" s="6" t="s">
        <v>14</v>
      </c>
      <c r="D11" s="7" t="s">
        <v>13</v>
      </c>
      <c r="E11" s="5">
        <v>68</v>
      </c>
      <c r="F11" s="64">
        <v>16068</v>
      </c>
      <c r="G11" s="65">
        <f t="shared" si="0"/>
        <v>1092624</v>
      </c>
    </row>
    <row r="12" spans="2:7" ht="25.5" x14ac:dyDescent="0.25">
      <c r="B12" s="4">
        <v>9</v>
      </c>
      <c r="C12" s="6" t="s">
        <v>15</v>
      </c>
      <c r="D12" s="7" t="s">
        <v>13</v>
      </c>
      <c r="E12" s="5">
        <v>11</v>
      </c>
      <c r="F12" s="64">
        <v>245401</v>
      </c>
      <c r="G12" s="65">
        <f t="shared" si="0"/>
        <v>2699411</v>
      </c>
    </row>
    <row r="13" spans="2:7" x14ac:dyDescent="0.25">
      <c r="B13" s="4">
        <v>10</v>
      </c>
      <c r="C13" s="6" t="s">
        <v>112</v>
      </c>
      <c r="D13" s="7" t="s">
        <v>13</v>
      </c>
      <c r="E13" s="5">
        <f>7+14</f>
        <v>21</v>
      </c>
      <c r="F13" s="64">
        <v>33248</v>
      </c>
      <c r="G13" s="65">
        <f t="shared" si="0"/>
        <v>698208</v>
      </c>
    </row>
    <row r="14" spans="2:7" ht="27" customHeight="1" x14ac:dyDescent="0.25">
      <c r="B14" s="4">
        <v>11</v>
      </c>
      <c r="C14" s="6" t="s">
        <v>16</v>
      </c>
      <c r="D14" s="7" t="s">
        <v>13</v>
      </c>
      <c r="E14" s="5">
        <v>11</v>
      </c>
      <c r="F14" s="64">
        <v>143963</v>
      </c>
      <c r="G14" s="65">
        <f t="shared" si="0"/>
        <v>1583593</v>
      </c>
    </row>
    <row r="15" spans="2:7" x14ac:dyDescent="0.25">
      <c r="B15" s="4">
        <v>12</v>
      </c>
      <c r="C15" s="6" t="s">
        <v>17</v>
      </c>
      <c r="D15" s="7" t="s">
        <v>13</v>
      </c>
      <c r="E15" s="5">
        <v>3</v>
      </c>
      <c r="F15" s="64">
        <v>1980000</v>
      </c>
      <c r="G15" s="65">
        <f t="shared" si="0"/>
        <v>5940000</v>
      </c>
    </row>
    <row r="16" spans="2:7" ht="25.5" x14ac:dyDescent="0.25">
      <c r="B16" s="4">
        <v>13</v>
      </c>
      <c r="C16" s="6" t="s">
        <v>18</v>
      </c>
      <c r="D16" s="7" t="s">
        <v>13</v>
      </c>
      <c r="E16" s="5">
        <v>18</v>
      </c>
      <c r="F16" s="64">
        <v>46968</v>
      </c>
      <c r="G16" s="65">
        <f t="shared" si="0"/>
        <v>845424</v>
      </c>
    </row>
    <row r="17" spans="2:7" x14ac:dyDescent="0.25">
      <c r="B17" s="4">
        <v>14</v>
      </c>
      <c r="C17" s="6" t="s">
        <v>19</v>
      </c>
      <c r="D17" s="7" t="s">
        <v>13</v>
      </c>
      <c r="E17" s="5">
        <v>9</v>
      </c>
      <c r="F17" s="64">
        <v>891156</v>
      </c>
      <c r="G17" s="65">
        <f t="shared" si="0"/>
        <v>8020404</v>
      </c>
    </row>
    <row r="18" spans="2:7" ht="25.5" x14ac:dyDescent="0.25">
      <c r="B18" s="4">
        <v>15</v>
      </c>
      <c r="C18" s="6" t="s">
        <v>20</v>
      </c>
      <c r="D18" s="7" t="s">
        <v>13</v>
      </c>
      <c r="E18" s="5">
        <v>7</v>
      </c>
      <c r="F18" s="64">
        <v>2998000</v>
      </c>
      <c r="G18" s="65">
        <f t="shared" si="0"/>
        <v>20986000</v>
      </c>
    </row>
    <row r="19" spans="2:7" ht="63.75" x14ac:dyDescent="0.25">
      <c r="B19" s="4">
        <v>16</v>
      </c>
      <c r="C19" s="6" t="s">
        <v>21</v>
      </c>
      <c r="D19" s="7" t="s">
        <v>13</v>
      </c>
      <c r="E19" s="5">
        <v>44</v>
      </c>
      <c r="F19" s="64">
        <v>943000</v>
      </c>
      <c r="G19" s="65">
        <f t="shared" si="0"/>
        <v>41492000</v>
      </c>
    </row>
    <row r="20" spans="2:7" ht="38.25" x14ac:dyDescent="0.25">
      <c r="B20" s="4">
        <v>17</v>
      </c>
      <c r="C20" s="6" t="s">
        <v>22</v>
      </c>
      <c r="D20" s="7" t="s">
        <v>13</v>
      </c>
      <c r="E20" s="5">
        <v>24</v>
      </c>
      <c r="F20" s="64">
        <v>756000</v>
      </c>
      <c r="G20" s="65">
        <f t="shared" si="0"/>
        <v>18144000</v>
      </c>
    </row>
    <row r="21" spans="2:7" ht="51" x14ac:dyDescent="0.25">
      <c r="B21" s="4">
        <v>18</v>
      </c>
      <c r="C21" s="6" t="s">
        <v>23</v>
      </c>
      <c r="D21" s="7" t="s">
        <v>13</v>
      </c>
      <c r="E21" s="5">
        <v>30</v>
      </c>
      <c r="F21" s="64">
        <v>570000</v>
      </c>
      <c r="G21" s="65">
        <f t="shared" si="0"/>
        <v>17100000</v>
      </c>
    </row>
    <row r="22" spans="2:7" ht="25.5" x14ac:dyDescent="0.25">
      <c r="B22" s="4">
        <v>19</v>
      </c>
      <c r="C22" s="6" t="s">
        <v>24</v>
      </c>
      <c r="D22" s="7" t="s">
        <v>13</v>
      </c>
      <c r="E22" s="5">
        <v>9</v>
      </c>
      <c r="F22" s="64">
        <v>42889</v>
      </c>
      <c r="G22" s="65">
        <f t="shared" si="0"/>
        <v>386001</v>
      </c>
    </row>
    <row r="23" spans="2:7" x14ac:dyDescent="0.25">
      <c r="B23" s="4">
        <v>20</v>
      </c>
      <c r="C23" s="6" t="s">
        <v>25</v>
      </c>
      <c r="D23" s="7" t="s">
        <v>13</v>
      </c>
      <c r="E23" s="5">
        <v>14</v>
      </c>
      <c r="F23" s="64">
        <v>1174200</v>
      </c>
      <c r="G23" s="65">
        <f t="shared" si="0"/>
        <v>16438800</v>
      </c>
    </row>
    <row r="24" spans="2:7" x14ac:dyDescent="0.25">
      <c r="B24" s="4">
        <v>21</v>
      </c>
      <c r="C24" s="6" t="s">
        <v>26</v>
      </c>
      <c r="D24" s="7" t="s">
        <v>13</v>
      </c>
      <c r="E24" s="5">
        <v>46</v>
      </c>
      <c r="F24" s="64">
        <v>1915800</v>
      </c>
      <c r="G24" s="65">
        <f t="shared" si="0"/>
        <v>88126800</v>
      </c>
    </row>
    <row r="25" spans="2:7" ht="67.5" customHeight="1" x14ac:dyDescent="0.25">
      <c r="B25" s="4">
        <v>22</v>
      </c>
      <c r="C25" s="6" t="s">
        <v>27</v>
      </c>
      <c r="D25" s="7" t="s">
        <v>28</v>
      </c>
      <c r="E25" s="5">
        <v>27</v>
      </c>
      <c r="F25" s="64">
        <v>513033</v>
      </c>
      <c r="G25" s="65">
        <f t="shared" si="0"/>
        <v>13851891</v>
      </c>
    </row>
    <row r="26" spans="2:7" x14ac:dyDescent="0.25">
      <c r="B26" s="4">
        <v>23</v>
      </c>
      <c r="C26" s="6" t="s">
        <v>29</v>
      </c>
      <c r="D26" s="7" t="s">
        <v>13</v>
      </c>
      <c r="E26" s="5">
        <v>21</v>
      </c>
      <c r="F26" s="64">
        <v>1357664</v>
      </c>
      <c r="G26" s="65">
        <f t="shared" si="0"/>
        <v>28510944</v>
      </c>
    </row>
    <row r="27" spans="2:7" ht="14.25" customHeight="1" x14ac:dyDescent="0.25">
      <c r="B27" s="4">
        <v>24</v>
      </c>
      <c r="C27" s="6" t="s">
        <v>30</v>
      </c>
      <c r="D27" s="7" t="s">
        <v>8</v>
      </c>
      <c r="E27" s="5">
        <v>480</v>
      </c>
      <c r="F27" s="64">
        <v>14729</v>
      </c>
      <c r="G27" s="65">
        <f t="shared" si="0"/>
        <v>7069920</v>
      </c>
    </row>
    <row r="28" spans="2:7" x14ac:dyDescent="0.25">
      <c r="B28" s="4">
        <v>25</v>
      </c>
      <c r="C28" s="6" t="s">
        <v>31</v>
      </c>
      <c r="D28" s="7" t="s">
        <v>13</v>
      </c>
      <c r="E28" s="5">
        <v>12</v>
      </c>
      <c r="F28" s="64">
        <v>21290</v>
      </c>
      <c r="G28" s="65">
        <f t="shared" si="0"/>
        <v>255480</v>
      </c>
    </row>
    <row r="29" spans="2:7" x14ac:dyDescent="0.25">
      <c r="B29" s="4">
        <v>26</v>
      </c>
      <c r="C29" s="6" t="s">
        <v>32</v>
      </c>
      <c r="D29" s="7" t="s">
        <v>13</v>
      </c>
      <c r="E29" s="5">
        <v>60</v>
      </c>
      <c r="F29" s="64">
        <v>53148</v>
      </c>
      <c r="G29" s="65">
        <f t="shared" si="0"/>
        <v>3188880</v>
      </c>
    </row>
    <row r="30" spans="2:7" x14ac:dyDescent="0.25">
      <c r="B30" s="4">
        <v>27</v>
      </c>
      <c r="C30" s="6" t="s">
        <v>33</v>
      </c>
      <c r="D30" s="7" t="s">
        <v>13</v>
      </c>
      <c r="E30" s="5">
        <v>30</v>
      </c>
      <c r="F30" s="64">
        <v>64941</v>
      </c>
      <c r="G30" s="65">
        <f t="shared" si="0"/>
        <v>1948230</v>
      </c>
    </row>
    <row r="31" spans="2:7" x14ac:dyDescent="0.25">
      <c r="B31" s="4">
        <v>28</v>
      </c>
      <c r="C31" s="6" t="s">
        <v>113</v>
      </c>
      <c r="D31" s="7" t="s">
        <v>13</v>
      </c>
      <c r="E31" s="5">
        <v>25</v>
      </c>
      <c r="F31" s="64">
        <v>365979</v>
      </c>
      <c r="G31" s="65">
        <f t="shared" si="0"/>
        <v>9149475</v>
      </c>
    </row>
    <row r="32" spans="2:7" x14ac:dyDescent="0.25">
      <c r="B32" s="4">
        <v>29</v>
      </c>
      <c r="C32" s="6" t="s">
        <v>34</v>
      </c>
      <c r="D32" s="7" t="s">
        <v>8</v>
      </c>
      <c r="E32" s="5">
        <v>360</v>
      </c>
      <c r="F32" s="64">
        <v>5562</v>
      </c>
      <c r="G32" s="65">
        <f t="shared" si="0"/>
        <v>2002320</v>
      </c>
    </row>
    <row r="33" spans="2:7" x14ac:dyDescent="0.25">
      <c r="B33" s="4">
        <v>30</v>
      </c>
      <c r="C33" s="6" t="s">
        <v>109</v>
      </c>
      <c r="D33" s="7" t="s">
        <v>13</v>
      </c>
      <c r="E33" s="5">
        <f>48+36</f>
        <v>84</v>
      </c>
      <c r="F33" s="64">
        <v>3079</v>
      </c>
      <c r="G33" s="65">
        <f t="shared" si="0"/>
        <v>258636</v>
      </c>
    </row>
    <row r="34" spans="2:7" x14ac:dyDescent="0.25">
      <c r="B34" s="4">
        <v>31</v>
      </c>
      <c r="C34" s="6" t="s">
        <v>35</v>
      </c>
      <c r="D34" s="7" t="s">
        <v>13</v>
      </c>
      <c r="E34" s="5">
        <v>60</v>
      </c>
      <c r="F34" s="64">
        <v>39655</v>
      </c>
      <c r="G34" s="65">
        <f t="shared" si="0"/>
        <v>2379300</v>
      </c>
    </row>
    <row r="35" spans="2:7" x14ac:dyDescent="0.25">
      <c r="B35" s="4">
        <v>32</v>
      </c>
      <c r="C35" s="8" t="s">
        <v>36</v>
      </c>
      <c r="D35" s="7" t="s">
        <v>13</v>
      </c>
      <c r="E35" s="5">
        <v>48</v>
      </c>
      <c r="F35" s="64">
        <v>14729</v>
      </c>
      <c r="G35" s="65">
        <f t="shared" si="0"/>
        <v>706992</v>
      </c>
    </row>
    <row r="36" spans="2:7" x14ac:dyDescent="0.25">
      <c r="B36" s="4">
        <v>33</v>
      </c>
      <c r="C36" s="8" t="s">
        <v>37</v>
      </c>
      <c r="D36" s="7" t="s">
        <v>13</v>
      </c>
      <c r="E36" s="5">
        <v>24</v>
      </c>
      <c r="F36" s="64">
        <v>12051</v>
      </c>
      <c r="G36" s="65">
        <f t="shared" si="0"/>
        <v>289224</v>
      </c>
    </row>
    <row r="37" spans="2:7" x14ac:dyDescent="0.25">
      <c r="B37" s="4">
        <v>34</v>
      </c>
      <c r="C37" s="6" t="s">
        <v>38</v>
      </c>
      <c r="D37" s="7" t="s">
        <v>13</v>
      </c>
      <c r="E37" s="5">
        <v>57</v>
      </c>
      <c r="F37" s="64">
        <v>4696</v>
      </c>
      <c r="G37" s="65">
        <f t="shared" si="0"/>
        <v>267672</v>
      </c>
    </row>
    <row r="38" spans="2:7" x14ac:dyDescent="0.25">
      <c r="B38" s="4">
        <v>35</v>
      </c>
      <c r="C38" s="8" t="s">
        <v>39</v>
      </c>
      <c r="D38" s="9" t="s">
        <v>13</v>
      </c>
      <c r="E38" s="5">
        <v>84</v>
      </c>
      <c r="F38" s="64">
        <v>5562</v>
      </c>
      <c r="G38" s="65">
        <f t="shared" si="0"/>
        <v>467208</v>
      </c>
    </row>
    <row r="39" spans="2:7" x14ac:dyDescent="0.25">
      <c r="B39" s="4">
        <v>36</v>
      </c>
      <c r="C39" s="8" t="s">
        <v>40</v>
      </c>
      <c r="D39" s="9" t="s">
        <v>13</v>
      </c>
      <c r="E39" s="5">
        <v>24</v>
      </c>
      <c r="F39" s="64">
        <v>4758</v>
      </c>
      <c r="G39" s="65">
        <f t="shared" si="0"/>
        <v>114192</v>
      </c>
    </row>
    <row r="40" spans="2:7" x14ac:dyDescent="0.25">
      <c r="B40" s="4">
        <v>37</v>
      </c>
      <c r="C40" s="8" t="s">
        <v>41</v>
      </c>
      <c r="D40" s="9" t="s">
        <v>42</v>
      </c>
      <c r="E40" s="5">
        <v>42</v>
      </c>
      <c r="F40" s="64">
        <v>14832</v>
      </c>
      <c r="G40" s="65">
        <f t="shared" si="0"/>
        <v>622944</v>
      </c>
    </row>
    <row r="41" spans="2:7" x14ac:dyDescent="0.25">
      <c r="B41" s="4">
        <v>38</v>
      </c>
      <c r="C41" s="8" t="s">
        <v>43</v>
      </c>
      <c r="D41" s="9" t="s">
        <v>5</v>
      </c>
      <c r="E41" s="5">
        <f>12+9</f>
        <v>21</v>
      </c>
      <c r="F41" s="64">
        <v>32630</v>
      </c>
      <c r="G41" s="65">
        <f t="shared" si="0"/>
        <v>685230</v>
      </c>
    </row>
    <row r="42" spans="2:7" x14ac:dyDescent="0.25">
      <c r="B42" s="4">
        <v>39</v>
      </c>
      <c r="C42" s="8" t="s">
        <v>44</v>
      </c>
      <c r="D42" s="9" t="s">
        <v>8</v>
      </c>
      <c r="E42" s="5">
        <v>132</v>
      </c>
      <c r="F42" s="64">
        <v>9640</v>
      </c>
      <c r="G42" s="65">
        <f t="shared" si="0"/>
        <v>1272480</v>
      </c>
    </row>
    <row r="43" spans="2:7" x14ac:dyDescent="0.25">
      <c r="B43" s="4">
        <v>40</v>
      </c>
      <c r="C43" s="8" t="s">
        <v>45</v>
      </c>
      <c r="D43" s="9" t="s">
        <v>8</v>
      </c>
      <c r="E43" s="5">
        <v>132</v>
      </c>
      <c r="F43" s="64">
        <v>9640</v>
      </c>
      <c r="G43" s="65">
        <f t="shared" si="0"/>
        <v>1272480</v>
      </c>
    </row>
    <row r="44" spans="2:7" ht="25.5" x14ac:dyDescent="0.25">
      <c r="B44" s="4">
        <v>41</v>
      </c>
      <c r="C44" s="8" t="s">
        <v>46</v>
      </c>
      <c r="D44" s="9" t="s">
        <v>13</v>
      </c>
      <c r="E44" s="5">
        <v>12</v>
      </c>
      <c r="F44" s="64">
        <v>306528</v>
      </c>
      <c r="G44" s="65">
        <f t="shared" si="0"/>
        <v>3678336</v>
      </c>
    </row>
    <row r="45" spans="2:7" ht="38.25" x14ac:dyDescent="0.25">
      <c r="B45" s="4">
        <v>42</v>
      </c>
      <c r="C45" s="8" t="s">
        <v>114</v>
      </c>
      <c r="D45" s="9" t="s">
        <v>13</v>
      </c>
      <c r="E45" s="5">
        <f>12+18</f>
        <v>30</v>
      </c>
      <c r="F45" s="64">
        <v>55620</v>
      </c>
      <c r="G45" s="65">
        <f t="shared" si="0"/>
        <v>1668600</v>
      </c>
    </row>
    <row r="46" spans="2:7" ht="25.5" x14ac:dyDescent="0.25">
      <c r="B46" s="4">
        <v>43</v>
      </c>
      <c r="C46" s="8" t="s">
        <v>47</v>
      </c>
      <c r="D46" s="9" t="s">
        <v>13</v>
      </c>
      <c r="E46" s="5">
        <v>12</v>
      </c>
      <c r="F46" s="64">
        <v>55620</v>
      </c>
      <c r="G46" s="65">
        <f t="shared" si="0"/>
        <v>667440</v>
      </c>
    </row>
    <row r="47" spans="2:7" ht="38.25" x14ac:dyDescent="0.25">
      <c r="B47" s="4">
        <v>44</v>
      </c>
      <c r="C47" s="8" t="s">
        <v>48</v>
      </c>
      <c r="D47" s="9" t="s">
        <v>13</v>
      </c>
      <c r="E47" s="5">
        <v>126</v>
      </c>
      <c r="F47" s="64">
        <v>4285</v>
      </c>
      <c r="G47" s="65">
        <f t="shared" si="0"/>
        <v>539910</v>
      </c>
    </row>
    <row r="48" spans="2:7" x14ac:dyDescent="0.25">
      <c r="B48" s="4">
        <v>45</v>
      </c>
      <c r="C48" s="8" t="s">
        <v>49</v>
      </c>
      <c r="D48" s="9" t="s">
        <v>13</v>
      </c>
      <c r="E48" s="5">
        <v>18</v>
      </c>
      <c r="F48" s="64">
        <v>6503</v>
      </c>
      <c r="G48" s="65">
        <f t="shared" si="0"/>
        <v>117054</v>
      </c>
    </row>
    <row r="49" spans="2:7" ht="51" x14ac:dyDescent="0.25">
      <c r="B49" s="4">
        <v>46</v>
      </c>
      <c r="C49" s="8" t="s">
        <v>50</v>
      </c>
      <c r="D49" s="9" t="s">
        <v>13</v>
      </c>
      <c r="E49" s="5">
        <v>21</v>
      </c>
      <c r="F49" s="64">
        <v>55620</v>
      </c>
      <c r="G49" s="65">
        <f t="shared" si="0"/>
        <v>1168020</v>
      </c>
    </row>
    <row r="50" spans="2:7" x14ac:dyDescent="0.25">
      <c r="B50" s="4">
        <v>47</v>
      </c>
      <c r="C50" s="8" t="s">
        <v>115</v>
      </c>
      <c r="D50" s="9" t="s">
        <v>13</v>
      </c>
      <c r="E50" s="5">
        <v>33</v>
      </c>
      <c r="F50" s="64">
        <v>119892</v>
      </c>
      <c r="G50" s="65">
        <f t="shared" si="0"/>
        <v>3956436</v>
      </c>
    </row>
    <row r="51" spans="2:7" x14ac:dyDescent="0.25">
      <c r="B51" s="4">
        <v>48</v>
      </c>
      <c r="C51" s="10" t="s">
        <v>51</v>
      </c>
      <c r="D51" s="9" t="s">
        <v>13</v>
      </c>
      <c r="E51" s="5">
        <v>580</v>
      </c>
      <c r="F51" s="64">
        <v>19652</v>
      </c>
      <c r="G51" s="65">
        <f t="shared" si="0"/>
        <v>11398160</v>
      </c>
    </row>
    <row r="52" spans="2:7" ht="63.75" x14ac:dyDescent="0.25">
      <c r="B52" s="4">
        <v>49</v>
      </c>
      <c r="C52" s="8" t="s">
        <v>108</v>
      </c>
      <c r="D52" s="9" t="s">
        <v>6</v>
      </c>
      <c r="E52" s="5">
        <v>7</v>
      </c>
      <c r="F52" s="64">
        <v>140595</v>
      </c>
      <c r="G52" s="65">
        <f t="shared" si="0"/>
        <v>984165</v>
      </c>
    </row>
    <row r="53" spans="2:7" x14ac:dyDescent="0.25">
      <c r="B53" s="4">
        <v>50</v>
      </c>
      <c r="C53" s="8" t="s">
        <v>52</v>
      </c>
      <c r="D53" s="9" t="s">
        <v>5</v>
      </c>
      <c r="E53" s="5">
        <v>4</v>
      </c>
      <c r="F53" s="64">
        <v>71688</v>
      </c>
      <c r="G53" s="65">
        <f t="shared" si="0"/>
        <v>286752</v>
      </c>
    </row>
    <row r="54" spans="2:7" ht="63.75" x14ac:dyDescent="0.25">
      <c r="B54" s="4">
        <v>51</v>
      </c>
      <c r="C54" s="8" t="s">
        <v>53</v>
      </c>
      <c r="D54" s="9" t="s">
        <v>13</v>
      </c>
      <c r="E54" s="5">
        <v>3</v>
      </c>
      <c r="F54" s="64">
        <v>539617</v>
      </c>
      <c r="G54" s="65">
        <f t="shared" si="0"/>
        <v>1618851</v>
      </c>
    </row>
    <row r="55" spans="2:7" x14ac:dyDescent="0.25">
      <c r="B55" s="4">
        <v>52</v>
      </c>
      <c r="C55" s="8" t="s">
        <v>54</v>
      </c>
      <c r="D55" s="9" t="s">
        <v>13</v>
      </c>
      <c r="E55" s="5">
        <v>12</v>
      </c>
      <c r="F55" s="64">
        <v>8219</v>
      </c>
      <c r="G55" s="65">
        <f t="shared" si="0"/>
        <v>98628</v>
      </c>
    </row>
    <row r="56" spans="2:7" x14ac:dyDescent="0.25">
      <c r="B56" s="4">
        <v>53</v>
      </c>
      <c r="C56" s="8" t="s">
        <v>55</v>
      </c>
      <c r="D56" s="9" t="s">
        <v>13</v>
      </c>
      <c r="E56" s="5">
        <v>3</v>
      </c>
      <c r="F56" s="64">
        <v>5562</v>
      </c>
      <c r="G56" s="65">
        <f t="shared" si="0"/>
        <v>16686</v>
      </c>
    </row>
    <row r="57" spans="2:7" x14ac:dyDescent="0.25">
      <c r="B57" s="4">
        <v>54</v>
      </c>
      <c r="C57" s="8" t="s">
        <v>56</v>
      </c>
      <c r="D57" s="9" t="s">
        <v>13</v>
      </c>
      <c r="E57" s="5">
        <v>3</v>
      </c>
      <c r="F57" s="64">
        <v>7168</v>
      </c>
      <c r="G57" s="65">
        <f t="shared" si="0"/>
        <v>21504</v>
      </c>
    </row>
    <row r="58" spans="2:7" x14ac:dyDescent="0.25">
      <c r="B58" s="4">
        <v>55</v>
      </c>
      <c r="C58" s="8" t="s">
        <v>57</v>
      </c>
      <c r="D58" s="9" t="s">
        <v>13</v>
      </c>
      <c r="E58" s="5">
        <v>1</v>
      </c>
      <c r="F58" s="64">
        <v>25956</v>
      </c>
      <c r="G58" s="65">
        <f t="shared" si="0"/>
        <v>25956</v>
      </c>
    </row>
    <row r="59" spans="2:7" ht="25.5" x14ac:dyDescent="0.25">
      <c r="B59" s="4">
        <v>56</v>
      </c>
      <c r="C59" s="8" t="s">
        <v>58</v>
      </c>
      <c r="D59" s="9" t="s">
        <v>13</v>
      </c>
      <c r="E59" s="5">
        <v>25</v>
      </c>
      <c r="F59" s="64">
        <v>220503</v>
      </c>
      <c r="G59" s="65">
        <f t="shared" si="0"/>
        <v>5512575</v>
      </c>
    </row>
    <row r="60" spans="2:7" ht="25.5" x14ac:dyDescent="0.25">
      <c r="B60" s="4">
        <v>57</v>
      </c>
      <c r="C60" s="8" t="s">
        <v>59</v>
      </c>
      <c r="D60" s="9" t="s">
        <v>13</v>
      </c>
      <c r="E60" s="5">
        <v>12</v>
      </c>
      <c r="F60" s="64">
        <v>86070</v>
      </c>
      <c r="G60" s="65">
        <f t="shared" si="0"/>
        <v>1032840</v>
      </c>
    </row>
    <row r="61" spans="2:7" x14ac:dyDescent="0.25">
      <c r="B61" s="4">
        <v>58</v>
      </c>
      <c r="C61" s="8" t="s">
        <v>60</v>
      </c>
      <c r="D61" s="9" t="s">
        <v>13</v>
      </c>
      <c r="E61" s="5">
        <v>120</v>
      </c>
      <c r="F61" s="64">
        <v>6840</v>
      </c>
      <c r="G61" s="65">
        <f t="shared" si="0"/>
        <v>820800</v>
      </c>
    </row>
    <row r="62" spans="2:7" x14ac:dyDescent="0.25">
      <c r="B62" s="4">
        <v>59</v>
      </c>
      <c r="C62" s="8" t="s">
        <v>61</v>
      </c>
      <c r="D62" s="9" t="s">
        <v>13</v>
      </c>
      <c r="E62" s="5">
        <v>24</v>
      </c>
      <c r="F62" s="64">
        <v>12369</v>
      </c>
      <c r="G62" s="65">
        <f t="shared" si="0"/>
        <v>296856</v>
      </c>
    </row>
    <row r="63" spans="2:7" x14ac:dyDescent="0.25">
      <c r="B63" s="4">
        <v>60</v>
      </c>
      <c r="C63" s="8" t="s">
        <v>62</v>
      </c>
      <c r="D63" s="9" t="s">
        <v>13</v>
      </c>
      <c r="E63" s="5">
        <v>96</v>
      </c>
      <c r="F63" s="64">
        <v>1852</v>
      </c>
      <c r="G63" s="65">
        <f t="shared" si="0"/>
        <v>177792</v>
      </c>
    </row>
    <row r="64" spans="2:7" x14ac:dyDescent="0.25">
      <c r="B64" s="4">
        <v>61</v>
      </c>
      <c r="C64" s="8" t="s">
        <v>63</v>
      </c>
      <c r="D64" s="9" t="s">
        <v>13</v>
      </c>
      <c r="E64" s="5">
        <v>12</v>
      </c>
      <c r="F64" s="64">
        <v>19266</v>
      </c>
      <c r="G64" s="65">
        <f t="shared" si="0"/>
        <v>231192</v>
      </c>
    </row>
    <row r="65" spans="2:7" x14ac:dyDescent="0.25">
      <c r="B65" s="4">
        <v>62</v>
      </c>
      <c r="C65" s="8" t="s">
        <v>64</v>
      </c>
      <c r="D65" s="9" t="s">
        <v>6</v>
      </c>
      <c r="E65" s="5">
        <v>12</v>
      </c>
      <c r="F65" s="64">
        <v>77520</v>
      </c>
      <c r="G65" s="65">
        <f t="shared" si="0"/>
        <v>930240</v>
      </c>
    </row>
    <row r="66" spans="2:7" x14ac:dyDescent="0.25">
      <c r="B66" s="4">
        <v>63</v>
      </c>
      <c r="C66" s="8" t="s">
        <v>65</v>
      </c>
      <c r="D66" s="9" t="s">
        <v>13</v>
      </c>
      <c r="E66" s="5">
        <v>12</v>
      </c>
      <c r="F66" s="64">
        <v>364230</v>
      </c>
      <c r="G66" s="65">
        <f t="shared" si="0"/>
        <v>4370760</v>
      </c>
    </row>
    <row r="67" spans="2:7" ht="38.25" x14ac:dyDescent="0.25">
      <c r="B67" s="4">
        <v>64</v>
      </c>
      <c r="C67" s="8" t="s">
        <v>121</v>
      </c>
      <c r="D67" s="9" t="s">
        <v>13</v>
      </c>
      <c r="E67" s="5">
        <v>9</v>
      </c>
      <c r="F67" s="64">
        <v>385073</v>
      </c>
      <c r="G67" s="65">
        <f t="shared" si="0"/>
        <v>3465657</v>
      </c>
    </row>
    <row r="68" spans="2:7" x14ac:dyDescent="0.25">
      <c r="B68" s="4">
        <v>65</v>
      </c>
      <c r="C68" s="8" t="s">
        <v>66</v>
      </c>
      <c r="D68" s="9" t="s">
        <v>13</v>
      </c>
      <c r="E68" s="5">
        <v>21</v>
      </c>
      <c r="F68" s="64">
        <v>113316</v>
      </c>
      <c r="G68" s="65">
        <f t="shared" si="0"/>
        <v>2379636</v>
      </c>
    </row>
    <row r="69" spans="2:7" x14ac:dyDescent="0.25">
      <c r="B69" s="4">
        <v>66</v>
      </c>
      <c r="C69" s="8" t="s">
        <v>116</v>
      </c>
      <c r="D69" s="9" t="s">
        <v>6</v>
      </c>
      <c r="E69" s="5">
        <v>12</v>
      </c>
      <c r="F69" s="64">
        <v>8604</v>
      </c>
      <c r="G69" s="65">
        <f t="shared" ref="G69:G99" si="1">E69*F69</f>
        <v>103248</v>
      </c>
    </row>
    <row r="70" spans="2:7" x14ac:dyDescent="0.25">
      <c r="B70" s="4">
        <v>67</v>
      </c>
      <c r="C70" s="8" t="s">
        <v>117</v>
      </c>
      <c r="D70" s="9" t="s">
        <v>6</v>
      </c>
      <c r="E70" s="5">
        <v>12</v>
      </c>
      <c r="F70" s="64">
        <v>61204</v>
      </c>
      <c r="G70" s="65">
        <f t="shared" si="1"/>
        <v>734448</v>
      </c>
    </row>
    <row r="71" spans="2:7" x14ac:dyDescent="0.25">
      <c r="B71" s="4">
        <v>68</v>
      </c>
      <c r="C71" s="8" t="s">
        <v>67</v>
      </c>
      <c r="D71" s="9" t="s">
        <v>13</v>
      </c>
      <c r="E71" s="5">
        <v>94</v>
      </c>
      <c r="F71" s="64">
        <v>14820</v>
      </c>
      <c r="G71" s="65">
        <f t="shared" si="1"/>
        <v>1393080</v>
      </c>
    </row>
    <row r="72" spans="2:7" x14ac:dyDescent="0.25">
      <c r="B72" s="4">
        <v>69</v>
      </c>
      <c r="C72" s="8" t="s">
        <v>68</v>
      </c>
      <c r="D72" s="9" t="s">
        <v>13</v>
      </c>
      <c r="E72" s="5">
        <v>9</v>
      </c>
      <c r="F72" s="64">
        <v>53362</v>
      </c>
      <c r="G72" s="65">
        <f t="shared" si="1"/>
        <v>480258</v>
      </c>
    </row>
    <row r="73" spans="2:7" x14ac:dyDescent="0.25">
      <c r="B73" s="4">
        <v>70</v>
      </c>
      <c r="C73" s="66" t="s">
        <v>69</v>
      </c>
      <c r="D73" s="9" t="s">
        <v>13</v>
      </c>
      <c r="E73" s="5">
        <v>9</v>
      </c>
      <c r="F73" s="64">
        <v>12540</v>
      </c>
      <c r="G73" s="65">
        <f t="shared" si="1"/>
        <v>112860</v>
      </c>
    </row>
    <row r="74" spans="2:7" x14ac:dyDescent="0.25">
      <c r="B74" s="4">
        <v>71</v>
      </c>
      <c r="C74" s="67" t="s">
        <v>70</v>
      </c>
      <c r="D74" s="9" t="s">
        <v>13</v>
      </c>
      <c r="E74" s="5">
        <v>9</v>
      </c>
      <c r="F74" s="64">
        <v>12540</v>
      </c>
      <c r="G74" s="65">
        <f t="shared" si="1"/>
        <v>112860</v>
      </c>
    </row>
    <row r="75" spans="2:7" x14ac:dyDescent="0.25">
      <c r="B75" s="4">
        <v>72</v>
      </c>
      <c r="C75" s="8" t="s">
        <v>71</v>
      </c>
      <c r="D75" s="9" t="s">
        <v>13</v>
      </c>
      <c r="E75" s="5">
        <v>13</v>
      </c>
      <c r="F75" s="64">
        <v>92625</v>
      </c>
      <c r="G75" s="65">
        <f t="shared" si="1"/>
        <v>1204125</v>
      </c>
    </row>
    <row r="76" spans="2:7" x14ac:dyDescent="0.25">
      <c r="B76" s="4">
        <v>73</v>
      </c>
      <c r="C76" s="68" t="s">
        <v>72</v>
      </c>
      <c r="D76" s="9" t="s">
        <v>13</v>
      </c>
      <c r="E76" s="5">
        <v>9</v>
      </c>
      <c r="F76" s="64">
        <v>31920</v>
      </c>
      <c r="G76" s="65">
        <f t="shared" si="1"/>
        <v>287280</v>
      </c>
    </row>
    <row r="77" spans="2:7" x14ac:dyDescent="0.25">
      <c r="B77" s="4">
        <v>74</v>
      </c>
      <c r="C77" s="68" t="s">
        <v>73</v>
      </c>
      <c r="D77" s="9" t="s">
        <v>13</v>
      </c>
      <c r="E77" s="5">
        <v>36</v>
      </c>
      <c r="F77" s="64">
        <v>44346</v>
      </c>
      <c r="G77" s="65">
        <f t="shared" si="1"/>
        <v>1596456</v>
      </c>
    </row>
    <row r="78" spans="2:7" x14ac:dyDescent="0.25">
      <c r="B78" s="4">
        <v>75</v>
      </c>
      <c r="C78" s="68" t="s">
        <v>74</v>
      </c>
      <c r="D78" s="9" t="s">
        <v>13</v>
      </c>
      <c r="E78" s="5">
        <v>54</v>
      </c>
      <c r="F78" s="64">
        <v>2964</v>
      </c>
      <c r="G78" s="65">
        <f t="shared" si="1"/>
        <v>160056</v>
      </c>
    </row>
    <row r="79" spans="2:7" x14ac:dyDescent="0.25">
      <c r="B79" s="4">
        <v>76</v>
      </c>
      <c r="C79" s="68" t="s">
        <v>75</v>
      </c>
      <c r="D79" s="9" t="s">
        <v>13</v>
      </c>
      <c r="E79" s="5">
        <v>9</v>
      </c>
      <c r="F79" s="64">
        <v>36480</v>
      </c>
      <c r="G79" s="65">
        <f t="shared" si="1"/>
        <v>328320</v>
      </c>
    </row>
    <row r="80" spans="2:7" x14ac:dyDescent="0.25">
      <c r="B80" s="4">
        <v>77</v>
      </c>
      <c r="C80" s="68" t="s">
        <v>76</v>
      </c>
      <c r="D80" s="9" t="s">
        <v>13</v>
      </c>
      <c r="E80" s="5">
        <v>9</v>
      </c>
      <c r="F80" s="64">
        <v>133380</v>
      </c>
      <c r="G80" s="65">
        <f t="shared" si="1"/>
        <v>1200420</v>
      </c>
    </row>
    <row r="81" spans="2:7" x14ac:dyDescent="0.25">
      <c r="B81" s="4">
        <v>78</v>
      </c>
      <c r="C81" s="68" t="s">
        <v>77</v>
      </c>
      <c r="D81" s="9" t="s">
        <v>8</v>
      </c>
      <c r="E81" s="5">
        <v>90</v>
      </c>
      <c r="F81" s="64">
        <v>5472</v>
      </c>
      <c r="G81" s="65">
        <f t="shared" si="1"/>
        <v>492480</v>
      </c>
    </row>
    <row r="82" spans="2:7" x14ac:dyDescent="0.25">
      <c r="B82" s="4">
        <v>79</v>
      </c>
      <c r="C82" s="68" t="s">
        <v>78</v>
      </c>
      <c r="D82" s="9" t="s">
        <v>8</v>
      </c>
      <c r="E82" s="5">
        <v>90</v>
      </c>
      <c r="F82" s="64">
        <v>4674</v>
      </c>
      <c r="G82" s="65">
        <f t="shared" si="1"/>
        <v>420660</v>
      </c>
    </row>
    <row r="83" spans="2:7" x14ac:dyDescent="0.25">
      <c r="B83" s="4">
        <v>80</v>
      </c>
      <c r="C83" s="68" t="s">
        <v>79</v>
      </c>
      <c r="D83" s="9" t="s">
        <v>8</v>
      </c>
      <c r="E83" s="5">
        <v>90</v>
      </c>
      <c r="F83" s="64">
        <v>4902</v>
      </c>
      <c r="G83" s="65">
        <f t="shared" si="1"/>
        <v>441180</v>
      </c>
    </row>
    <row r="84" spans="2:7" x14ac:dyDescent="0.25">
      <c r="B84" s="4">
        <v>81</v>
      </c>
      <c r="C84" s="75" t="s">
        <v>120</v>
      </c>
      <c r="D84" s="9" t="s">
        <v>80</v>
      </c>
      <c r="E84" s="5">
        <v>9</v>
      </c>
      <c r="F84" s="64">
        <v>344018</v>
      </c>
      <c r="G84" s="65">
        <f t="shared" si="1"/>
        <v>3096162</v>
      </c>
    </row>
    <row r="85" spans="2:7" x14ac:dyDescent="0.25">
      <c r="B85" s="4">
        <v>82</v>
      </c>
      <c r="C85" s="11" t="s">
        <v>81</v>
      </c>
      <c r="D85" s="9" t="s">
        <v>13</v>
      </c>
      <c r="E85" s="5">
        <v>2</v>
      </c>
      <c r="F85" s="64">
        <v>129675</v>
      </c>
      <c r="G85" s="65">
        <f t="shared" si="1"/>
        <v>259350</v>
      </c>
    </row>
    <row r="86" spans="2:7" x14ac:dyDescent="0.25">
      <c r="B86" s="4">
        <v>83</v>
      </c>
      <c r="C86" s="11" t="s">
        <v>118</v>
      </c>
      <c r="D86" s="9" t="s">
        <v>13</v>
      </c>
      <c r="E86" s="5">
        <v>1</v>
      </c>
      <c r="F86" s="64">
        <v>319200</v>
      </c>
      <c r="G86" s="65">
        <f t="shared" si="1"/>
        <v>319200</v>
      </c>
    </row>
    <row r="87" spans="2:7" x14ac:dyDescent="0.25">
      <c r="B87" s="4">
        <v>84</v>
      </c>
      <c r="C87" s="11" t="s">
        <v>111</v>
      </c>
      <c r="D87" s="9" t="s">
        <v>13</v>
      </c>
      <c r="E87" s="5">
        <v>4</v>
      </c>
      <c r="F87" s="64">
        <v>50160</v>
      </c>
      <c r="G87" s="65">
        <f t="shared" si="1"/>
        <v>200640</v>
      </c>
    </row>
    <row r="88" spans="2:7" x14ac:dyDescent="0.25">
      <c r="B88" s="4">
        <v>85</v>
      </c>
      <c r="C88" s="11" t="s">
        <v>82</v>
      </c>
      <c r="D88" s="9" t="s">
        <v>8</v>
      </c>
      <c r="E88" s="5">
        <v>40</v>
      </c>
      <c r="F88" s="64">
        <v>1210</v>
      </c>
      <c r="G88" s="65">
        <f t="shared" si="1"/>
        <v>48400</v>
      </c>
    </row>
    <row r="89" spans="2:7" x14ac:dyDescent="0.25">
      <c r="B89" s="4">
        <v>86</v>
      </c>
      <c r="C89" s="11" t="s">
        <v>83</v>
      </c>
      <c r="D89" s="9" t="s">
        <v>8</v>
      </c>
      <c r="E89" s="5">
        <v>50</v>
      </c>
      <c r="F89" s="64">
        <v>7068</v>
      </c>
      <c r="G89" s="65">
        <f t="shared" si="1"/>
        <v>353400</v>
      </c>
    </row>
    <row r="90" spans="2:7" x14ac:dyDescent="0.25">
      <c r="B90" s="4">
        <v>87</v>
      </c>
      <c r="C90" s="11" t="s">
        <v>122</v>
      </c>
      <c r="D90" s="9" t="s">
        <v>28</v>
      </c>
      <c r="E90" s="5">
        <v>8</v>
      </c>
      <c r="F90" s="64">
        <v>176130</v>
      </c>
      <c r="G90" s="65">
        <f t="shared" si="1"/>
        <v>1409040</v>
      </c>
    </row>
    <row r="91" spans="2:7" x14ac:dyDescent="0.25">
      <c r="B91" s="4">
        <v>88</v>
      </c>
      <c r="C91" s="11" t="s">
        <v>119</v>
      </c>
      <c r="D91" s="9" t="s">
        <v>84</v>
      </c>
      <c r="E91" s="5">
        <v>10</v>
      </c>
      <c r="F91" s="64">
        <v>176130</v>
      </c>
      <c r="G91" s="65">
        <f t="shared" si="1"/>
        <v>1761300</v>
      </c>
    </row>
    <row r="92" spans="2:7" ht="25.5" x14ac:dyDescent="0.25">
      <c r="B92" s="4">
        <v>89</v>
      </c>
      <c r="C92" s="11" t="s">
        <v>85</v>
      </c>
      <c r="D92" s="9" t="s">
        <v>107</v>
      </c>
      <c r="E92" s="5">
        <v>6</v>
      </c>
      <c r="F92" s="64">
        <v>1453280</v>
      </c>
      <c r="G92" s="65">
        <f t="shared" si="1"/>
        <v>8719680</v>
      </c>
    </row>
    <row r="93" spans="2:7" ht="76.5" x14ac:dyDescent="0.25">
      <c r="B93" s="4">
        <v>90</v>
      </c>
      <c r="C93" s="11" t="s">
        <v>86</v>
      </c>
      <c r="D93" s="9" t="s">
        <v>28</v>
      </c>
      <c r="E93" s="5">
        <v>8</v>
      </c>
      <c r="F93" s="64">
        <v>53892</v>
      </c>
      <c r="G93" s="65">
        <f t="shared" si="1"/>
        <v>431136</v>
      </c>
    </row>
    <row r="94" spans="2:7" ht="25.5" x14ac:dyDescent="0.25">
      <c r="B94" s="4">
        <v>91</v>
      </c>
      <c r="C94" s="12" t="s">
        <v>87</v>
      </c>
      <c r="D94" s="7" t="s">
        <v>13</v>
      </c>
      <c r="E94" s="5">
        <v>9</v>
      </c>
      <c r="F94" s="64">
        <v>897750</v>
      </c>
      <c r="G94" s="65">
        <f t="shared" si="1"/>
        <v>8079750</v>
      </c>
    </row>
    <row r="95" spans="2:7" ht="38.25" x14ac:dyDescent="0.25">
      <c r="B95" s="4">
        <v>92</v>
      </c>
      <c r="C95" s="10" t="s">
        <v>88</v>
      </c>
      <c r="D95" s="7" t="s">
        <v>89</v>
      </c>
      <c r="E95" s="5">
        <v>1</v>
      </c>
      <c r="F95" s="64">
        <v>12000000</v>
      </c>
      <c r="G95" s="65">
        <f t="shared" si="1"/>
        <v>12000000</v>
      </c>
    </row>
    <row r="96" spans="2:7" ht="39" customHeight="1" x14ac:dyDescent="0.25">
      <c r="B96" s="4">
        <v>93</v>
      </c>
      <c r="C96" s="10" t="s">
        <v>90</v>
      </c>
      <c r="D96" s="7" t="s">
        <v>89</v>
      </c>
      <c r="E96" s="5">
        <v>1</v>
      </c>
      <c r="F96" s="64">
        <v>12000000</v>
      </c>
      <c r="G96" s="65">
        <f t="shared" si="1"/>
        <v>12000000</v>
      </c>
    </row>
    <row r="97" spans="2:7" ht="38.25" x14ac:dyDescent="0.25">
      <c r="B97" s="4">
        <v>94</v>
      </c>
      <c r="C97" s="10" t="s">
        <v>91</v>
      </c>
      <c r="D97" s="7" t="s">
        <v>89</v>
      </c>
      <c r="E97" s="5">
        <v>1</v>
      </c>
      <c r="F97" s="64">
        <v>7000000</v>
      </c>
      <c r="G97" s="65">
        <f t="shared" si="1"/>
        <v>7000000</v>
      </c>
    </row>
    <row r="98" spans="2:7" ht="102" x14ac:dyDescent="0.25">
      <c r="B98" s="4">
        <v>95</v>
      </c>
      <c r="C98" s="10" t="s">
        <v>110</v>
      </c>
      <c r="D98" s="7" t="s">
        <v>89</v>
      </c>
      <c r="E98" s="5">
        <v>1</v>
      </c>
      <c r="F98" s="64">
        <v>10000000</v>
      </c>
      <c r="G98" s="65">
        <f t="shared" si="1"/>
        <v>10000000</v>
      </c>
    </row>
    <row r="99" spans="2:7" ht="38.25" x14ac:dyDescent="0.25">
      <c r="B99" s="4">
        <v>96</v>
      </c>
      <c r="C99" s="10" t="s">
        <v>92</v>
      </c>
      <c r="D99" s="7" t="s">
        <v>89</v>
      </c>
      <c r="E99" s="5">
        <v>1</v>
      </c>
      <c r="F99" s="64">
        <v>3000000</v>
      </c>
      <c r="G99" s="65">
        <f t="shared" si="1"/>
        <v>3000000</v>
      </c>
    </row>
    <row r="100" spans="2:7" x14ac:dyDescent="0.25">
      <c r="B100" s="99" t="s">
        <v>94</v>
      </c>
      <c r="C100" s="99"/>
      <c r="D100" s="99"/>
      <c r="E100" s="99"/>
      <c r="F100" s="71"/>
      <c r="G100" s="72">
        <f>SUM(G4:G99)</f>
        <v>437567184</v>
      </c>
    </row>
  </sheetData>
  <mergeCells count="1">
    <mergeCell ref="B100:E100"/>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C55CF-C60C-47BF-A218-2D8295A7A86A}">
  <dimension ref="B3:I100"/>
  <sheetViews>
    <sheetView topLeftCell="A92" zoomScale="130" zoomScaleNormal="130" workbookViewId="0">
      <selection activeCell="J98" sqref="J98"/>
    </sheetView>
  </sheetViews>
  <sheetFormatPr baseColWidth="10" defaultRowHeight="15" x14ac:dyDescent="0.25"/>
  <cols>
    <col min="1" max="1" width="5.85546875" customWidth="1"/>
    <col min="2" max="2" width="5.140625" style="69" customWidth="1"/>
    <col min="3" max="3" width="78.28515625" style="70" customWidth="1"/>
    <col min="4" max="5" width="11.42578125" style="69"/>
    <col min="6" max="6" width="13.28515625" style="73" customWidth="1"/>
    <col min="7" max="7" width="15.7109375" style="74" customWidth="1"/>
    <col min="8" max="8" width="14.5703125" customWidth="1"/>
    <col min="9" max="9" width="13.42578125" customWidth="1"/>
  </cols>
  <sheetData>
    <row r="3" spans="2:9" ht="25.5" x14ac:dyDescent="0.25">
      <c r="B3" s="2" t="s">
        <v>0</v>
      </c>
      <c r="C3" s="2" t="s">
        <v>1</v>
      </c>
      <c r="D3" s="2" t="s">
        <v>2</v>
      </c>
      <c r="E3" s="3" t="s">
        <v>3</v>
      </c>
      <c r="F3" s="62" t="s">
        <v>124</v>
      </c>
      <c r="G3" s="62" t="s">
        <v>125</v>
      </c>
      <c r="H3" s="62" t="s">
        <v>126</v>
      </c>
      <c r="I3" s="82" t="s">
        <v>123</v>
      </c>
    </row>
    <row r="4" spans="2:9" x14ac:dyDescent="0.25">
      <c r="B4" s="4">
        <v>1</v>
      </c>
      <c r="C4" s="6" t="s">
        <v>4</v>
      </c>
      <c r="D4" s="4" t="s">
        <v>5</v>
      </c>
      <c r="E4" s="5">
        <v>18</v>
      </c>
      <c r="F4" s="64">
        <v>6098400</v>
      </c>
      <c r="G4" s="65">
        <v>6403752</v>
      </c>
      <c r="H4" s="65">
        <v>6595848</v>
      </c>
      <c r="I4" s="83">
        <f>(F4+G4+H4)/3</f>
        <v>6366000</v>
      </c>
    </row>
    <row r="5" spans="2:9" x14ac:dyDescent="0.25">
      <c r="B5" s="4">
        <v>2</v>
      </c>
      <c r="C5" s="6" t="s">
        <v>106</v>
      </c>
      <c r="D5" s="4" t="s">
        <v>6</v>
      </c>
      <c r="E5" s="5">
        <v>9</v>
      </c>
      <c r="F5" s="64">
        <v>481500</v>
      </c>
      <c r="G5" s="65">
        <v>507600</v>
      </c>
      <c r="H5" s="65">
        <v>522828</v>
      </c>
      <c r="I5" s="83">
        <f t="shared" ref="I5:I68" si="0">(F5+G5+H5)/3</f>
        <v>503976</v>
      </c>
    </row>
    <row r="6" spans="2:9" ht="25.5" x14ac:dyDescent="0.25">
      <c r="B6" s="4">
        <v>3</v>
      </c>
      <c r="C6" s="6" t="s">
        <v>7</v>
      </c>
      <c r="D6" s="4" t="s">
        <v>8</v>
      </c>
      <c r="E6" s="5">
        <v>203</v>
      </c>
      <c r="F6" s="64">
        <v>1603700</v>
      </c>
      <c r="G6" s="65">
        <v>1898374.8</v>
      </c>
      <c r="H6" s="65">
        <v>1955296</v>
      </c>
      <c r="I6" s="83">
        <f t="shared" si="0"/>
        <v>1819123.5999999999</v>
      </c>
    </row>
    <row r="7" spans="2:9" ht="25.5" x14ac:dyDescent="0.25">
      <c r="B7" s="4">
        <v>4</v>
      </c>
      <c r="C7" s="6" t="s">
        <v>9</v>
      </c>
      <c r="D7" s="7" t="s">
        <v>8</v>
      </c>
      <c r="E7" s="5">
        <v>222</v>
      </c>
      <c r="F7" s="64">
        <v>2657340</v>
      </c>
      <c r="G7" s="65">
        <v>3188808</v>
      </c>
      <c r="H7" s="65">
        <v>3284268</v>
      </c>
      <c r="I7" s="83">
        <f t="shared" si="0"/>
        <v>3043472</v>
      </c>
    </row>
    <row r="8" spans="2:9" ht="25.5" x14ac:dyDescent="0.25">
      <c r="B8" s="4">
        <v>5</v>
      </c>
      <c r="C8" s="6" t="s">
        <v>10</v>
      </c>
      <c r="D8" s="7" t="s">
        <v>8</v>
      </c>
      <c r="E8" s="5">
        <v>222</v>
      </c>
      <c r="F8" s="64">
        <v>2657340</v>
      </c>
      <c r="G8" s="65">
        <v>3188808</v>
      </c>
      <c r="H8" s="65">
        <v>3284268</v>
      </c>
      <c r="I8" s="83">
        <f t="shared" si="0"/>
        <v>3043472</v>
      </c>
    </row>
    <row r="9" spans="2:9" x14ac:dyDescent="0.25">
      <c r="B9" s="4">
        <v>6</v>
      </c>
      <c r="C9" s="6" t="s">
        <v>11</v>
      </c>
      <c r="D9" s="7" t="s">
        <v>6</v>
      </c>
      <c r="E9" s="5">
        <v>9</v>
      </c>
      <c r="F9" s="64">
        <v>215100</v>
      </c>
      <c r="G9" s="65">
        <v>248400</v>
      </c>
      <c r="H9" s="65">
        <v>255852</v>
      </c>
      <c r="I9" s="83">
        <f t="shared" si="0"/>
        <v>239784</v>
      </c>
    </row>
    <row r="10" spans="2:9" x14ac:dyDescent="0.25">
      <c r="B10" s="4">
        <v>7</v>
      </c>
      <c r="C10" s="6" t="s">
        <v>12</v>
      </c>
      <c r="D10" s="7" t="s">
        <v>13</v>
      </c>
      <c r="E10" s="5">
        <v>11</v>
      </c>
      <c r="F10" s="64">
        <v>598125</v>
      </c>
      <c r="G10" s="65">
        <v>574200</v>
      </c>
      <c r="H10" s="65">
        <v>591426</v>
      </c>
      <c r="I10" s="83">
        <f t="shared" si="0"/>
        <v>587917</v>
      </c>
    </row>
    <row r="11" spans="2:9" ht="25.5" x14ac:dyDescent="0.25">
      <c r="B11" s="4">
        <v>8</v>
      </c>
      <c r="C11" s="6" t="s">
        <v>14</v>
      </c>
      <c r="D11" s="7" t="s">
        <v>13</v>
      </c>
      <c r="E11" s="5">
        <v>68</v>
      </c>
      <c r="F11" s="64">
        <v>1105000</v>
      </c>
      <c r="G11" s="65">
        <v>1060800</v>
      </c>
      <c r="H11" s="65">
        <v>1092624</v>
      </c>
      <c r="I11" s="83">
        <f t="shared" si="0"/>
        <v>1086141.3333333333</v>
      </c>
    </row>
    <row r="12" spans="2:9" ht="25.5" x14ac:dyDescent="0.25">
      <c r="B12" s="4">
        <v>9</v>
      </c>
      <c r="C12" s="6" t="s">
        <v>15</v>
      </c>
      <c r="D12" s="7" t="s">
        <v>13</v>
      </c>
      <c r="E12" s="5">
        <v>11</v>
      </c>
      <c r="F12" s="64">
        <v>2511597</v>
      </c>
      <c r="G12" s="65">
        <v>2620794</v>
      </c>
      <c r="H12" s="65">
        <v>2699411</v>
      </c>
      <c r="I12" s="83">
        <f t="shared" si="0"/>
        <v>2610600.6666666665</v>
      </c>
    </row>
    <row r="13" spans="2:9" x14ac:dyDescent="0.25">
      <c r="B13" s="4">
        <v>10</v>
      </c>
      <c r="C13" s="6" t="s">
        <v>112</v>
      </c>
      <c r="D13" s="7" t="s">
        <v>13</v>
      </c>
      <c r="E13" s="5">
        <f>7+14</f>
        <v>21</v>
      </c>
      <c r="F13" s="64">
        <v>643125</v>
      </c>
      <c r="G13" s="65">
        <v>677880</v>
      </c>
      <c r="H13" s="65">
        <v>698208</v>
      </c>
      <c r="I13" s="83">
        <f t="shared" si="0"/>
        <v>673071</v>
      </c>
    </row>
    <row r="14" spans="2:9" ht="27" customHeight="1" x14ac:dyDescent="0.25">
      <c r="B14" s="4">
        <v>11</v>
      </c>
      <c r="C14" s="6" t="s">
        <v>16</v>
      </c>
      <c r="D14" s="7" t="s">
        <v>13</v>
      </c>
      <c r="E14" s="5">
        <v>11</v>
      </c>
      <c r="F14" s="64">
        <v>1177000</v>
      </c>
      <c r="G14" s="65">
        <v>1537470</v>
      </c>
      <c r="H14" s="65">
        <v>1583593</v>
      </c>
      <c r="I14" s="83">
        <f t="shared" si="0"/>
        <v>1432687.6666666667</v>
      </c>
    </row>
    <row r="15" spans="2:9" x14ac:dyDescent="0.25">
      <c r="B15" s="4">
        <v>12</v>
      </c>
      <c r="C15" s="6" t="s">
        <v>17</v>
      </c>
      <c r="D15" s="7" t="s">
        <v>13</v>
      </c>
      <c r="E15" s="5">
        <v>3</v>
      </c>
      <c r="F15" s="64">
        <v>5969022</v>
      </c>
      <c r="G15" s="65">
        <v>7057728.6000000006</v>
      </c>
      <c r="H15" s="65">
        <v>5940000</v>
      </c>
      <c r="I15" s="83">
        <f t="shared" si="0"/>
        <v>6322250.2000000002</v>
      </c>
    </row>
    <row r="16" spans="2:9" ht="25.5" x14ac:dyDescent="0.25">
      <c r="B16" s="4">
        <v>13</v>
      </c>
      <c r="C16" s="6" t="s">
        <v>18</v>
      </c>
      <c r="D16" s="7" t="s">
        <v>13</v>
      </c>
      <c r="E16" s="5">
        <v>18</v>
      </c>
      <c r="F16" s="64">
        <v>855000</v>
      </c>
      <c r="G16" s="65">
        <v>820800</v>
      </c>
      <c r="H16" s="65">
        <v>845424</v>
      </c>
      <c r="I16" s="83">
        <f t="shared" si="0"/>
        <v>840408</v>
      </c>
    </row>
    <row r="17" spans="2:9" x14ac:dyDescent="0.25">
      <c r="B17" s="4">
        <v>14</v>
      </c>
      <c r="C17" s="6" t="s">
        <v>19</v>
      </c>
      <c r="D17" s="7" t="s">
        <v>13</v>
      </c>
      <c r="E17" s="5">
        <v>9</v>
      </c>
      <c r="F17" s="64">
        <v>7656300</v>
      </c>
      <c r="G17" s="65">
        <v>7786800</v>
      </c>
      <c r="H17" s="65">
        <v>8020404</v>
      </c>
      <c r="I17" s="83">
        <f t="shared" si="0"/>
        <v>7821168</v>
      </c>
    </row>
    <row r="18" spans="2:9" ht="25.5" x14ac:dyDescent="0.25">
      <c r="B18" s="4">
        <v>15</v>
      </c>
      <c r="C18" s="6" t="s">
        <v>20</v>
      </c>
      <c r="D18" s="7" t="s">
        <v>13</v>
      </c>
      <c r="E18" s="5">
        <v>7</v>
      </c>
      <c r="F18" s="64">
        <v>21846657</v>
      </c>
      <c r="G18" s="65">
        <v>20860000</v>
      </c>
      <c r="H18" s="65">
        <v>20986000</v>
      </c>
      <c r="I18" s="83">
        <f t="shared" si="0"/>
        <v>21230885.666666668</v>
      </c>
    </row>
    <row r="19" spans="2:9" ht="63.75" x14ac:dyDescent="0.25">
      <c r="B19" s="4">
        <v>16</v>
      </c>
      <c r="C19" s="6" t="s">
        <v>21</v>
      </c>
      <c r="D19" s="7" t="s">
        <v>13</v>
      </c>
      <c r="E19" s="5">
        <v>44</v>
      </c>
      <c r="F19" s="64">
        <v>42680000</v>
      </c>
      <c r="G19" s="65">
        <v>43603243.200000003</v>
      </c>
      <c r="H19" s="65">
        <v>41492000</v>
      </c>
      <c r="I19" s="83">
        <f t="shared" si="0"/>
        <v>42591747.733333334</v>
      </c>
    </row>
    <row r="20" spans="2:9" ht="38.25" x14ac:dyDescent="0.25">
      <c r="B20" s="4">
        <v>17</v>
      </c>
      <c r="C20" s="6" t="s">
        <v>22</v>
      </c>
      <c r="D20" s="7" t="s">
        <v>13</v>
      </c>
      <c r="E20" s="5">
        <v>24</v>
      </c>
      <c r="F20" s="64">
        <v>15637104</v>
      </c>
      <c r="G20" s="65">
        <v>16262594.399999999</v>
      </c>
      <c r="H20" s="65">
        <v>18144000</v>
      </c>
      <c r="I20" s="83">
        <f t="shared" si="0"/>
        <v>16681232.799999999</v>
      </c>
    </row>
    <row r="21" spans="2:9" ht="51" x14ac:dyDescent="0.25">
      <c r="B21" s="4">
        <v>18</v>
      </c>
      <c r="C21" s="6" t="s">
        <v>23</v>
      </c>
      <c r="D21" s="7" t="s">
        <v>13</v>
      </c>
      <c r="E21" s="5">
        <v>30</v>
      </c>
      <c r="F21" s="64">
        <v>17184000</v>
      </c>
      <c r="G21" s="65">
        <v>17862000</v>
      </c>
      <c r="H21" s="65">
        <v>17100000</v>
      </c>
      <c r="I21" s="83">
        <f t="shared" si="0"/>
        <v>17382000</v>
      </c>
    </row>
    <row r="22" spans="2:9" ht="25.5" x14ac:dyDescent="0.25">
      <c r="B22" s="4">
        <v>19</v>
      </c>
      <c r="C22" s="6" t="s">
        <v>24</v>
      </c>
      <c r="D22" s="7" t="s">
        <v>13</v>
      </c>
      <c r="E22" s="5">
        <v>9</v>
      </c>
      <c r="F22" s="64">
        <v>390375</v>
      </c>
      <c r="G22" s="65">
        <v>374760</v>
      </c>
      <c r="H22" s="65">
        <v>386001</v>
      </c>
      <c r="I22" s="83">
        <f t="shared" si="0"/>
        <v>383712</v>
      </c>
    </row>
    <row r="23" spans="2:9" x14ac:dyDescent="0.25">
      <c r="B23" s="4">
        <v>20</v>
      </c>
      <c r="C23" s="6" t="s">
        <v>25</v>
      </c>
      <c r="D23" s="7" t="s">
        <v>13</v>
      </c>
      <c r="E23" s="5">
        <v>14</v>
      </c>
      <c r="F23" s="64">
        <v>16625000</v>
      </c>
      <c r="G23" s="65">
        <v>15960000</v>
      </c>
      <c r="H23" s="65">
        <v>16438800</v>
      </c>
      <c r="I23" s="83">
        <f t="shared" si="0"/>
        <v>16341266.666666666</v>
      </c>
    </row>
    <row r="24" spans="2:9" x14ac:dyDescent="0.25">
      <c r="B24" s="4">
        <v>21</v>
      </c>
      <c r="C24" s="6" t="s">
        <v>26</v>
      </c>
      <c r="D24" s="7" t="s">
        <v>13</v>
      </c>
      <c r="E24" s="5">
        <v>46</v>
      </c>
      <c r="F24" s="64">
        <v>84525000</v>
      </c>
      <c r="G24" s="65">
        <v>85560000</v>
      </c>
      <c r="H24" s="65">
        <v>88126800</v>
      </c>
      <c r="I24" s="83">
        <f t="shared" si="0"/>
        <v>86070600</v>
      </c>
    </row>
    <row r="25" spans="2:9" ht="67.5" customHeight="1" x14ac:dyDescent="0.25">
      <c r="B25" s="4">
        <v>22</v>
      </c>
      <c r="C25" s="6" t="s">
        <v>27</v>
      </c>
      <c r="D25" s="7" t="s">
        <v>28</v>
      </c>
      <c r="E25" s="5">
        <v>27</v>
      </c>
      <c r="F25" s="64">
        <v>12391326</v>
      </c>
      <c r="G25" s="65">
        <v>13448459.699999999</v>
      </c>
      <c r="H25" s="65">
        <v>13851891</v>
      </c>
      <c r="I25" s="83">
        <f t="shared" si="0"/>
        <v>13230558.9</v>
      </c>
    </row>
    <row r="26" spans="2:9" x14ac:dyDescent="0.25">
      <c r="B26" s="4">
        <v>23</v>
      </c>
      <c r="C26" s="6" t="s">
        <v>29</v>
      </c>
      <c r="D26" s="7" t="s">
        <v>13</v>
      </c>
      <c r="E26" s="5">
        <v>21</v>
      </c>
      <c r="F26" s="64">
        <v>28834008</v>
      </c>
      <c r="G26" s="65">
        <v>27680536.800000001</v>
      </c>
      <c r="H26" s="65">
        <v>28510944</v>
      </c>
      <c r="I26" s="83">
        <f t="shared" si="0"/>
        <v>28341829.599999998</v>
      </c>
    </row>
    <row r="27" spans="2:9" ht="14.25" customHeight="1" x14ac:dyDescent="0.25">
      <c r="B27" s="4">
        <v>24</v>
      </c>
      <c r="C27" s="6" t="s">
        <v>30</v>
      </c>
      <c r="D27" s="7" t="s">
        <v>8</v>
      </c>
      <c r="E27" s="5">
        <v>480</v>
      </c>
      <c r="F27" s="64">
        <v>6624000</v>
      </c>
      <c r="G27" s="65">
        <v>6864000</v>
      </c>
      <c r="H27" s="65">
        <v>7069920</v>
      </c>
      <c r="I27" s="83">
        <f t="shared" si="0"/>
        <v>6852640</v>
      </c>
    </row>
    <row r="28" spans="2:9" x14ac:dyDescent="0.25">
      <c r="B28" s="4">
        <v>25</v>
      </c>
      <c r="C28" s="6" t="s">
        <v>31</v>
      </c>
      <c r="D28" s="7" t="s">
        <v>13</v>
      </c>
      <c r="E28" s="5">
        <v>12</v>
      </c>
      <c r="F28" s="64">
        <v>238500</v>
      </c>
      <c r="G28" s="65">
        <v>248040</v>
      </c>
      <c r="H28" s="65">
        <v>255480</v>
      </c>
      <c r="I28" s="83">
        <f t="shared" si="0"/>
        <v>247340</v>
      </c>
    </row>
    <row r="29" spans="2:9" x14ac:dyDescent="0.25">
      <c r="B29" s="4">
        <v>26</v>
      </c>
      <c r="C29" s="6" t="s">
        <v>32</v>
      </c>
      <c r="D29" s="7" t="s">
        <v>13</v>
      </c>
      <c r="E29" s="5">
        <v>60</v>
      </c>
      <c r="F29" s="64">
        <v>2700000</v>
      </c>
      <c r="G29" s="65">
        <v>3096000</v>
      </c>
      <c r="H29" s="65">
        <v>3188880</v>
      </c>
      <c r="I29" s="83">
        <f t="shared" si="0"/>
        <v>2994960</v>
      </c>
    </row>
    <row r="30" spans="2:9" x14ac:dyDescent="0.25">
      <c r="B30" s="4">
        <v>27</v>
      </c>
      <c r="C30" s="6" t="s">
        <v>33</v>
      </c>
      <c r="D30" s="7" t="s">
        <v>13</v>
      </c>
      <c r="E30" s="5">
        <v>30</v>
      </c>
      <c r="F30" s="64">
        <v>1818750</v>
      </c>
      <c r="G30" s="65">
        <v>1891500</v>
      </c>
      <c r="H30" s="65">
        <v>1948230</v>
      </c>
      <c r="I30" s="83">
        <f t="shared" si="0"/>
        <v>1886160</v>
      </c>
    </row>
    <row r="31" spans="2:9" x14ac:dyDescent="0.25">
      <c r="B31" s="4">
        <v>28</v>
      </c>
      <c r="C31" s="6" t="s">
        <v>113</v>
      </c>
      <c r="D31" s="7" t="s">
        <v>13</v>
      </c>
      <c r="E31" s="5">
        <v>25</v>
      </c>
      <c r="F31" s="64">
        <v>9253125</v>
      </c>
      <c r="G31" s="65">
        <v>8883000</v>
      </c>
      <c r="H31" s="65">
        <v>9149475</v>
      </c>
      <c r="I31" s="83">
        <f t="shared" si="0"/>
        <v>9095200</v>
      </c>
    </row>
    <row r="32" spans="2:9" x14ac:dyDescent="0.25">
      <c r="B32" s="4">
        <v>29</v>
      </c>
      <c r="C32" s="6" t="s">
        <v>34</v>
      </c>
      <c r="D32" s="7" t="s">
        <v>8</v>
      </c>
      <c r="E32" s="5">
        <v>360</v>
      </c>
      <c r="F32" s="64">
        <v>1404000</v>
      </c>
      <c r="G32" s="65">
        <v>1944000</v>
      </c>
      <c r="H32" s="65">
        <v>2002320</v>
      </c>
      <c r="I32" s="83">
        <f t="shared" si="0"/>
        <v>1783440</v>
      </c>
    </row>
    <row r="33" spans="2:9" x14ac:dyDescent="0.25">
      <c r="B33" s="4">
        <v>30</v>
      </c>
      <c r="C33" s="6" t="s">
        <v>109</v>
      </c>
      <c r="D33" s="7" t="s">
        <v>13</v>
      </c>
      <c r="E33" s="5">
        <f>48+36</f>
        <v>84</v>
      </c>
      <c r="F33" s="64">
        <v>319200</v>
      </c>
      <c r="G33" s="65">
        <v>251160</v>
      </c>
      <c r="H33" s="65">
        <v>258636</v>
      </c>
      <c r="I33" s="83">
        <f t="shared" si="0"/>
        <v>276332</v>
      </c>
    </row>
    <row r="34" spans="2:9" x14ac:dyDescent="0.25">
      <c r="B34" s="4">
        <v>31</v>
      </c>
      <c r="C34" s="6" t="s">
        <v>35</v>
      </c>
      <c r="D34" s="7" t="s">
        <v>13</v>
      </c>
      <c r="E34" s="5">
        <v>60</v>
      </c>
      <c r="F34" s="64">
        <v>2625000</v>
      </c>
      <c r="G34" s="65">
        <v>2310000</v>
      </c>
      <c r="H34" s="65">
        <v>2379300</v>
      </c>
      <c r="I34" s="83">
        <f t="shared" si="0"/>
        <v>2438100</v>
      </c>
    </row>
    <row r="35" spans="2:9" x14ac:dyDescent="0.25">
      <c r="B35" s="4">
        <v>32</v>
      </c>
      <c r="C35" s="8" t="s">
        <v>36</v>
      </c>
      <c r="D35" s="7" t="s">
        <v>13</v>
      </c>
      <c r="E35" s="5">
        <v>48</v>
      </c>
      <c r="F35" s="64">
        <v>576000</v>
      </c>
      <c r="G35" s="65">
        <v>686400</v>
      </c>
      <c r="H35" s="65">
        <v>706992</v>
      </c>
      <c r="I35" s="83">
        <f t="shared" si="0"/>
        <v>656464</v>
      </c>
    </row>
    <row r="36" spans="2:9" x14ac:dyDescent="0.25">
      <c r="B36" s="4">
        <v>33</v>
      </c>
      <c r="C36" s="8" t="s">
        <v>37</v>
      </c>
      <c r="D36" s="7" t="s">
        <v>13</v>
      </c>
      <c r="E36" s="5">
        <v>24</v>
      </c>
      <c r="F36" s="64">
        <v>252000</v>
      </c>
      <c r="G36" s="65">
        <v>280800</v>
      </c>
      <c r="H36" s="65">
        <v>289224</v>
      </c>
      <c r="I36" s="83">
        <f t="shared" si="0"/>
        <v>274008</v>
      </c>
    </row>
    <row r="37" spans="2:9" x14ac:dyDescent="0.25">
      <c r="B37" s="4">
        <v>34</v>
      </c>
      <c r="C37" s="6" t="s">
        <v>38</v>
      </c>
      <c r="D37" s="7" t="s">
        <v>13</v>
      </c>
      <c r="E37" s="5">
        <v>57</v>
      </c>
      <c r="F37" s="64">
        <v>381900</v>
      </c>
      <c r="G37" s="65">
        <v>259920</v>
      </c>
      <c r="H37" s="65">
        <v>267672</v>
      </c>
      <c r="I37" s="83">
        <f t="shared" si="0"/>
        <v>303164</v>
      </c>
    </row>
    <row r="38" spans="2:9" x14ac:dyDescent="0.25">
      <c r="B38" s="4">
        <v>35</v>
      </c>
      <c r="C38" s="8" t="s">
        <v>39</v>
      </c>
      <c r="D38" s="9" t="s">
        <v>13</v>
      </c>
      <c r="E38" s="5">
        <v>84</v>
      </c>
      <c r="F38" s="64">
        <v>537600</v>
      </c>
      <c r="G38" s="65">
        <v>453600</v>
      </c>
      <c r="H38" s="65">
        <v>467208</v>
      </c>
      <c r="I38" s="83">
        <f t="shared" si="0"/>
        <v>486136</v>
      </c>
    </row>
    <row r="39" spans="2:9" x14ac:dyDescent="0.25">
      <c r="B39" s="4">
        <v>36</v>
      </c>
      <c r="C39" s="8" t="s">
        <v>40</v>
      </c>
      <c r="D39" s="9" t="s">
        <v>13</v>
      </c>
      <c r="E39" s="5">
        <v>24</v>
      </c>
      <c r="F39" s="64">
        <v>139200</v>
      </c>
      <c r="G39" s="65">
        <v>110880</v>
      </c>
      <c r="H39" s="65">
        <v>114192</v>
      </c>
      <c r="I39" s="83">
        <f t="shared" si="0"/>
        <v>121424</v>
      </c>
    </row>
    <row r="40" spans="2:9" x14ac:dyDescent="0.25">
      <c r="B40" s="4">
        <v>37</v>
      </c>
      <c r="C40" s="8" t="s">
        <v>41</v>
      </c>
      <c r="D40" s="9" t="s">
        <v>42</v>
      </c>
      <c r="E40" s="5">
        <v>42</v>
      </c>
      <c r="F40" s="64">
        <v>630000</v>
      </c>
      <c r="G40" s="65">
        <v>604800</v>
      </c>
      <c r="H40" s="65">
        <v>622944</v>
      </c>
      <c r="I40" s="83">
        <f t="shared" si="0"/>
        <v>619248</v>
      </c>
    </row>
    <row r="41" spans="2:9" x14ac:dyDescent="0.25">
      <c r="B41" s="4">
        <v>38</v>
      </c>
      <c r="C41" s="8" t="s">
        <v>43</v>
      </c>
      <c r="D41" s="9" t="s">
        <v>5</v>
      </c>
      <c r="E41" s="5">
        <f>12+9</f>
        <v>21</v>
      </c>
      <c r="F41" s="64">
        <v>693000</v>
      </c>
      <c r="G41" s="65">
        <v>665280</v>
      </c>
      <c r="H41" s="65">
        <v>685230</v>
      </c>
      <c r="I41" s="83">
        <f t="shared" si="0"/>
        <v>681170</v>
      </c>
    </row>
    <row r="42" spans="2:9" x14ac:dyDescent="0.25">
      <c r="B42" s="4">
        <v>39</v>
      </c>
      <c r="C42" s="8" t="s">
        <v>44</v>
      </c>
      <c r="D42" s="9" t="s">
        <v>8</v>
      </c>
      <c r="E42" s="5">
        <v>132</v>
      </c>
      <c r="F42" s="64">
        <v>1287000</v>
      </c>
      <c r="G42" s="65">
        <v>1235520</v>
      </c>
      <c r="H42" s="65">
        <v>1272480</v>
      </c>
      <c r="I42" s="83">
        <f t="shared" si="0"/>
        <v>1265000</v>
      </c>
    </row>
    <row r="43" spans="2:9" x14ac:dyDescent="0.25">
      <c r="B43" s="4">
        <v>40</v>
      </c>
      <c r="C43" s="8" t="s">
        <v>45</v>
      </c>
      <c r="D43" s="9" t="s">
        <v>8</v>
      </c>
      <c r="E43" s="5">
        <v>132</v>
      </c>
      <c r="F43" s="64">
        <v>1287000</v>
      </c>
      <c r="G43" s="65">
        <v>1235520</v>
      </c>
      <c r="H43" s="65">
        <v>1272480</v>
      </c>
      <c r="I43" s="83">
        <f t="shared" si="0"/>
        <v>1265000</v>
      </c>
    </row>
    <row r="44" spans="2:9" ht="25.5" x14ac:dyDescent="0.25">
      <c r="B44" s="4">
        <v>41</v>
      </c>
      <c r="C44" s="8" t="s">
        <v>46</v>
      </c>
      <c r="D44" s="9" t="s">
        <v>13</v>
      </c>
      <c r="E44" s="5">
        <v>12</v>
      </c>
      <c r="F44" s="64">
        <v>3720000</v>
      </c>
      <c r="G44" s="65">
        <v>3571200</v>
      </c>
      <c r="H44" s="65">
        <v>3678336</v>
      </c>
      <c r="I44" s="83">
        <f t="shared" si="0"/>
        <v>3656512</v>
      </c>
    </row>
    <row r="45" spans="2:9" ht="38.25" x14ac:dyDescent="0.25">
      <c r="B45" s="4">
        <v>42</v>
      </c>
      <c r="C45" s="8" t="s">
        <v>114</v>
      </c>
      <c r="D45" s="9" t="s">
        <v>13</v>
      </c>
      <c r="E45" s="5">
        <f>12+18</f>
        <v>30</v>
      </c>
      <c r="F45" s="64">
        <v>1687500</v>
      </c>
      <c r="G45" s="65">
        <v>1620000</v>
      </c>
      <c r="H45" s="65">
        <v>1668600</v>
      </c>
      <c r="I45" s="83">
        <f t="shared" si="0"/>
        <v>1658700</v>
      </c>
    </row>
    <row r="46" spans="2:9" ht="25.5" x14ac:dyDescent="0.25">
      <c r="B46" s="4">
        <v>43</v>
      </c>
      <c r="C46" s="8" t="s">
        <v>47</v>
      </c>
      <c r="D46" s="9" t="s">
        <v>13</v>
      </c>
      <c r="E46" s="5">
        <v>12</v>
      </c>
      <c r="F46" s="64">
        <v>675000</v>
      </c>
      <c r="G46" s="65">
        <v>648000</v>
      </c>
      <c r="H46" s="65">
        <v>667440</v>
      </c>
      <c r="I46" s="83">
        <f t="shared" si="0"/>
        <v>663480</v>
      </c>
    </row>
    <row r="47" spans="2:9" ht="38.25" x14ac:dyDescent="0.25">
      <c r="B47" s="4">
        <v>44</v>
      </c>
      <c r="C47" s="8" t="s">
        <v>48</v>
      </c>
      <c r="D47" s="9" t="s">
        <v>13</v>
      </c>
      <c r="E47" s="5">
        <v>126</v>
      </c>
      <c r="F47" s="64">
        <v>504000</v>
      </c>
      <c r="G47" s="65">
        <v>524160</v>
      </c>
      <c r="H47" s="65">
        <v>539910</v>
      </c>
      <c r="I47" s="83">
        <f t="shared" si="0"/>
        <v>522690</v>
      </c>
    </row>
    <row r="48" spans="2:9" x14ac:dyDescent="0.25">
      <c r="B48" s="4">
        <v>45</v>
      </c>
      <c r="C48" s="8" t="s">
        <v>49</v>
      </c>
      <c r="D48" s="9" t="s">
        <v>13</v>
      </c>
      <c r="E48" s="5">
        <v>18</v>
      </c>
      <c r="F48" s="64">
        <v>99000</v>
      </c>
      <c r="G48" s="65">
        <v>113653.8</v>
      </c>
      <c r="H48" s="65">
        <v>117054</v>
      </c>
      <c r="I48" s="83">
        <f t="shared" si="0"/>
        <v>109902.59999999999</v>
      </c>
    </row>
    <row r="49" spans="2:9" ht="51" x14ac:dyDescent="0.25">
      <c r="B49" s="4">
        <v>46</v>
      </c>
      <c r="C49" s="8" t="s">
        <v>50</v>
      </c>
      <c r="D49" s="9" t="s">
        <v>13</v>
      </c>
      <c r="E49" s="5">
        <v>21</v>
      </c>
      <c r="F49" s="64">
        <v>1181250</v>
      </c>
      <c r="G49" s="65">
        <v>1134000</v>
      </c>
      <c r="H49" s="65">
        <v>1168020</v>
      </c>
      <c r="I49" s="83">
        <f t="shared" si="0"/>
        <v>1161090</v>
      </c>
    </row>
    <row r="50" spans="2:9" x14ac:dyDescent="0.25">
      <c r="B50" s="4">
        <v>47</v>
      </c>
      <c r="C50" s="8" t="s">
        <v>115</v>
      </c>
      <c r="D50" s="9" t="s">
        <v>13</v>
      </c>
      <c r="E50" s="5">
        <v>33</v>
      </c>
      <c r="F50" s="64">
        <v>4001250</v>
      </c>
      <c r="G50" s="65">
        <v>3841200</v>
      </c>
      <c r="H50" s="65">
        <v>3956436</v>
      </c>
      <c r="I50" s="83">
        <f t="shared" si="0"/>
        <v>3932962</v>
      </c>
    </row>
    <row r="51" spans="2:9" x14ac:dyDescent="0.25">
      <c r="B51" s="4">
        <v>48</v>
      </c>
      <c r="C51" s="10" t="s">
        <v>51</v>
      </c>
      <c r="D51" s="9" t="s">
        <v>13</v>
      </c>
      <c r="E51" s="5">
        <v>580</v>
      </c>
      <c r="F51" s="64">
        <v>12760000</v>
      </c>
      <c r="G51" s="65">
        <v>11066400</v>
      </c>
      <c r="H51" s="65">
        <v>11398160</v>
      </c>
      <c r="I51" s="83">
        <f t="shared" si="0"/>
        <v>11741520</v>
      </c>
    </row>
    <row r="52" spans="2:9" ht="63.75" x14ac:dyDescent="0.25">
      <c r="B52" s="4">
        <v>49</v>
      </c>
      <c r="C52" s="8" t="s">
        <v>108</v>
      </c>
      <c r="D52" s="9" t="s">
        <v>6</v>
      </c>
      <c r="E52" s="5">
        <v>7</v>
      </c>
      <c r="F52" s="64">
        <v>609000</v>
      </c>
      <c r="G52" s="65">
        <v>955500</v>
      </c>
      <c r="H52" s="65">
        <v>984165</v>
      </c>
      <c r="I52" s="83">
        <f t="shared" si="0"/>
        <v>849555</v>
      </c>
    </row>
    <row r="53" spans="2:9" x14ac:dyDescent="0.25">
      <c r="B53" s="4">
        <v>50</v>
      </c>
      <c r="C53" s="8" t="s">
        <v>52</v>
      </c>
      <c r="D53" s="9" t="s">
        <v>5</v>
      </c>
      <c r="E53" s="5">
        <v>4</v>
      </c>
      <c r="F53" s="64">
        <v>290000</v>
      </c>
      <c r="G53" s="65">
        <v>278400</v>
      </c>
      <c r="H53" s="65">
        <v>286752</v>
      </c>
      <c r="I53" s="83">
        <f t="shared" si="0"/>
        <v>285050.66666666669</v>
      </c>
    </row>
    <row r="54" spans="2:9" ht="63.75" x14ac:dyDescent="0.25">
      <c r="B54" s="4">
        <v>51</v>
      </c>
      <c r="C54" s="8" t="s">
        <v>53</v>
      </c>
      <c r="D54" s="9" t="s">
        <v>13</v>
      </c>
      <c r="E54" s="5">
        <v>3</v>
      </c>
      <c r="F54" s="64">
        <v>1511250</v>
      </c>
      <c r="G54" s="65">
        <v>1571700</v>
      </c>
      <c r="H54" s="65">
        <v>1618851</v>
      </c>
      <c r="I54" s="83">
        <f t="shared" si="0"/>
        <v>1567267</v>
      </c>
    </row>
    <row r="55" spans="2:9" x14ac:dyDescent="0.25">
      <c r="B55" s="4">
        <v>52</v>
      </c>
      <c r="C55" s="8" t="s">
        <v>54</v>
      </c>
      <c r="D55" s="9" t="s">
        <v>13</v>
      </c>
      <c r="E55" s="5">
        <v>12</v>
      </c>
      <c r="F55" s="64">
        <v>99780</v>
      </c>
      <c r="G55" s="65">
        <v>95760</v>
      </c>
      <c r="H55" s="65">
        <v>98628</v>
      </c>
      <c r="I55" s="83">
        <f t="shared" si="0"/>
        <v>98056</v>
      </c>
    </row>
    <row r="56" spans="2:9" x14ac:dyDescent="0.25">
      <c r="B56" s="4">
        <v>53</v>
      </c>
      <c r="C56" s="8" t="s">
        <v>55</v>
      </c>
      <c r="D56" s="9" t="s">
        <v>13</v>
      </c>
      <c r="E56" s="5">
        <v>3</v>
      </c>
      <c r="F56" s="64">
        <v>16875</v>
      </c>
      <c r="G56" s="65">
        <v>16200</v>
      </c>
      <c r="H56" s="65">
        <v>16686</v>
      </c>
      <c r="I56" s="83">
        <f t="shared" si="0"/>
        <v>16587</v>
      </c>
    </row>
    <row r="57" spans="2:9" x14ac:dyDescent="0.25">
      <c r="B57" s="4">
        <v>54</v>
      </c>
      <c r="C57" s="8" t="s">
        <v>56</v>
      </c>
      <c r="D57" s="9" t="s">
        <v>13</v>
      </c>
      <c r="E57" s="5">
        <v>3</v>
      </c>
      <c r="F57" s="64">
        <v>21750</v>
      </c>
      <c r="G57" s="65">
        <v>20880</v>
      </c>
      <c r="H57" s="65">
        <v>21504</v>
      </c>
      <c r="I57" s="83">
        <f t="shared" si="0"/>
        <v>21378</v>
      </c>
    </row>
    <row r="58" spans="2:9" x14ac:dyDescent="0.25">
      <c r="B58" s="4">
        <v>55</v>
      </c>
      <c r="C58" s="8" t="s">
        <v>57</v>
      </c>
      <c r="D58" s="9" t="s">
        <v>13</v>
      </c>
      <c r="E58" s="5">
        <v>1</v>
      </c>
      <c r="F58" s="64">
        <v>26250</v>
      </c>
      <c r="G58" s="65">
        <v>25200</v>
      </c>
      <c r="H58" s="65">
        <v>25956</v>
      </c>
      <c r="I58" s="83">
        <f t="shared" si="0"/>
        <v>25802</v>
      </c>
    </row>
    <row r="59" spans="2:9" ht="25.5" x14ac:dyDescent="0.25">
      <c r="B59" s="4">
        <v>56</v>
      </c>
      <c r="C59" s="8" t="s">
        <v>58</v>
      </c>
      <c r="D59" s="9" t="s">
        <v>13</v>
      </c>
      <c r="E59" s="5">
        <v>25</v>
      </c>
      <c r="F59" s="64">
        <v>5579500</v>
      </c>
      <c r="G59" s="65">
        <v>5802712.5</v>
      </c>
      <c r="H59" s="65">
        <v>5512575</v>
      </c>
      <c r="I59" s="83">
        <f t="shared" si="0"/>
        <v>5631595.833333333</v>
      </c>
    </row>
    <row r="60" spans="2:9" ht="25.5" x14ac:dyDescent="0.25">
      <c r="B60" s="4">
        <v>57</v>
      </c>
      <c r="C60" s="8" t="s">
        <v>59</v>
      </c>
      <c r="D60" s="9" t="s">
        <v>13</v>
      </c>
      <c r="E60" s="5">
        <v>12</v>
      </c>
      <c r="F60" s="64">
        <v>1132500</v>
      </c>
      <c r="G60" s="65">
        <v>1087200</v>
      </c>
      <c r="H60" s="65">
        <v>1032840</v>
      </c>
      <c r="I60" s="83">
        <f t="shared" si="0"/>
        <v>1084180</v>
      </c>
    </row>
    <row r="61" spans="2:9" x14ac:dyDescent="0.25">
      <c r="B61" s="4">
        <v>58</v>
      </c>
      <c r="C61" s="8" t="s">
        <v>60</v>
      </c>
      <c r="D61" s="9" t="s">
        <v>13</v>
      </c>
      <c r="E61" s="5">
        <v>120</v>
      </c>
      <c r="F61" s="64">
        <v>900000</v>
      </c>
      <c r="G61" s="65">
        <v>864000</v>
      </c>
      <c r="H61" s="65">
        <v>820800</v>
      </c>
      <c r="I61" s="83">
        <f t="shared" si="0"/>
        <v>861600</v>
      </c>
    </row>
    <row r="62" spans="2:9" x14ac:dyDescent="0.25">
      <c r="B62" s="4">
        <v>59</v>
      </c>
      <c r="C62" s="8" t="s">
        <v>61</v>
      </c>
      <c r="D62" s="9" t="s">
        <v>13</v>
      </c>
      <c r="E62" s="5">
        <v>24</v>
      </c>
      <c r="F62" s="64">
        <v>260400</v>
      </c>
      <c r="G62" s="65">
        <v>312480</v>
      </c>
      <c r="H62" s="65">
        <v>296856</v>
      </c>
      <c r="I62" s="83">
        <f t="shared" si="0"/>
        <v>289912</v>
      </c>
    </row>
    <row r="63" spans="2:9" x14ac:dyDescent="0.25">
      <c r="B63" s="4">
        <v>60</v>
      </c>
      <c r="C63" s="8" t="s">
        <v>62</v>
      </c>
      <c r="D63" s="9" t="s">
        <v>13</v>
      </c>
      <c r="E63" s="5">
        <v>96</v>
      </c>
      <c r="F63" s="64">
        <v>96000</v>
      </c>
      <c r="G63" s="65">
        <v>187200</v>
      </c>
      <c r="H63" s="65">
        <v>177792</v>
      </c>
      <c r="I63" s="83">
        <f t="shared" si="0"/>
        <v>153664</v>
      </c>
    </row>
    <row r="64" spans="2:9" x14ac:dyDescent="0.25">
      <c r="B64" s="4">
        <v>61</v>
      </c>
      <c r="C64" s="8" t="s">
        <v>63</v>
      </c>
      <c r="D64" s="9" t="s">
        <v>13</v>
      </c>
      <c r="E64" s="5">
        <v>12</v>
      </c>
      <c r="F64" s="64">
        <v>253500</v>
      </c>
      <c r="G64" s="65">
        <v>243360</v>
      </c>
      <c r="H64" s="65">
        <v>231192</v>
      </c>
      <c r="I64" s="83">
        <f t="shared" si="0"/>
        <v>242684</v>
      </c>
    </row>
    <row r="65" spans="2:9" x14ac:dyDescent="0.25">
      <c r="B65" s="4">
        <v>62</v>
      </c>
      <c r="C65" s="8" t="s">
        <v>64</v>
      </c>
      <c r="D65" s="9" t="s">
        <v>6</v>
      </c>
      <c r="E65" s="5">
        <v>12</v>
      </c>
      <c r="F65" s="64">
        <v>837600</v>
      </c>
      <c r="G65" s="65">
        <v>979200</v>
      </c>
      <c r="H65" s="65">
        <v>930240</v>
      </c>
      <c r="I65" s="83">
        <f t="shared" si="0"/>
        <v>915680</v>
      </c>
    </row>
    <row r="66" spans="2:9" x14ac:dyDescent="0.25">
      <c r="B66" s="4">
        <v>63</v>
      </c>
      <c r="C66" s="8" t="s">
        <v>65</v>
      </c>
      <c r="D66" s="9" t="s">
        <v>13</v>
      </c>
      <c r="E66" s="5">
        <v>12</v>
      </c>
      <c r="F66" s="64">
        <v>4560000</v>
      </c>
      <c r="G66" s="65">
        <v>4600800</v>
      </c>
      <c r="H66" s="65">
        <v>4370760</v>
      </c>
      <c r="I66" s="83">
        <f t="shared" si="0"/>
        <v>4510520</v>
      </c>
    </row>
    <row r="67" spans="2:9" ht="38.25" x14ac:dyDescent="0.25">
      <c r="B67" s="4">
        <v>64</v>
      </c>
      <c r="C67" s="8" t="s">
        <v>121</v>
      </c>
      <c r="D67" s="9" t="s">
        <v>13</v>
      </c>
      <c r="E67" s="5">
        <v>9</v>
      </c>
      <c r="F67" s="64">
        <v>3735000</v>
      </c>
      <c r="G67" s="65">
        <v>3648060</v>
      </c>
      <c r="H67" s="65">
        <v>3465657</v>
      </c>
      <c r="I67" s="83">
        <f t="shared" si="0"/>
        <v>3616239</v>
      </c>
    </row>
    <row r="68" spans="2:9" x14ac:dyDescent="0.25">
      <c r="B68" s="4">
        <v>65</v>
      </c>
      <c r="C68" s="8" t="s">
        <v>66</v>
      </c>
      <c r="D68" s="9" t="s">
        <v>13</v>
      </c>
      <c r="E68" s="5">
        <v>21</v>
      </c>
      <c r="F68" s="64">
        <v>2310000</v>
      </c>
      <c r="G68" s="65">
        <v>2504880</v>
      </c>
      <c r="H68" s="65">
        <v>2379636</v>
      </c>
      <c r="I68" s="83">
        <f t="shared" si="0"/>
        <v>2398172</v>
      </c>
    </row>
    <row r="69" spans="2:9" x14ac:dyDescent="0.25">
      <c r="B69" s="4">
        <v>66</v>
      </c>
      <c r="C69" s="8" t="s">
        <v>116</v>
      </c>
      <c r="D69" s="9" t="s">
        <v>6</v>
      </c>
      <c r="E69" s="5">
        <v>12</v>
      </c>
      <c r="F69" s="64">
        <v>90576</v>
      </c>
      <c r="G69" s="65">
        <v>108691.20000000001</v>
      </c>
      <c r="H69" s="65">
        <v>103248</v>
      </c>
      <c r="I69" s="83">
        <f t="shared" ref="I69:I100" si="1">(F69+G69+H69)/3</f>
        <v>100838.40000000001</v>
      </c>
    </row>
    <row r="70" spans="2:9" x14ac:dyDescent="0.25">
      <c r="B70" s="4">
        <v>67</v>
      </c>
      <c r="C70" s="8" t="s">
        <v>117</v>
      </c>
      <c r="D70" s="9" t="s">
        <v>6</v>
      </c>
      <c r="E70" s="5">
        <v>12</v>
      </c>
      <c r="F70" s="64">
        <v>660000</v>
      </c>
      <c r="G70" s="65">
        <v>773107.19999999995</v>
      </c>
      <c r="H70" s="65">
        <v>734448</v>
      </c>
      <c r="I70" s="83">
        <f t="shared" si="1"/>
        <v>722518.4</v>
      </c>
    </row>
    <row r="71" spans="2:9" x14ac:dyDescent="0.25">
      <c r="B71" s="4">
        <v>68</v>
      </c>
      <c r="C71" s="8" t="s">
        <v>67</v>
      </c>
      <c r="D71" s="9" t="s">
        <v>13</v>
      </c>
      <c r="E71" s="5">
        <v>94</v>
      </c>
      <c r="F71" s="64">
        <v>1527500</v>
      </c>
      <c r="G71" s="65">
        <v>1466400</v>
      </c>
      <c r="H71" s="65">
        <v>1393080</v>
      </c>
      <c r="I71" s="83">
        <f t="shared" si="1"/>
        <v>1462326.6666666667</v>
      </c>
    </row>
    <row r="72" spans="2:9" x14ac:dyDescent="0.25">
      <c r="B72" s="4">
        <v>69</v>
      </c>
      <c r="C72" s="8" t="s">
        <v>68</v>
      </c>
      <c r="D72" s="9" t="s">
        <v>13</v>
      </c>
      <c r="E72" s="5">
        <v>9</v>
      </c>
      <c r="F72" s="64">
        <v>526601.25</v>
      </c>
      <c r="G72" s="65">
        <v>505537.2</v>
      </c>
      <c r="H72" s="65">
        <v>480258</v>
      </c>
      <c r="I72" s="83">
        <f t="shared" si="1"/>
        <v>504132.14999999997</v>
      </c>
    </row>
    <row r="73" spans="2:9" x14ac:dyDescent="0.25">
      <c r="B73" s="4">
        <v>70</v>
      </c>
      <c r="C73" s="66" t="s">
        <v>69</v>
      </c>
      <c r="D73" s="9" t="s">
        <v>13</v>
      </c>
      <c r="E73" s="5">
        <v>9</v>
      </c>
      <c r="F73" s="64">
        <v>123750</v>
      </c>
      <c r="G73" s="65">
        <v>118800</v>
      </c>
      <c r="H73" s="65">
        <v>112860</v>
      </c>
      <c r="I73" s="83">
        <f t="shared" si="1"/>
        <v>118470</v>
      </c>
    </row>
    <row r="74" spans="2:9" x14ac:dyDescent="0.25">
      <c r="B74" s="4">
        <v>71</v>
      </c>
      <c r="C74" s="67" t="s">
        <v>70</v>
      </c>
      <c r="D74" s="9" t="s">
        <v>13</v>
      </c>
      <c r="E74" s="5">
        <v>9</v>
      </c>
      <c r="F74" s="64">
        <v>123750</v>
      </c>
      <c r="G74" s="65">
        <v>118800</v>
      </c>
      <c r="H74" s="65">
        <v>112860</v>
      </c>
      <c r="I74" s="83">
        <f t="shared" si="1"/>
        <v>118470</v>
      </c>
    </row>
    <row r="75" spans="2:9" x14ac:dyDescent="0.25">
      <c r="B75" s="4">
        <v>72</v>
      </c>
      <c r="C75" s="8" t="s">
        <v>71</v>
      </c>
      <c r="D75" s="9" t="s">
        <v>13</v>
      </c>
      <c r="E75" s="5">
        <v>13</v>
      </c>
      <c r="F75" s="64">
        <v>1218750</v>
      </c>
      <c r="G75" s="65">
        <v>1267500</v>
      </c>
      <c r="H75" s="65">
        <v>1204125</v>
      </c>
      <c r="I75" s="83">
        <f t="shared" si="1"/>
        <v>1230125</v>
      </c>
    </row>
    <row r="76" spans="2:9" x14ac:dyDescent="0.25">
      <c r="B76" s="4">
        <v>73</v>
      </c>
      <c r="C76" s="68" t="s">
        <v>72</v>
      </c>
      <c r="D76" s="9" t="s">
        <v>13</v>
      </c>
      <c r="E76" s="5">
        <v>9</v>
      </c>
      <c r="F76" s="64">
        <v>198000</v>
      </c>
      <c r="G76" s="65">
        <v>302400</v>
      </c>
      <c r="H76" s="65">
        <v>287280</v>
      </c>
      <c r="I76" s="83">
        <f t="shared" si="1"/>
        <v>262560</v>
      </c>
    </row>
    <row r="77" spans="2:9" x14ac:dyDescent="0.25">
      <c r="B77" s="4">
        <v>74</v>
      </c>
      <c r="C77" s="68" t="s">
        <v>73</v>
      </c>
      <c r="D77" s="9" t="s">
        <v>13</v>
      </c>
      <c r="E77" s="5">
        <v>36</v>
      </c>
      <c r="F77" s="64">
        <v>1750500</v>
      </c>
      <c r="G77" s="65">
        <v>1680480</v>
      </c>
      <c r="H77" s="65">
        <v>1596456</v>
      </c>
      <c r="I77" s="83">
        <f t="shared" si="1"/>
        <v>1675812</v>
      </c>
    </row>
    <row r="78" spans="2:9" x14ac:dyDescent="0.25">
      <c r="B78" s="4">
        <v>75</v>
      </c>
      <c r="C78" s="68" t="s">
        <v>74</v>
      </c>
      <c r="D78" s="9" t="s">
        <v>13</v>
      </c>
      <c r="E78" s="5">
        <v>54</v>
      </c>
      <c r="F78" s="64">
        <v>175500</v>
      </c>
      <c r="G78" s="65">
        <v>168480</v>
      </c>
      <c r="H78" s="65">
        <v>160056</v>
      </c>
      <c r="I78" s="83">
        <f t="shared" si="1"/>
        <v>168012</v>
      </c>
    </row>
    <row r="79" spans="2:9" x14ac:dyDescent="0.25">
      <c r="B79" s="4">
        <v>76</v>
      </c>
      <c r="C79" s="68" t="s">
        <v>75</v>
      </c>
      <c r="D79" s="9" t="s">
        <v>13</v>
      </c>
      <c r="E79" s="5">
        <v>9</v>
      </c>
      <c r="F79" s="64">
        <v>360000</v>
      </c>
      <c r="G79" s="65">
        <v>345600</v>
      </c>
      <c r="H79" s="65">
        <v>328320</v>
      </c>
      <c r="I79" s="83">
        <f t="shared" si="1"/>
        <v>344640</v>
      </c>
    </row>
    <row r="80" spans="2:9" x14ac:dyDescent="0.25">
      <c r="B80" s="4">
        <v>77</v>
      </c>
      <c r="C80" s="68" t="s">
        <v>76</v>
      </c>
      <c r="D80" s="9" t="s">
        <v>13</v>
      </c>
      <c r="E80" s="5">
        <v>9</v>
      </c>
      <c r="F80" s="64">
        <v>1316250</v>
      </c>
      <c r="G80" s="65">
        <v>1263600</v>
      </c>
      <c r="H80" s="65">
        <v>1200420</v>
      </c>
      <c r="I80" s="83">
        <f t="shared" si="1"/>
        <v>1260090</v>
      </c>
    </row>
    <row r="81" spans="2:9" x14ac:dyDescent="0.25">
      <c r="B81" s="4">
        <v>78</v>
      </c>
      <c r="C81" s="68" t="s">
        <v>77</v>
      </c>
      <c r="D81" s="9" t="s">
        <v>8</v>
      </c>
      <c r="E81" s="5">
        <v>90</v>
      </c>
      <c r="F81" s="64">
        <v>540000</v>
      </c>
      <c r="G81" s="65">
        <v>518400</v>
      </c>
      <c r="H81" s="65">
        <v>492480</v>
      </c>
      <c r="I81" s="83">
        <f t="shared" si="1"/>
        <v>516960</v>
      </c>
    </row>
    <row r="82" spans="2:9" x14ac:dyDescent="0.25">
      <c r="B82" s="4">
        <v>79</v>
      </c>
      <c r="C82" s="68" t="s">
        <v>78</v>
      </c>
      <c r="D82" s="9" t="s">
        <v>8</v>
      </c>
      <c r="E82" s="5">
        <v>90</v>
      </c>
      <c r="F82" s="64">
        <v>461250</v>
      </c>
      <c r="G82" s="65">
        <v>442800</v>
      </c>
      <c r="H82" s="65">
        <v>420660</v>
      </c>
      <c r="I82" s="83">
        <f t="shared" si="1"/>
        <v>441570</v>
      </c>
    </row>
    <row r="83" spans="2:9" x14ac:dyDescent="0.25">
      <c r="B83" s="4">
        <v>80</v>
      </c>
      <c r="C83" s="68" t="s">
        <v>79</v>
      </c>
      <c r="D83" s="9" t="s">
        <v>8</v>
      </c>
      <c r="E83" s="5">
        <v>90</v>
      </c>
      <c r="F83" s="64">
        <v>483750</v>
      </c>
      <c r="G83" s="65">
        <v>464400</v>
      </c>
      <c r="H83" s="65">
        <v>441180</v>
      </c>
      <c r="I83" s="83">
        <f t="shared" si="1"/>
        <v>463110</v>
      </c>
    </row>
    <row r="84" spans="2:9" x14ac:dyDescent="0.25">
      <c r="B84" s="4">
        <v>81</v>
      </c>
      <c r="C84" s="75" t="s">
        <v>120</v>
      </c>
      <c r="D84" s="9" t="s">
        <v>80</v>
      </c>
      <c r="E84" s="5">
        <v>9</v>
      </c>
      <c r="F84" s="64">
        <v>2607300</v>
      </c>
      <c r="G84" s="65">
        <v>3259125</v>
      </c>
      <c r="H84" s="65">
        <v>3096162</v>
      </c>
      <c r="I84" s="83">
        <f t="shared" si="1"/>
        <v>2987529</v>
      </c>
    </row>
    <row r="85" spans="2:9" x14ac:dyDescent="0.25">
      <c r="B85" s="4">
        <v>82</v>
      </c>
      <c r="C85" s="11" t="s">
        <v>81</v>
      </c>
      <c r="D85" s="9" t="s">
        <v>13</v>
      </c>
      <c r="E85" s="5">
        <v>2</v>
      </c>
      <c r="F85" s="64">
        <v>262500</v>
      </c>
      <c r="G85" s="65">
        <v>273000</v>
      </c>
      <c r="H85" s="65">
        <v>259350</v>
      </c>
      <c r="I85" s="83">
        <f t="shared" si="1"/>
        <v>264950</v>
      </c>
    </row>
    <row r="86" spans="2:9" x14ac:dyDescent="0.25">
      <c r="B86" s="4">
        <v>83</v>
      </c>
      <c r="C86" s="11" t="s">
        <v>118</v>
      </c>
      <c r="D86" s="9" t="s">
        <v>13</v>
      </c>
      <c r="E86" s="5">
        <v>1</v>
      </c>
      <c r="F86" s="64">
        <v>360000</v>
      </c>
      <c r="G86" s="65">
        <v>336000</v>
      </c>
      <c r="H86" s="65">
        <v>319200</v>
      </c>
      <c r="I86" s="83">
        <f t="shared" si="1"/>
        <v>338400</v>
      </c>
    </row>
    <row r="87" spans="2:9" x14ac:dyDescent="0.25">
      <c r="B87" s="4">
        <v>84</v>
      </c>
      <c r="C87" s="11" t="s">
        <v>111</v>
      </c>
      <c r="D87" s="9" t="s">
        <v>13</v>
      </c>
      <c r="E87" s="5">
        <v>4</v>
      </c>
      <c r="F87" s="64">
        <v>220000</v>
      </c>
      <c r="G87" s="65">
        <v>211200</v>
      </c>
      <c r="H87" s="65">
        <v>200640</v>
      </c>
      <c r="I87" s="83">
        <f t="shared" si="1"/>
        <v>210613.33333333334</v>
      </c>
    </row>
    <row r="88" spans="2:9" x14ac:dyDescent="0.25">
      <c r="B88" s="4">
        <v>85</v>
      </c>
      <c r="C88" s="11" t="s">
        <v>82</v>
      </c>
      <c r="D88" s="9" t="s">
        <v>8</v>
      </c>
      <c r="E88" s="5">
        <v>40</v>
      </c>
      <c r="F88" s="64">
        <v>39200</v>
      </c>
      <c r="G88" s="65">
        <v>50960</v>
      </c>
      <c r="H88" s="65">
        <v>48400</v>
      </c>
      <c r="I88" s="83">
        <f t="shared" si="1"/>
        <v>46186.666666666664</v>
      </c>
    </row>
    <row r="89" spans="2:9" x14ac:dyDescent="0.25">
      <c r="B89" s="4">
        <v>86</v>
      </c>
      <c r="C89" s="11" t="s">
        <v>83</v>
      </c>
      <c r="D89" s="9" t="s">
        <v>8</v>
      </c>
      <c r="E89" s="5">
        <v>50</v>
      </c>
      <c r="F89" s="64">
        <v>400000</v>
      </c>
      <c r="G89" s="65">
        <v>372000</v>
      </c>
      <c r="H89" s="65">
        <v>353400</v>
      </c>
      <c r="I89" s="83">
        <f t="shared" si="1"/>
        <v>375133.33333333331</v>
      </c>
    </row>
    <row r="90" spans="2:9" x14ac:dyDescent="0.25">
      <c r="B90" s="4">
        <v>87</v>
      </c>
      <c r="C90" s="11" t="s">
        <v>122</v>
      </c>
      <c r="D90" s="9" t="s">
        <v>28</v>
      </c>
      <c r="E90" s="5">
        <v>8</v>
      </c>
      <c r="F90" s="64">
        <v>1160000</v>
      </c>
      <c r="G90" s="65">
        <v>1483200</v>
      </c>
      <c r="H90" s="65">
        <v>1409040</v>
      </c>
      <c r="I90" s="83">
        <f t="shared" si="1"/>
        <v>1350746.6666666667</v>
      </c>
    </row>
    <row r="91" spans="2:9" x14ac:dyDescent="0.25">
      <c r="B91" s="4">
        <v>88</v>
      </c>
      <c r="C91" s="11" t="s">
        <v>119</v>
      </c>
      <c r="D91" s="9" t="s">
        <v>84</v>
      </c>
      <c r="E91" s="5">
        <v>10</v>
      </c>
      <c r="F91" s="64">
        <v>1650000</v>
      </c>
      <c r="G91" s="65">
        <v>1854000</v>
      </c>
      <c r="H91" s="65">
        <v>1761300</v>
      </c>
      <c r="I91" s="83">
        <f t="shared" si="1"/>
        <v>1755100</v>
      </c>
    </row>
    <row r="92" spans="2:9" ht="25.5" x14ac:dyDescent="0.25">
      <c r="B92" s="4">
        <v>89</v>
      </c>
      <c r="C92" s="11" t="s">
        <v>85</v>
      </c>
      <c r="D92" s="9" t="s">
        <v>107</v>
      </c>
      <c r="E92" s="5">
        <v>6</v>
      </c>
      <c r="F92" s="64">
        <v>9900000</v>
      </c>
      <c r="G92" s="65">
        <v>10555200</v>
      </c>
      <c r="H92" s="65">
        <v>8719680</v>
      </c>
      <c r="I92" s="83">
        <f t="shared" si="1"/>
        <v>9724960</v>
      </c>
    </row>
    <row r="93" spans="2:9" ht="76.5" x14ac:dyDescent="0.25">
      <c r="B93" s="4">
        <v>90</v>
      </c>
      <c r="C93" s="11" t="s">
        <v>86</v>
      </c>
      <c r="D93" s="9" t="s">
        <v>28</v>
      </c>
      <c r="E93" s="5">
        <v>8</v>
      </c>
      <c r="F93" s="64">
        <v>391200</v>
      </c>
      <c r="G93" s="65">
        <v>479040</v>
      </c>
      <c r="H93" s="65">
        <v>431136</v>
      </c>
      <c r="I93" s="83">
        <f t="shared" si="1"/>
        <v>433792</v>
      </c>
    </row>
    <row r="94" spans="2:9" ht="25.5" x14ac:dyDescent="0.25">
      <c r="B94" s="4">
        <v>91</v>
      </c>
      <c r="C94" s="12" t="s">
        <v>87</v>
      </c>
      <c r="D94" s="7" t="s">
        <v>13</v>
      </c>
      <c r="E94" s="5">
        <v>9</v>
      </c>
      <c r="F94" s="64">
        <v>8091000</v>
      </c>
      <c r="G94" s="65">
        <v>8977500</v>
      </c>
      <c r="H94" s="65">
        <v>8079750</v>
      </c>
      <c r="I94" s="83">
        <f t="shared" si="1"/>
        <v>8382750</v>
      </c>
    </row>
    <row r="95" spans="2:9" ht="38.25" x14ac:dyDescent="0.25">
      <c r="B95" s="4">
        <v>92</v>
      </c>
      <c r="C95" s="10" t="s">
        <v>88</v>
      </c>
      <c r="D95" s="7" t="s">
        <v>89</v>
      </c>
      <c r="E95" s="5">
        <v>1</v>
      </c>
      <c r="F95" s="64">
        <v>13000000</v>
      </c>
      <c r="G95" s="65">
        <v>11000000</v>
      </c>
      <c r="H95" s="65">
        <v>12000000</v>
      </c>
      <c r="I95" s="83">
        <f t="shared" si="1"/>
        <v>12000000</v>
      </c>
    </row>
    <row r="96" spans="2:9" ht="39" customHeight="1" x14ac:dyDescent="0.25">
      <c r="B96" s="4">
        <v>93</v>
      </c>
      <c r="C96" s="10" t="s">
        <v>90</v>
      </c>
      <c r="D96" s="7" t="s">
        <v>89</v>
      </c>
      <c r="E96" s="5">
        <v>1</v>
      </c>
      <c r="F96" s="64">
        <v>12000000</v>
      </c>
      <c r="G96" s="65">
        <v>10000000</v>
      </c>
      <c r="H96" s="65">
        <v>12000000</v>
      </c>
      <c r="I96" s="83">
        <f t="shared" si="1"/>
        <v>11333333.333333334</v>
      </c>
    </row>
    <row r="97" spans="2:9" ht="38.25" x14ac:dyDescent="0.25">
      <c r="B97" s="4">
        <v>94</v>
      </c>
      <c r="C97" s="10" t="s">
        <v>91</v>
      </c>
      <c r="D97" s="7" t="s">
        <v>89</v>
      </c>
      <c r="E97" s="5">
        <v>1</v>
      </c>
      <c r="F97" s="64">
        <v>7000000</v>
      </c>
      <c r="G97" s="65">
        <v>6000000</v>
      </c>
      <c r="H97" s="65">
        <v>7000000</v>
      </c>
      <c r="I97" s="83">
        <f t="shared" si="1"/>
        <v>6666666.666666667</v>
      </c>
    </row>
    <row r="98" spans="2:9" ht="102" x14ac:dyDescent="0.25">
      <c r="B98" s="4">
        <v>95</v>
      </c>
      <c r="C98" s="10" t="s">
        <v>110</v>
      </c>
      <c r="D98" s="7" t="s">
        <v>89</v>
      </c>
      <c r="E98" s="5">
        <v>1</v>
      </c>
      <c r="F98" s="64">
        <v>9500000</v>
      </c>
      <c r="G98" s="65">
        <v>10000000</v>
      </c>
      <c r="H98" s="65">
        <v>10000000</v>
      </c>
      <c r="I98" s="83">
        <f t="shared" si="1"/>
        <v>9833333.333333334</v>
      </c>
    </row>
    <row r="99" spans="2:9" ht="38.25" x14ac:dyDescent="0.25">
      <c r="B99" s="4">
        <v>96</v>
      </c>
      <c r="C99" s="10" t="s">
        <v>92</v>
      </c>
      <c r="D99" s="7" t="s">
        <v>89</v>
      </c>
      <c r="E99" s="5">
        <v>1</v>
      </c>
      <c r="F99" s="64">
        <v>2800000</v>
      </c>
      <c r="G99" s="65">
        <v>1800000</v>
      </c>
      <c r="H99" s="65">
        <v>3000000</v>
      </c>
      <c r="I99" s="83">
        <f t="shared" si="1"/>
        <v>2533333.3333333335</v>
      </c>
    </row>
    <row r="100" spans="2:9" x14ac:dyDescent="0.25">
      <c r="B100" s="99" t="s">
        <v>94</v>
      </c>
      <c r="C100" s="99"/>
      <c r="D100" s="99"/>
      <c r="E100" s="99"/>
      <c r="F100" s="81">
        <f>SUM(F4:F99)</f>
        <v>430913076.25</v>
      </c>
      <c r="G100" s="81">
        <f t="shared" ref="G100:H100" si="2">SUM(G4:G99)</f>
        <v>432112596.39999998</v>
      </c>
      <c r="H100" s="81">
        <f t="shared" si="2"/>
        <v>437567184</v>
      </c>
      <c r="I100" s="84">
        <f t="shared" si="1"/>
        <v>433530952.2166667</v>
      </c>
    </row>
  </sheetData>
  <mergeCells count="1">
    <mergeCell ref="B100:E100"/>
  </mergeCells>
  <phoneticPr fontId="10"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837B2-26A3-4EBA-AF37-CC9B30158389}">
  <sheetPr>
    <pageSetUpPr fitToPage="1"/>
  </sheetPr>
  <dimension ref="A2:T113"/>
  <sheetViews>
    <sheetView tabSelected="1" topLeftCell="A4" zoomScale="80" zoomScaleNormal="80" workbookViewId="0">
      <pane ySplit="3" topLeftCell="A81" activePane="bottomLeft" state="frozen"/>
      <selection activeCell="D4" sqref="D4"/>
      <selection pane="bottomLeft" activeCell="A7" sqref="A7:D103"/>
    </sheetView>
  </sheetViews>
  <sheetFormatPr baseColWidth="10" defaultColWidth="11.42578125" defaultRowHeight="12.75" x14ac:dyDescent="0.2"/>
  <cols>
    <col min="1" max="1" width="6.7109375" style="19" customWidth="1"/>
    <col min="2" max="2" width="82.42578125" style="16" bestFit="1" customWidth="1"/>
    <col min="3" max="3" width="14.140625" style="19" bestFit="1" customWidth="1"/>
    <col min="4" max="4" width="14.85546875" style="58" customWidth="1"/>
    <col min="5" max="5" width="18.140625" style="19" customWidth="1"/>
    <col min="6" max="6" width="17.7109375" style="19" customWidth="1"/>
    <col min="7" max="7" width="18.140625" style="19" customWidth="1"/>
    <col min="8" max="8" width="17.7109375" style="95" customWidth="1"/>
    <col min="9" max="9" width="14.28515625" style="58" customWidth="1"/>
    <col min="10" max="10" width="14.5703125" style="59" customWidth="1"/>
    <col min="11" max="11" width="12.28515625" style="60" customWidth="1"/>
    <col min="12" max="12" width="14.42578125" style="59" customWidth="1"/>
    <col min="13" max="13" width="14.28515625" style="61" customWidth="1"/>
    <col min="14" max="14" width="16.7109375" style="16" customWidth="1"/>
    <col min="15" max="15" width="14.28515625" style="16" customWidth="1"/>
    <col min="16" max="16" width="16.7109375" style="16" customWidth="1"/>
    <col min="17" max="17" width="14.28515625" style="16" customWidth="1"/>
    <col min="18" max="18" width="16.7109375" style="16" customWidth="1"/>
    <col min="19" max="19" width="7.5703125" style="16" customWidth="1"/>
    <col min="20" max="20" width="32.140625" style="16" customWidth="1"/>
    <col min="21" max="16384" width="11.42578125" style="16"/>
  </cols>
  <sheetData>
    <row r="2" spans="1:18" x14ac:dyDescent="0.2">
      <c r="A2" s="100" t="s">
        <v>95</v>
      </c>
      <c r="B2" s="100"/>
      <c r="C2" s="100"/>
      <c r="D2" s="100"/>
      <c r="E2" s="100"/>
      <c r="F2" s="76"/>
      <c r="G2" s="76"/>
      <c r="H2" s="76"/>
      <c r="I2" s="14"/>
      <c r="J2" s="14"/>
      <c r="K2" s="14"/>
      <c r="L2" s="14"/>
      <c r="M2" s="14"/>
      <c r="N2" s="14"/>
      <c r="O2" s="15"/>
      <c r="P2" s="15"/>
      <c r="Q2" s="15"/>
    </row>
    <row r="3" spans="1:18" x14ac:dyDescent="0.2">
      <c r="A3" s="101" t="s">
        <v>96</v>
      </c>
      <c r="B3" s="101"/>
      <c r="C3" s="101"/>
      <c r="D3" s="101"/>
      <c r="E3" s="101"/>
      <c r="F3" s="77"/>
      <c r="G3" s="77"/>
      <c r="H3" s="77"/>
      <c r="I3" s="17"/>
      <c r="J3" s="17"/>
      <c r="K3" s="17"/>
      <c r="L3" s="17"/>
      <c r="M3" s="17"/>
      <c r="N3" s="17"/>
      <c r="O3" s="15"/>
      <c r="P3" s="15"/>
      <c r="Q3" s="15"/>
    </row>
    <row r="4" spans="1:18" ht="30" customHeight="1" x14ac:dyDescent="0.2">
      <c r="A4" s="102" t="s">
        <v>97</v>
      </c>
      <c r="B4" s="102"/>
      <c r="C4" s="102"/>
      <c r="D4" s="102"/>
      <c r="E4" s="102"/>
      <c r="F4" s="78"/>
      <c r="G4" s="78"/>
      <c r="H4" s="78"/>
      <c r="I4" s="17"/>
      <c r="J4" s="17"/>
      <c r="K4" s="17"/>
      <c r="L4" s="17"/>
      <c r="M4" s="17"/>
      <c r="N4" s="17"/>
      <c r="O4" s="15"/>
      <c r="P4" s="15"/>
      <c r="Q4" s="15"/>
    </row>
    <row r="5" spans="1:18" x14ac:dyDescent="0.2">
      <c r="A5" s="100"/>
      <c r="B5" s="100"/>
      <c r="C5" s="100"/>
      <c r="D5" s="100"/>
      <c r="E5" s="100"/>
      <c r="F5" s="63"/>
      <c r="G5" s="63"/>
      <c r="H5" s="63"/>
      <c r="I5" s="103" t="s">
        <v>98</v>
      </c>
      <c r="J5" s="103"/>
      <c r="K5" s="100" t="s">
        <v>99</v>
      </c>
      <c r="L5" s="100"/>
      <c r="M5" s="103" t="s">
        <v>100</v>
      </c>
      <c r="N5" s="103"/>
      <c r="O5" s="100" t="s">
        <v>101</v>
      </c>
      <c r="P5" s="100"/>
      <c r="Q5" s="100" t="s">
        <v>102</v>
      </c>
      <c r="R5" s="100"/>
    </row>
    <row r="6" spans="1:18" s="19" customFormat="1" ht="13.9" customHeight="1" x14ac:dyDescent="0.25">
      <c r="A6" s="100"/>
      <c r="B6" s="100"/>
      <c r="C6" s="100"/>
      <c r="D6" s="100"/>
      <c r="E6" s="18" t="s">
        <v>103</v>
      </c>
      <c r="F6" s="63"/>
      <c r="G6" s="63"/>
      <c r="H6" s="63"/>
      <c r="I6" s="104"/>
      <c r="J6" s="104"/>
      <c r="K6" s="105"/>
      <c r="L6" s="106"/>
      <c r="M6" s="107"/>
      <c r="N6" s="108"/>
      <c r="O6" s="109"/>
      <c r="P6" s="109"/>
      <c r="Q6" s="109"/>
      <c r="R6" s="109"/>
    </row>
    <row r="7" spans="1:18" s="19" customFormat="1" ht="43.5" customHeight="1" x14ac:dyDescent="0.25">
      <c r="A7" s="1" t="s">
        <v>0</v>
      </c>
      <c r="B7" s="2" t="s">
        <v>1</v>
      </c>
      <c r="C7" s="2" t="s">
        <v>2</v>
      </c>
      <c r="D7" s="3" t="s">
        <v>3</v>
      </c>
      <c r="E7" s="85" t="s">
        <v>127</v>
      </c>
      <c r="F7" s="86" t="s">
        <v>128</v>
      </c>
      <c r="G7" s="87" t="s">
        <v>129</v>
      </c>
      <c r="H7" s="96" t="s">
        <v>130</v>
      </c>
      <c r="I7" s="20" t="s">
        <v>104</v>
      </c>
      <c r="J7" s="21" t="s">
        <v>94</v>
      </c>
      <c r="K7" s="3" t="s">
        <v>104</v>
      </c>
      <c r="L7" s="22" t="s">
        <v>94</v>
      </c>
      <c r="M7" s="3" t="s">
        <v>104</v>
      </c>
      <c r="N7" s="22" t="s">
        <v>94</v>
      </c>
      <c r="O7" s="3" t="s">
        <v>104</v>
      </c>
      <c r="P7" s="23" t="s">
        <v>94</v>
      </c>
      <c r="Q7" s="3" t="s">
        <v>104</v>
      </c>
      <c r="R7" s="23" t="s">
        <v>94</v>
      </c>
    </row>
    <row r="8" spans="1:18" x14ac:dyDescent="0.2">
      <c r="A8" s="4">
        <v>1</v>
      </c>
      <c r="B8" s="6" t="s">
        <v>4</v>
      </c>
      <c r="C8" s="4" t="s">
        <v>5</v>
      </c>
      <c r="D8" s="5">
        <f>I8+K8+M8+O8+Q8</f>
        <v>18</v>
      </c>
      <c r="E8" s="24">
        <v>338800</v>
      </c>
      <c r="F8" s="24">
        <v>355764</v>
      </c>
      <c r="G8" s="24">
        <v>366436</v>
      </c>
      <c r="H8" s="88">
        <f>(E8+F8+G8)/3</f>
        <v>353666.66666666669</v>
      </c>
      <c r="I8" s="25">
        <v>18</v>
      </c>
      <c r="J8" s="26">
        <f>I8*H8</f>
        <v>6366000</v>
      </c>
      <c r="K8" s="27"/>
      <c r="L8" s="28">
        <f>K8*H8</f>
        <v>0</v>
      </c>
      <c r="M8" s="29"/>
      <c r="N8" s="30">
        <f>M8*H8</f>
        <v>0</v>
      </c>
      <c r="O8" s="29"/>
      <c r="P8" s="30">
        <f>O8*H8</f>
        <v>0</v>
      </c>
      <c r="Q8" s="29"/>
      <c r="R8" s="30">
        <f>Q8*H8</f>
        <v>0</v>
      </c>
    </row>
    <row r="9" spans="1:18" x14ac:dyDescent="0.2">
      <c r="A9" s="4">
        <v>2</v>
      </c>
      <c r="B9" s="6" t="s">
        <v>106</v>
      </c>
      <c r="C9" s="4" t="s">
        <v>6</v>
      </c>
      <c r="D9" s="5">
        <f t="shared" ref="D9:D72" si="0">I9+K9+M9+O9+Q9</f>
        <v>9</v>
      </c>
      <c r="E9" s="24">
        <v>53500</v>
      </c>
      <c r="F9" s="24">
        <v>56400</v>
      </c>
      <c r="G9" s="24">
        <v>58092</v>
      </c>
      <c r="H9" s="88">
        <f t="shared" ref="H9:H72" si="1">(E9+F9+G9)/3</f>
        <v>55997.333333333336</v>
      </c>
      <c r="I9" s="25">
        <v>9</v>
      </c>
      <c r="J9" s="26">
        <f t="shared" ref="J9:J72" si="2">I9*H9</f>
        <v>503976</v>
      </c>
      <c r="K9" s="27"/>
      <c r="L9" s="28">
        <f t="shared" ref="L9:L72" si="3">K9*H9</f>
        <v>0</v>
      </c>
      <c r="M9" s="29"/>
      <c r="N9" s="30">
        <f t="shared" ref="N9:N72" si="4">M9*H9</f>
        <v>0</v>
      </c>
      <c r="O9" s="29"/>
      <c r="P9" s="30">
        <f t="shared" ref="P9:P72" si="5">O9*H9</f>
        <v>0</v>
      </c>
      <c r="Q9" s="29"/>
      <c r="R9" s="30">
        <f t="shared" ref="R9:R72" si="6">Q9*H9</f>
        <v>0</v>
      </c>
    </row>
    <row r="10" spans="1:18" ht="25.5" x14ac:dyDescent="0.2">
      <c r="A10" s="4">
        <v>3</v>
      </c>
      <c r="B10" s="6" t="s">
        <v>7</v>
      </c>
      <c r="C10" s="4" t="s">
        <v>8</v>
      </c>
      <c r="D10" s="5">
        <f t="shared" si="0"/>
        <v>203</v>
      </c>
      <c r="E10" s="24">
        <v>7900</v>
      </c>
      <c r="F10" s="24">
        <v>9351.6</v>
      </c>
      <c r="G10" s="24">
        <v>9632</v>
      </c>
      <c r="H10" s="88">
        <f t="shared" si="1"/>
        <v>8961.1999999999989</v>
      </c>
      <c r="I10" s="25">
        <v>203</v>
      </c>
      <c r="J10" s="26">
        <f t="shared" si="2"/>
        <v>1819123.5999999999</v>
      </c>
      <c r="K10" s="27"/>
      <c r="L10" s="28">
        <f t="shared" si="3"/>
        <v>0</v>
      </c>
      <c r="M10" s="29"/>
      <c r="N10" s="30">
        <f t="shared" si="4"/>
        <v>0</v>
      </c>
      <c r="O10" s="29"/>
      <c r="P10" s="30">
        <f t="shared" si="5"/>
        <v>0</v>
      </c>
      <c r="Q10" s="29"/>
      <c r="R10" s="30">
        <f t="shared" si="6"/>
        <v>0</v>
      </c>
    </row>
    <row r="11" spans="1:18" ht="25.5" x14ac:dyDescent="0.2">
      <c r="A11" s="4">
        <v>4</v>
      </c>
      <c r="B11" s="6" t="s">
        <v>9</v>
      </c>
      <c r="C11" s="7" t="s">
        <v>8</v>
      </c>
      <c r="D11" s="5">
        <f t="shared" si="0"/>
        <v>222</v>
      </c>
      <c r="E11" s="39">
        <v>11970</v>
      </c>
      <c r="F11" s="39">
        <v>14364</v>
      </c>
      <c r="G11" s="39">
        <v>14794</v>
      </c>
      <c r="H11" s="89">
        <f t="shared" si="1"/>
        <v>13709.333333333334</v>
      </c>
      <c r="I11" s="40">
        <v>195</v>
      </c>
      <c r="J11" s="26">
        <f t="shared" si="2"/>
        <v>2673320</v>
      </c>
      <c r="K11" s="27"/>
      <c r="L11" s="28">
        <f t="shared" si="3"/>
        <v>0</v>
      </c>
      <c r="M11" s="29">
        <v>27</v>
      </c>
      <c r="N11" s="30">
        <f t="shared" si="4"/>
        <v>370152</v>
      </c>
      <c r="O11" s="29"/>
      <c r="P11" s="30">
        <f t="shared" si="5"/>
        <v>0</v>
      </c>
      <c r="Q11" s="29"/>
      <c r="R11" s="30">
        <f t="shared" si="6"/>
        <v>0</v>
      </c>
    </row>
    <row r="12" spans="1:18" ht="25.5" x14ac:dyDescent="0.2">
      <c r="A12" s="4">
        <v>5</v>
      </c>
      <c r="B12" s="6" t="s">
        <v>10</v>
      </c>
      <c r="C12" s="7" t="s">
        <v>8</v>
      </c>
      <c r="D12" s="5">
        <f t="shared" si="0"/>
        <v>222</v>
      </c>
      <c r="E12" s="39">
        <v>11970</v>
      </c>
      <c r="F12" s="39">
        <v>14364</v>
      </c>
      <c r="G12" s="39">
        <v>14794</v>
      </c>
      <c r="H12" s="89">
        <f t="shared" si="1"/>
        <v>13709.333333333334</v>
      </c>
      <c r="I12" s="40">
        <v>195</v>
      </c>
      <c r="J12" s="26">
        <f t="shared" si="2"/>
        <v>2673320</v>
      </c>
      <c r="K12" s="27"/>
      <c r="L12" s="28">
        <f t="shared" si="3"/>
        <v>0</v>
      </c>
      <c r="M12" s="29">
        <v>27</v>
      </c>
      <c r="N12" s="30">
        <f t="shared" si="4"/>
        <v>370152</v>
      </c>
      <c r="O12" s="29"/>
      <c r="P12" s="30">
        <f t="shared" si="5"/>
        <v>0</v>
      </c>
      <c r="Q12" s="29"/>
      <c r="R12" s="30">
        <f t="shared" si="6"/>
        <v>0</v>
      </c>
    </row>
    <row r="13" spans="1:18" x14ac:dyDescent="0.2">
      <c r="A13" s="4">
        <v>6</v>
      </c>
      <c r="B13" s="6" t="s">
        <v>11</v>
      </c>
      <c r="C13" s="7" t="s">
        <v>6</v>
      </c>
      <c r="D13" s="5">
        <f t="shared" si="0"/>
        <v>9</v>
      </c>
      <c r="E13" s="39">
        <v>23900</v>
      </c>
      <c r="F13" s="39">
        <v>27600</v>
      </c>
      <c r="G13" s="39">
        <v>28428</v>
      </c>
      <c r="H13" s="89">
        <f t="shared" si="1"/>
        <v>26642.666666666668</v>
      </c>
      <c r="I13" s="40">
        <v>9</v>
      </c>
      <c r="J13" s="26">
        <f t="shared" si="2"/>
        <v>239784</v>
      </c>
      <c r="K13" s="27"/>
      <c r="L13" s="28">
        <f t="shared" si="3"/>
        <v>0</v>
      </c>
      <c r="M13" s="29"/>
      <c r="N13" s="30">
        <f t="shared" si="4"/>
        <v>0</v>
      </c>
      <c r="O13" s="29"/>
      <c r="P13" s="30">
        <f t="shared" si="5"/>
        <v>0</v>
      </c>
      <c r="Q13" s="29"/>
      <c r="R13" s="30">
        <f t="shared" si="6"/>
        <v>0</v>
      </c>
    </row>
    <row r="14" spans="1:18" x14ac:dyDescent="0.2">
      <c r="A14" s="4">
        <v>7</v>
      </c>
      <c r="B14" s="6" t="s">
        <v>12</v>
      </c>
      <c r="C14" s="7" t="s">
        <v>13</v>
      </c>
      <c r="D14" s="5">
        <f t="shared" si="0"/>
        <v>11</v>
      </c>
      <c r="E14" s="39">
        <v>54375</v>
      </c>
      <c r="F14" s="39">
        <v>52200</v>
      </c>
      <c r="G14" s="39">
        <v>53766</v>
      </c>
      <c r="H14" s="89">
        <f t="shared" si="1"/>
        <v>53447</v>
      </c>
      <c r="I14" s="40">
        <v>11</v>
      </c>
      <c r="J14" s="26">
        <f t="shared" si="2"/>
        <v>587917</v>
      </c>
      <c r="K14" s="27"/>
      <c r="L14" s="28">
        <f t="shared" si="3"/>
        <v>0</v>
      </c>
      <c r="M14" s="29"/>
      <c r="N14" s="30">
        <f t="shared" si="4"/>
        <v>0</v>
      </c>
      <c r="O14" s="29"/>
      <c r="P14" s="30">
        <f t="shared" si="5"/>
        <v>0</v>
      </c>
      <c r="Q14" s="29"/>
      <c r="R14" s="30">
        <f t="shared" si="6"/>
        <v>0</v>
      </c>
    </row>
    <row r="15" spans="1:18" ht="27" customHeight="1" x14ac:dyDescent="0.2">
      <c r="A15" s="4">
        <v>8</v>
      </c>
      <c r="B15" s="6" t="s">
        <v>14</v>
      </c>
      <c r="C15" s="7" t="s">
        <v>13</v>
      </c>
      <c r="D15" s="5">
        <f t="shared" si="0"/>
        <v>68</v>
      </c>
      <c r="E15" s="39">
        <v>16250</v>
      </c>
      <c r="F15" s="39">
        <v>15600</v>
      </c>
      <c r="G15" s="39">
        <v>16068</v>
      </c>
      <c r="H15" s="89">
        <f t="shared" si="1"/>
        <v>15972.666666666666</v>
      </c>
      <c r="I15" s="40">
        <v>18</v>
      </c>
      <c r="J15" s="26">
        <f t="shared" si="2"/>
        <v>287508</v>
      </c>
      <c r="K15" s="27">
        <v>18</v>
      </c>
      <c r="L15" s="28">
        <f t="shared" si="3"/>
        <v>287508</v>
      </c>
      <c r="M15" s="29">
        <v>26</v>
      </c>
      <c r="N15" s="30">
        <f t="shared" si="4"/>
        <v>415289.33333333331</v>
      </c>
      <c r="O15" s="29">
        <v>6</v>
      </c>
      <c r="P15" s="30">
        <f t="shared" si="5"/>
        <v>95836</v>
      </c>
      <c r="Q15" s="29"/>
      <c r="R15" s="30">
        <f t="shared" si="6"/>
        <v>0</v>
      </c>
    </row>
    <row r="16" spans="1:18" ht="25.5" x14ac:dyDescent="0.2">
      <c r="A16" s="4">
        <v>9</v>
      </c>
      <c r="B16" s="6" t="s">
        <v>15</v>
      </c>
      <c r="C16" s="7" t="s">
        <v>13</v>
      </c>
      <c r="D16" s="5">
        <f t="shared" si="0"/>
        <v>11</v>
      </c>
      <c r="E16" s="39">
        <v>228327</v>
      </c>
      <c r="F16" s="39">
        <v>238254</v>
      </c>
      <c r="G16" s="39">
        <v>245401</v>
      </c>
      <c r="H16" s="89">
        <f t="shared" si="1"/>
        <v>237327.33333333334</v>
      </c>
      <c r="I16" s="40">
        <v>11</v>
      </c>
      <c r="J16" s="26">
        <f t="shared" si="2"/>
        <v>2610600.666666667</v>
      </c>
      <c r="K16" s="27"/>
      <c r="L16" s="28">
        <f t="shared" si="3"/>
        <v>0</v>
      </c>
      <c r="M16" s="29"/>
      <c r="N16" s="30">
        <f t="shared" si="4"/>
        <v>0</v>
      </c>
      <c r="O16" s="29"/>
      <c r="P16" s="30">
        <f t="shared" si="5"/>
        <v>0</v>
      </c>
      <c r="Q16" s="29"/>
      <c r="R16" s="30">
        <f t="shared" si="6"/>
        <v>0</v>
      </c>
    </row>
    <row r="17" spans="1:18" x14ac:dyDescent="0.2">
      <c r="A17" s="4">
        <v>10</v>
      </c>
      <c r="B17" s="6" t="s">
        <v>112</v>
      </c>
      <c r="C17" s="7" t="s">
        <v>13</v>
      </c>
      <c r="D17" s="5">
        <f t="shared" si="0"/>
        <v>21</v>
      </c>
      <c r="E17" s="39">
        <v>30625</v>
      </c>
      <c r="F17" s="39">
        <v>32280</v>
      </c>
      <c r="G17" s="39">
        <v>33248</v>
      </c>
      <c r="H17" s="89">
        <f t="shared" si="1"/>
        <v>32051</v>
      </c>
      <c r="I17" s="40">
        <v>7</v>
      </c>
      <c r="J17" s="26">
        <f t="shared" si="2"/>
        <v>224357</v>
      </c>
      <c r="K17" s="27">
        <v>9</v>
      </c>
      <c r="L17" s="28">
        <f t="shared" si="3"/>
        <v>288459</v>
      </c>
      <c r="M17" s="29"/>
      <c r="N17" s="30">
        <f t="shared" si="4"/>
        <v>0</v>
      </c>
      <c r="O17" s="29">
        <v>3</v>
      </c>
      <c r="P17" s="30">
        <f t="shared" si="5"/>
        <v>96153</v>
      </c>
      <c r="Q17" s="29">
        <v>2</v>
      </c>
      <c r="R17" s="30">
        <f t="shared" si="6"/>
        <v>64102</v>
      </c>
    </row>
    <row r="18" spans="1:18" ht="25.5" x14ac:dyDescent="0.2">
      <c r="A18" s="4">
        <v>11</v>
      </c>
      <c r="B18" s="6" t="s">
        <v>16</v>
      </c>
      <c r="C18" s="7" t="s">
        <v>13</v>
      </c>
      <c r="D18" s="5">
        <f t="shared" si="0"/>
        <v>11</v>
      </c>
      <c r="E18" s="39">
        <v>107000</v>
      </c>
      <c r="F18" s="39">
        <v>139770</v>
      </c>
      <c r="G18" s="39">
        <v>143963</v>
      </c>
      <c r="H18" s="89">
        <f t="shared" si="1"/>
        <v>130244.33333333333</v>
      </c>
      <c r="I18" s="40">
        <v>11</v>
      </c>
      <c r="J18" s="26">
        <f t="shared" si="2"/>
        <v>1432687.6666666665</v>
      </c>
      <c r="K18" s="27"/>
      <c r="L18" s="28">
        <f t="shared" si="3"/>
        <v>0</v>
      </c>
      <c r="M18" s="29"/>
      <c r="N18" s="30">
        <f t="shared" si="4"/>
        <v>0</v>
      </c>
      <c r="O18" s="29"/>
      <c r="P18" s="30">
        <f t="shared" si="5"/>
        <v>0</v>
      </c>
      <c r="Q18" s="29"/>
      <c r="R18" s="30">
        <f t="shared" si="6"/>
        <v>0</v>
      </c>
    </row>
    <row r="19" spans="1:18" ht="17.25" customHeight="1" x14ac:dyDescent="0.2">
      <c r="A19" s="4">
        <v>12</v>
      </c>
      <c r="B19" s="6" t="s">
        <v>17</v>
      </c>
      <c r="C19" s="7" t="s">
        <v>13</v>
      </c>
      <c r="D19" s="5">
        <f t="shared" si="0"/>
        <v>3</v>
      </c>
      <c r="E19" s="39">
        <v>1989674</v>
      </c>
      <c r="F19" s="39">
        <v>2352576.2000000002</v>
      </c>
      <c r="G19" s="39">
        <v>1980000</v>
      </c>
      <c r="H19" s="89">
        <f t="shared" si="1"/>
        <v>2107416.7333333334</v>
      </c>
      <c r="I19" s="40">
        <v>3</v>
      </c>
      <c r="J19" s="26">
        <f t="shared" si="2"/>
        <v>6322250.2000000002</v>
      </c>
      <c r="K19" s="27"/>
      <c r="L19" s="28">
        <f t="shared" si="3"/>
        <v>0</v>
      </c>
      <c r="M19" s="29"/>
      <c r="N19" s="30">
        <f t="shared" si="4"/>
        <v>0</v>
      </c>
      <c r="O19" s="29"/>
      <c r="P19" s="30">
        <f t="shared" si="5"/>
        <v>0</v>
      </c>
      <c r="Q19" s="29"/>
      <c r="R19" s="30">
        <f t="shared" si="6"/>
        <v>0</v>
      </c>
    </row>
    <row r="20" spans="1:18" ht="25.5" x14ac:dyDescent="0.2">
      <c r="A20" s="4">
        <v>13</v>
      </c>
      <c r="B20" s="6" t="s">
        <v>18</v>
      </c>
      <c r="C20" s="7" t="s">
        <v>13</v>
      </c>
      <c r="D20" s="5">
        <f t="shared" si="0"/>
        <v>18</v>
      </c>
      <c r="E20" s="39">
        <v>47500</v>
      </c>
      <c r="F20" s="39">
        <v>45600</v>
      </c>
      <c r="G20" s="39">
        <v>46968</v>
      </c>
      <c r="H20" s="89">
        <f t="shared" si="1"/>
        <v>46689.333333333336</v>
      </c>
      <c r="I20" s="40">
        <v>18</v>
      </c>
      <c r="J20" s="26">
        <f t="shared" si="2"/>
        <v>840408</v>
      </c>
      <c r="K20" s="27"/>
      <c r="L20" s="28">
        <f t="shared" si="3"/>
        <v>0</v>
      </c>
      <c r="M20" s="29"/>
      <c r="N20" s="30">
        <f t="shared" si="4"/>
        <v>0</v>
      </c>
      <c r="O20" s="29"/>
      <c r="P20" s="30">
        <f t="shared" si="5"/>
        <v>0</v>
      </c>
      <c r="Q20" s="29"/>
      <c r="R20" s="30">
        <f t="shared" si="6"/>
        <v>0</v>
      </c>
    </row>
    <row r="21" spans="1:18" x14ac:dyDescent="0.2">
      <c r="A21" s="4">
        <v>14</v>
      </c>
      <c r="B21" s="6" t="s">
        <v>19</v>
      </c>
      <c r="C21" s="7" t="s">
        <v>13</v>
      </c>
      <c r="D21" s="5">
        <f t="shared" si="0"/>
        <v>9</v>
      </c>
      <c r="E21" s="39">
        <v>850700</v>
      </c>
      <c r="F21" s="39">
        <v>865200</v>
      </c>
      <c r="G21" s="39">
        <v>891156</v>
      </c>
      <c r="H21" s="89">
        <f t="shared" si="1"/>
        <v>869018.66666666663</v>
      </c>
      <c r="I21" s="40">
        <v>9</v>
      </c>
      <c r="J21" s="26">
        <f t="shared" si="2"/>
        <v>7821168</v>
      </c>
      <c r="K21" s="27"/>
      <c r="L21" s="28">
        <f t="shared" si="3"/>
        <v>0</v>
      </c>
      <c r="M21" s="29"/>
      <c r="N21" s="30">
        <f t="shared" si="4"/>
        <v>0</v>
      </c>
      <c r="O21" s="29"/>
      <c r="P21" s="30">
        <f t="shared" si="5"/>
        <v>0</v>
      </c>
      <c r="Q21" s="29"/>
      <c r="R21" s="30">
        <f t="shared" si="6"/>
        <v>0</v>
      </c>
    </row>
    <row r="22" spans="1:18" ht="25.5" x14ac:dyDescent="0.2">
      <c r="A22" s="4">
        <v>15</v>
      </c>
      <c r="B22" s="6" t="s">
        <v>20</v>
      </c>
      <c r="C22" s="7" t="s">
        <v>13</v>
      </c>
      <c r="D22" s="5">
        <f t="shared" si="0"/>
        <v>7</v>
      </c>
      <c r="E22" s="39">
        <v>3120951</v>
      </c>
      <c r="F22" s="39">
        <v>2980000</v>
      </c>
      <c r="G22" s="39">
        <v>2998000</v>
      </c>
      <c r="H22" s="89">
        <f t="shared" si="1"/>
        <v>3032983.6666666665</v>
      </c>
      <c r="I22" s="40">
        <v>7</v>
      </c>
      <c r="J22" s="26">
        <f t="shared" si="2"/>
        <v>21230885.666666664</v>
      </c>
      <c r="K22" s="27"/>
      <c r="L22" s="28">
        <f t="shared" si="3"/>
        <v>0</v>
      </c>
      <c r="M22" s="29"/>
      <c r="N22" s="30">
        <f t="shared" si="4"/>
        <v>0</v>
      </c>
      <c r="O22" s="29"/>
      <c r="P22" s="30">
        <f t="shared" si="5"/>
        <v>0</v>
      </c>
      <c r="Q22" s="29"/>
      <c r="R22" s="30">
        <f t="shared" si="6"/>
        <v>0</v>
      </c>
    </row>
    <row r="23" spans="1:18" ht="65.25" customHeight="1" x14ac:dyDescent="0.2">
      <c r="A23" s="4">
        <v>16</v>
      </c>
      <c r="B23" s="6" t="s">
        <v>21</v>
      </c>
      <c r="C23" s="7" t="s">
        <v>13</v>
      </c>
      <c r="D23" s="5">
        <f t="shared" si="0"/>
        <v>44</v>
      </c>
      <c r="E23" s="39">
        <v>970000</v>
      </c>
      <c r="F23" s="39">
        <v>990982.8</v>
      </c>
      <c r="G23" s="39">
        <v>943000</v>
      </c>
      <c r="H23" s="89">
        <f t="shared" si="1"/>
        <v>967994.2666666666</v>
      </c>
      <c r="I23" s="40">
        <v>44</v>
      </c>
      <c r="J23" s="26">
        <f t="shared" si="2"/>
        <v>42591747.733333334</v>
      </c>
      <c r="K23" s="27"/>
      <c r="L23" s="28">
        <f t="shared" si="3"/>
        <v>0</v>
      </c>
      <c r="M23" s="29"/>
      <c r="N23" s="30">
        <f t="shared" si="4"/>
        <v>0</v>
      </c>
      <c r="O23" s="29"/>
      <c r="P23" s="30">
        <f t="shared" si="5"/>
        <v>0</v>
      </c>
      <c r="Q23" s="29">
        <v>0</v>
      </c>
      <c r="R23" s="30">
        <f t="shared" si="6"/>
        <v>0</v>
      </c>
    </row>
    <row r="24" spans="1:18" ht="38.25" x14ac:dyDescent="0.2">
      <c r="A24" s="4">
        <v>17</v>
      </c>
      <c r="B24" s="6" t="s">
        <v>22</v>
      </c>
      <c r="C24" s="7" t="s">
        <v>13</v>
      </c>
      <c r="D24" s="5">
        <f t="shared" si="0"/>
        <v>24</v>
      </c>
      <c r="E24" s="39">
        <v>651546</v>
      </c>
      <c r="F24" s="39">
        <v>677608.1</v>
      </c>
      <c r="G24" s="39">
        <v>756000</v>
      </c>
      <c r="H24" s="89">
        <f t="shared" si="1"/>
        <v>695051.3666666667</v>
      </c>
      <c r="I24" s="40"/>
      <c r="J24" s="26">
        <f t="shared" si="2"/>
        <v>0</v>
      </c>
      <c r="K24" s="27">
        <v>18</v>
      </c>
      <c r="L24" s="28">
        <f t="shared" si="3"/>
        <v>12510924.600000001</v>
      </c>
      <c r="M24" s="29"/>
      <c r="N24" s="30">
        <f t="shared" si="4"/>
        <v>0</v>
      </c>
      <c r="O24" s="29">
        <v>6</v>
      </c>
      <c r="P24" s="30">
        <f t="shared" si="5"/>
        <v>4170308.2</v>
      </c>
      <c r="Q24" s="29"/>
      <c r="R24" s="30">
        <f t="shared" si="6"/>
        <v>0</v>
      </c>
    </row>
    <row r="25" spans="1:18" ht="54" customHeight="1" x14ac:dyDescent="0.2">
      <c r="A25" s="4">
        <v>18</v>
      </c>
      <c r="B25" s="6" t="s">
        <v>23</v>
      </c>
      <c r="C25" s="7" t="s">
        <v>13</v>
      </c>
      <c r="D25" s="5">
        <f t="shared" si="0"/>
        <v>30</v>
      </c>
      <c r="E25" s="39">
        <v>572800</v>
      </c>
      <c r="F25" s="39">
        <v>595400</v>
      </c>
      <c r="G25" s="39">
        <v>570000</v>
      </c>
      <c r="H25" s="89">
        <f t="shared" si="1"/>
        <v>579400</v>
      </c>
      <c r="I25" s="40"/>
      <c r="J25" s="26">
        <f t="shared" si="2"/>
        <v>0</v>
      </c>
      <c r="K25" s="27"/>
      <c r="L25" s="28">
        <f t="shared" si="3"/>
        <v>0</v>
      </c>
      <c r="M25" s="29">
        <v>26</v>
      </c>
      <c r="N25" s="30">
        <f t="shared" si="4"/>
        <v>15064400</v>
      </c>
      <c r="O25" s="29"/>
      <c r="P25" s="30">
        <f t="shared" si="5"/>
        <v>0</v>
      </c>
      <c r="Q25" s="29">
        <v>4</v>
      </c>
      <c r="R25" s="30">
        <f t="shared" si="6"/>
        <v>2317600</v>
      </c>
    </row>
    <row r="26" spans="1:18" ht="25.5" x14ac:dyDescent="0.2">
      <c r="A26" s="4">
        <v>19</v>
      </c>
      <c r="B26" s="6" t="s">
        <v>24</v>
      </c>
      <c r="C26" s="7" t="s">
        <v>13</v>
      </c>
      <c r="D26" s="5">
        <f t="shared" si="0"/>
        <v>9</v>
      </c>
      <c r="E26" s="39">
        <v>43375</v>
      </c>
      <c r="F26" s="39">
        <v>41640</v>
      </c>
      <c r="G26" s="39">
        <v>42889</v>
      </c>
      <c r="H26" s="89">
        <f t="shared" si="1"/>
        <v>42634.666666666664</v>
      </c>
      <c r="I26" s="40">
        <v>9</v>
      </c>
      <c r="J26" s="26">
        <f t="shared" si="2"/>
        <v>383712</v>
      </c>
      <c r="K26" s="27"/>
      <c r="L26" s="28">
        <f t="shared" si="3"/>
        <v>0</v>
      </c>
      <c r="M26" s="29"/>
      <c r="N26" s="30">
        <f t="shared" si="4"/>
        <v>0</v>
      </c>
      <c r="O26" s="29"/>
      <c r="P26" s="30">
        <f t="shared" si="5"/>
        <v>0</v>
      </c>
      <c r="Q26" s="29"/>
      <c r="R26" s="30">
        <f t="shared" si="6"/>
        <v>0</v>
      </c>
    </row>
    <row r="27" spans="1:18" x14ac:dyDescent="0.2">
      <c r="A27" s="4">
        <v>20</v>
      </c>
      <c r="B27" s="6" t="s">
        <v>25</v>
      </c>
      <c r="C27" s="7" t="s">
        <v>13</v>
      </c>
      <c r="D27" s="5">
        <f t="shared" si="0"/>
        <v>14</v>
      </c>
      <c r="E27" s="39">
        <v>1187500</v>
      </c>
      <c r="F27" s="39">
        <v>1140000</v>
      </c>
      <c r="G27" s="39">
        <v>1174200</v>
      </c>
      <c r="H27" s="89">
        <f t="shared" si="1"/>
        <v>1167233.3333333333</v>
      </c>
      <c r="I27" s="40"/>
      <c r="J27" s="26">
        <f t="shared" si="2"/>
        <v>0</v>
      </c>
      <c r="K27" s="27">
        <v>9</v>
      </c>
      <c r="L27" s="28">
        <f t="shared" si="3"/>
        <v>10505100</v>
      </c>
      <c r="M27" s="29"/>
      <c r="N27" s="30">
        <f t="shared" si="4"/>
        <v>0</v>
      </c>
      <c r="O27" s="29">
        <v>3</v>
      </c>
      <c r="P27" s="30">
        <f t="shared" si="5"/>
        <v>3501700</v>
      </c>
      <c r="Q27" s="29">
        <v>2</v>
      </c>
      <c r="R27" s="30">
        <f t="shared" si="6"/>
        <v>2334466.6666666665</v>
      </c>
    </row>
    <row r="28" spans="1:18" x14ac:dyDescent="0.2">
      <c r="A28" s="4">
        <v>21</v>
      </c>
      <c r="B28" s="6" t="s">
        <v>26</v>
      </c>
      <c r="C28" s="7" t="s">
        <v>13</v>
      </c>
      <c r="D28" s="5">
        <f t="shared" si="0"/>
        <v>46</v>
      </c>
      <c r="E28" s="39">
        <v>1837500</v>
      </c>
      <c r="F28" s="39">
        <v>1860000</v>
      </c>
      <c r="G28" s="39">
        <v>1915800</v>
      </c>
      <c r="H28" s="89">
        <f t="shared" si="1"/>
        <v>1871100</v>
      </c>
      <c r="I28" s="40"/>
      <c r="J28" s="26">
        <f t="shared" si="2"/>
        <v>0</v>
      </c>
      <c r="K28" s="27">
        <v>18</v>
      </c>
      <c r="L28" s="28">
        <f t="shared" si="3"/>
        <v>33679800</v>
      </c>
      <c r="M28" s="29">
        <v>18</v>
      </c>
      <c r="N28" s="30">
        <f t="shared" si="4"/>
        <v>33679800</v>
      </c>
      <c r="O28" s="29">
        <v>6</v>
      </c>
      <c r="P28" s="30">
        <f t="shared" si="5"/>
        <v>11226600</v>
      </c>
      <c r="Q28" s="29">
        <v>4</v>
      </c>
      <c r="R28" s="30">
        <f t="shared" si="6"/>
        <v>7484400</v>
      </c>
    </row>
    <row r="29" spans="1:18" ht="84" customHeight="1" x14ac:dyDescent="0.2">
      <c r="A29" s="4">
        <v>22</v>
      </c>
      <c r="B29" s="6" t="s">
        <v>27</v>
      </c>
      <c r="C29" s="7" t="s">
        <v>28</v>
      </c>
      <c r="D29" s="5">
        <f t="shared" si="0"/>
        <v>27</v>
      </c>
      <c r="E29" s="39">
        <v>458938</v>
      </c>
      <c r="F29" s="39">
        <v>498091.1</v>
      </c>
      <c r="G29" s="39">
        <v>513033</v>
      </c>
      <c r="H29" s="89">
        <f t="shared" si="1"/>
        <v>490020.7</v>
      </c>
      <c r="I29" s="40"/>
      <c r="J29" s="26">
        <f t="shared" si="2"/>
        <v>0</v>
      </c>
      <c r="K29" s="27">
        <v>9</v>
      </c>
      <c r="L29" s="28">
        <f t="shared" si="3"/>
        <v>4410186.3</v>
      </c>
      <c r="M29" s="29">
        <v>13</v>
      </c>
      <c r="N29" s="30">
        <f t="shared" si="4"/>
        <v>6370269.1000000006</v>
      </c>
      <c r="O29" s="29">
        <v>3</v>
      </c>
      <c r="P29" s="30">
        <f t="shared" si="5"/>
        <v>1470062.1</v>
      </c>
      <c r="Q29" s="29">
        <v>2</v>
      </c>
      <c r="R29" s="30">
        <f t="shared" si="6"/>
        <v>980041.4</v>
      </c>
    </row>
    <row r="30" spans="1:18" x14ac:dyDescent="0.2">
      <c r="A30" s="4">
        <v>23</v>
      </c>
      <c r="B30" s="6" t="s">
        <v>29</v>
      </c>
      <c r="C30" s="7" t="s">
        <v>13</v>
      </c>
      <c r="D30" s="5">
        <f t="shared" si="0"/>
        <v>21</v>
      </c>
      <c r="E30" s="39">
        <v>1373048</v>
      </c>
      <c r="F30" s="39">
        <v>1318120.8</v>
      </c>
      <c r="G30" s="39">
        <v>1357664</v>
      </c>
      <c r="H30" s="89">
        <f t="shared" si="1"/>
        <v>1349610.9333333333</v>
      </c>
      <c r="I30" s="40"/>
      <c r="J30" s="26">
        <f t="shared" si="2"/>
        <v>0</v>
      </c>
      <c r="K30" s="27">
        <v>9</v>
      </c>
      <c r="L30" s="28">
        <f t="shared" si="3"/>
        <v>12146498.4</v>
      </c>
      <c r="M30" s="29">
        <v>9</v>
      </c>
      <c r="N30" s="30">
        <f t="shared" si="4"/>
        <v>12146498.4</v>
      </c>
      <c r="O30" s="29">
        <v>3</v>
      </c>
      <c r="P30" s="30">
        <f t="shared" si="5"/>
        <v>4048832.8</v>
      </c>
      <c r="Q30" s="29"/>
      <c r="R30" s="30">
        <f t="shared" si="6"/>
        <v>0</v>
      </c>
    </row>
    <row r="31" spans="1:18" x14ac:dyDescent="0.2">
      <c r="A31" s="4">
        <v>24</v>
      </c>
      <c r="B31" s="6" t="s">
        <v>30</v>
      </c>
      <c r="C31" s="7" t="s">
        <v>8</v>
      </c>
      <c r="D31" s="5">
        <f t="shared" si="0"/>
        <v>480</v>
      </c>
      <c r="E31" s="39">
        <v>13800</v>
      </c>
      <c r="F31" s="39">
        <v>14300</v>
      </c>
      <c r="G31" s="39">
        <v>14729</v>
      </c>
      <c r="H31" s="89">
        <f t="shared" si="1"/>
        <v>14276.333333333334</v>
      </c>
      <c r="I31" s="40"/>
      <c r="J31" s="26">
        <f t="shared" si="2"/>
        <v>0</v>
      </c>
      <c r="K31" s="27">
        <v>360</v>
      </c>
      <c r="L31" s="28">
        <f t="shared" si="3"/>
        <v>5139480</v>
      </c>
      <c r="M31" s="29"/>
      <c r="N31" s="30">
        <f t="shared" si="4"/>
        <v>0</v>
      </c>
      <c r="O31" s="29">
        <v>120</v>
      </c>
      <c r="P31" s="30">
        <f t="shared" si="5"/>
        <v>1713160</v>
      </c>
      <c r="Q31" s="29"/>
      <c r="R31" s="30">
        <f t="shared" si="6"/>
        <v>0</v>
      </c>
    </row>
    <row r="32" spans="1:18" x14ac:dyDescent="0.2">
      <c r="A32" s="4">
        <v>25</v>
      </c>
      <c r="B32" s="6" t="s">
        <v>31</v>
      </c>
      <c r="C32" s="7" t="s">
        <v>13</v>
      </c>
      <c r="D32" s="5">
        <f t="shared" si="0"/>
        <v>12</v>
      </c>
      <c r="E32" s="39">
        <v>19875</v>
      </c>
      <c r="F32" s="39">
        <v>20670</v>
      </c>
      <c r="G32" s="39">
        <v>21290</v>
      </c>
      <c r="H32" s="89">
        <f t="shared" si="1"/>
        <v>20611.666666666668</v>
      </c>
      <c r="I32" s="40"/>
      <c r="J32" s="26">
        <f t="shared" si="2"/>
        <v>0</v>
      </c>
      <c r="K32" s="27">
        <v>9</v>
      </c>
      <c r="L32" s="28">
        <f t="shared" si="3"/>
        <v>185505</v>
      </c>
      <c r="M32" s="29"/>
      <c r="N32" s="30">
        <f t="shared" si="4"/>
        <v>0</v>
      </c>
      <c r="O32" s="29">
        <v>3</v>
      </c>
      <c r="P32" s="30">
        <f t="shared" si="5"/>
        <v>61835</v>
      </c>
      <c r="Q32" s="29"/>
      <c r="R32" s="30">
        <f t="shared" si="6"/>
        <v>0</v>
      </c>
    </row>
    <row r="33" spans="1:18" x14ac:dyDescent="0.2">
      <c r="A33" s="4">
        <v>26</v>
      </c>
      <c r="B33" s="6" t="s">
        <v>32</v>
      </c>
      <c r="C33" s="7" t="s">
        <v>13</v>
      </c>
      <c r="D33" s="5">
        <f t="shared" si="0"/>
        <v>60</v>
      </c>
      <c r="E33" s="39">
        <v>45000</v>
      </c>
      <c r="F33" s="39">
        <v>51600</v>
      </c>
      <c r="G33" s="39">
        <v>53148</v>
      </c>
      <c r="H33" s="89">
        <f t="shared" si="1"/>
        <v>49916</v>
      </c>
      <c r="I33" s="40"/>
      <c r="J33" s="26">
        <f t="shared" si="2"/>
        <v>0</v>
      </c>
      <c r="K33" s="27">
        <v>45</v>
      </c>
      <c r="L33" s="28">
        <f t="shared" si="3"/>
        <v>2246220</v>
      </c>
      <c r="M33" s="29"/>
      <c r="N33" s="30">
        <f t="shared" si="4"/>
        <v>0</v>
      </c>
      <c r="O33" s="29">
        <v>15</v>
      </c>
      <c r="P33" s="30">
        <f t="shared" si="5"/>
        <v>748740</v>
      </c>
      <c r="Q33" s="29"/>
      <c r="R33" s="30">
        <f t="shared" si="6"/>
        <v>0</v>
      </c>
    </row>
    <row r="34" spans="1:18" x14ac:dyDescent="0.2">
      <c r="A34" s="4">
        <v>27</v>
      </c>
      <c r="B34" s="6" t="s">
        <v>33</v>
      </c>
      <c r="C34" s="7" t="s">
        <v>13</v>
      </c>
      <c r="D34" s="5">
        <f t="shared" si="0"/>
        <v>30</v>
      </c>
      <c r="E34" s="39">
        <v>60625</v>
      </c>
      <c r="F34" s="39">
        <v>63050</v>
      </c>
      <c r="G34" s="39">
        <v>64941</v>
      </c>
      <c r="H34" s="89">
        <f t="shared" si="1"/>
        <v>62872</v>
      </c>
      <c r="I34" s="40"/>
      <c r="J34" s="26">
        <f t="shared" si="2"/>
        <v>0</v>
      </c>
      <c r="K34" s="27">
        <v>9</v>
      </c>
      <c r="L34" s="28">
        <f t="shared" si="3"/>
        <v>565848</v>
      </c>
      <c r="M34" s="29">
        <v>18</v>
      </c>
      <c r="N34" s="30">
        <f t="shared" si="4"/>
        <v>1131696</v>
      </c>
      <c r="O34" s="29">
        <v>3</v>
      </c>
      <c r="P34" s="30">
        <f t="shared" si="5"/>
        <v>188616</v>
      </c>
      <c r="Q34" s="29"/>
      <c r="R34" s="30">
        <f t="shared" si="6"/>
        <v>0</v>
      </c>
    </row>
    <row r="35" spans="1:18" x14ac:dyDescent="0.2">
      <c r="A35" s="4">
        <v>28</v>
      </c>
      <c r="B35" s="6" t="s">
        <v>113</v>
      </c>
      <c r="C35" s="7" t="s">
        <v>13</v>
      </c>
      <c r="D35" s="5">
        <f t="shared" si="0"/>
        <v>25</v>
      </c>
      <c r="E35" s="39">
        <v>370125</v>
      </c>
      <c r="F35" s="39">
        <v>355320</v>
      </c>
      <c r="G35" s="39">
        <v>365979</v>
      </c>
      <c r="H35" s="89">
        <f t="shared" si="1"/>
        <v>363808</v>
      </c>
      <c r="I35" s="40"/>
      <c r="J35" s="26">
        <f t="shared" si="2"/>
        <v>0</v>
      </c>
      <c r="K35" s="27">
        <v>9</v>
      </c>
      <c r="L35" s="28">
        <f t="shared" si="3"/>
        <v>3274272</v>
      </c>
      <c r="M35" s="29">
        <v>9</v>
      </c>
      <c r="N35" s="30">
        <f t="shared" si="4"/>
        <v>3274272</v>
      </c>
      <c r="O35" s="29">
        <v>3</v>
      </c>
      <c r="P35" s="30">
        <f t="shared" si="5"/>
        <v>1091424</v>
      </c>
      <c r="Q35" s="29">
        <v>4</v>
      </c>
      <c r="R35" s="30">
        <f t="shared" si="6"/>
        <v>1455232</v>
      </c>
    </row>
    <row r="36" spans="1:18" x14ac:dyDescent="0.2">
      <c r="A36" s="4">
        <v>29</v>
      </c>
      <c r="B36" s="6" t="s">
        <v>34</v>
      </c>
      <c r="C36" s="7" t="s">
        <v>8</v>
      </c>
      <c r="D36" s="5">
        <f t="shared" si="0"/>
        <v>360</v>
      </c>
      <c r="E36" s="39">
        <v>3900</v>
      </c>
      <c r="F36" s="39">
        <v>5400</v>
      </c>
      <c r="G36" s="39">
        <v>5562</v>
      </c>
      <c r="H36" s="89">
        <f t="shared" si="1"/>
        <v>4954</v>
      </c>
      <c r="I36" s="40"/>
      <c r="J36" s="26">
        <f t="shared" si="2"/>
        <v>0</v>
      </c>
      <c r="K36" s="27">
        <v>270</v>
      </c>
      <c r="L36" s="28">
        <f t="shared" si="3"/>
        <v>1337580</v>
      </c>
      <c r="M36" s="29"/>
      <c r="N36" s="30">
        <f t="shared" si="4"/>
        <v>0</v>
      </c>
      <c r="O36" s="29">
        <v>90</v>
      </c>
      <c r="P36" s="30">
        <f t="shared" si="5"/>
        <v>445860</v>
      </c>
      <c r="Q36" s="29"/>
      <c r="R36" s="30">
        <f t="shared" si="6"/>
        <v>0</v>
      </c>
    </row>
    <row r="37" spans="1:18" x14ac:dyDescent="0.2">
      <c r="A37" s="4">
        <v>30</v>
      </c>
      <c r="B37" s="6" t="s">
        <v>109</v>
      </c>
      <c r="C37" s="7" t="s">
        <v>13</v>
      </c>
      <c r="D37" s="5">
        <f t="shared" si="0"/>
        <v>84</v>
      </c>
      <c r="E37" s="39">
        <v>3800</v>
      </c>
      <c r="F37" s="39">
        <v>2990</v>
      </c>
      <c r="G37" s="39">
        <v>3079</v>
      </c>
      <c r="H37" s="89">
        <f t="shared" si="1"/>
        <v>3289.6666666666665</v>
      </c>
      <c r="I37" s="40"/>
      <c r="J37" s="26">
        <f t="shared" si="2"/>
        <v>0</v>
      </c>
      <c r="K37" s="27">
        <v>36</v>
      </c>
      <c r="L37" s="28">
        <f t="shared" si="3"/>
        <v>118428</v>
      </c>
      <c r="M37" s="29">
        <v>36</v>
      </c>
      <c r="N37" s="30">
        <f t="shared" si="4"/>
        <v>118428</v>
      </c>
      <c r="O37" s="29">
        <v>12</v>
      </c>
      <c r="P37" s="30">
        <f t="shared" si="5"/>
        <v>39476</v>
      </c>
      <c r="Q37" s="29"/>
      <c r="R37" s="30">
        <f t="shared" si="6"/>
        <v>0</v>
      </c>
    </row>
    <row r="38" spans="1:18" x14ac:dyDescent="0.2">
      <c r="A38" s="4">
        <v>31</v>
      </c>
      <c r="B38" s="6" t="s">
        <v>35</v>
      </c>
      <c r="C38" s="7" t="s">
        <v>13</v>
      </c>
      <c r="D38" s="5">
        <f t="shared" si="0"/>
        <v>60</v>
      </c>
      <c r="E38" s="39">
        <v>43750</v>
      </c>
      <c r="F38" s="39">
        <v>38500</v>
      </c>
      <c r="G38" s="39">
        <v>39655</v>
      </c>
      <c r="H38" s="89">
        <f t="shared" si="1"/>
        <v>40635</v>
      </c>
      <c r="I38" s="40"/>
      <c r="J38" s="26">
        <f t="shared" si="2"/>
        <v>0</v>
      </c>
      <c r="K38" s="27">
        <v>18</v>
      </c>
      <c r="L38" s="28">
        <f t="shared" si="3"/>
        <v>731430</v>
      </c>
      <c r="M38" s="29">
        <v>36</v>
      </c>
      <c r="N38" s="30">
        <f t="shared" si="4"/>
        <v>1462860</v>
      </c>
      <c r="O38" s="29">
        <v>6</v>
      </c>
      <c r="P38" s="30">
        <f t="shared" si="5"/>
        <v>243810</v>
      </c>
      <c r="Q38" s="29"/>
      <c r="R38" s="30">
        <f t="shared" si="6"/>
        <v>0</v>
      </c>
    </row>
    <row r="39" spans="1:18" x14ac:dyDescent="0.2">
      <c r="A39" s="4">
        <v>32</v>
      </c>
      <c r="B39" s="8" t="s">
        <v>36</v>
      </c>
      <c r="C39" s="7" t="s">
        <v>13</v>
      </c>
      <c r="D39" s="5">
        <f t="shared" si="0"/>
        <v>48</v>
      </c>
      <c r="E39" s="39">
        <v>12000</v>
      </c>
      <c r="F39" s="39">
        <v>14300</v>
      </c>
      <c r="G39" s="39">
        <v>14729</v>
      </c>
      <c r="H39" s="89">
        <f t="shared" si="1"/>
        <v>13676.333333333334</v>
      </c>
      <c r="I39" s="40"/>
      <c r="J39" s="26">
        <f t="shared" si="2"/>
        <v>0</v>
      </c>
      <c r="K39" s="27">
        <v>9</v>
      </c>
      <c r="L39" s="28">
        <f t="shared" si="3"/>
        <v>123087</v>
      </c>
      <c r="M39" s="29">
        <v>36</v>
      </c>
      <c r="N39" s="30">
        <f t="shared" si="4"/>
        <v>492348</v>
      </c>
      <c r="O39" s="29">
        <v>3</v>
      </c>
      <c r="P39" s="30">
        <f t="shared" si="5"/>
        <v>41029</v>
      </c>
      <c r="Q39" s="29"/>
      <c r="R39" s="30">
        <f t="shared" si="6"/>
        <v>0</v>
      </c>
    </row>
    <row r="40" spans="1:18" x14ac:dyDescent="0.2">
      <c r="A40" s="4">
        <v>33</v>
      </c>
      <c r="B40" s="8" t="s">
        <v>37</v>
      </c>
      <c r="C40" s="7" t="s">
        <v>13</v>
      </c>
      <c r="D40" s="5">
        <f t="shared" si="0"/>
        <v>24</v>
      </c>
      <c r="E40" s="39">
        <v>10500</v>
      </c>
      <c r="F40" s="39">
        <v>11700</v>
      </c>
      <c r="G40" s="39">
        <v>12051</v>
      </c>
      <c r="H40" s="89">
        <f t="shared" si="1"/>
        <v>11417</v>
      </c>
      <c r="I40" s="40"/>
      <c r="J40" s="26">
        <f t="shared" si="2"/>
        <v>0</v>
      </c>
      <c r="K40" s="27">
        <v>18</v>
      </c>
      <c r="L40" s="28">
        <f t="shared" si="3"/>
        <v>205506</v>
      </c>
      <c r="M40" s="29"/>
      <c r="N40" s="30">
        <f t="shared" si="4"/>
        <v>0</v>
      </c>
      <c r="O40" s="29">
        <v>6</v>
      </c>
      <c r="P40" s="30">
        <f t="shared" si="5"/>
        <v>68502</v>
      </c>
      <c r="Q40" s="29"/>
      <c r="R40" s="30">
        <f t="shared" si="6"/>
        <v>0</v>
      </c>
    </row>
    <row r="41" spans="1:18" x14ac:dyDescent="0.2">
      <c r="A41" s="4">
        <v>34</v>
      </c>
      <c r="B41" s="6" t="s">
        <v>38</v>
      </c>
      <c r="C41" s="7" t="s">
        <v>13</v>
      </c>
      <c r="D41" s="5">
        <f t="shared" si="0"/>
        <v>57</v>
      </c>
      <c r="E41" s="39">
        <v>6700</v>
      </c>
      <c r="F41" s="39">
        <v>4560</v>
      </c>
      <c r="G41" s="39">
        <v>4696</v>
      </c>
      <c r="H41" s="89">
        <f t="shared" si="1"/>
        <v>5318.666666666667</v>
      </c>
      <c r="I41" s="40"/>
      <c r="J41" s="26">
        <f t="shared" si="2"/>
        <v>0</v>
      </c>
      <c r="K41" s="27">
        <v>45</v>
      </c>
      <c r="L41" s="28">
        <f t="shared" si="3"/>
        <v>239340</v>
      </c>
      <c r="M41" s="29"/>
      <c r="N41" s="30">
        <f t="shared" si="4"/>
        <v>0</v>
      </c>
      <c r="O41" s="29">
        <v>12</v>
      </c>
      <c r="P41" s="30">
        <f t="shared" si="5"/>
        <v>63824</v>
      </c>
      <c r="Q41" s="29"/>
      <c r="R41" s="30">
        <f t="shared" si="6"/>
        <v>0</v>
      </c>
    </row>
    <row r="42" spans="1:18" x14ac:dyDescent="0.2">
      <c r="A42" s="4">
        <v>35</v>
      </c>
      <c r="B42" s="8" t="s">
        <v>39</v>
      </c>
      <c r="C42" s="9" t="s">
        <v>13</v>
      </c>
      <c r="D42" s="5">
        <f t="shared" si="0"/>
        <v>84</v>
      </c>
      <c r="E42" s="39">
        <v>6400</v>
      </c>
      <c r="F42" s="39">
        <v>5400</v>
      </c>
      <c r="G42" s="39">
        <v>5562</v>
      </c>
      <c r="H42" s="89">
        <f t="shared" si="1"/>
        <v>5787.333333333333</v>
      </c>
      <c r="I42" s="40"/>
      <c r="J42" s="26">
        <f t="shared" si="2"/>
        <v>0</v>
      </c>
      <c r="K42" s="27">
        <v>36</v>
      </c>
      <c r="L42" s="28">
        <f t="shared" si="3"/>
        <v>208344</v>
      </c>
      <c r="M42" s="29">
        <v>36</v>
      </c>
      <c r="N42" s="30">
        <f t="shared" si="4"/>
        <v>208344</v>
      </c>
      <c r="O42" s="29">
        <v>12</v>
      </c>
      <c r="P42" s="30">
        <f t="shared" si="5"/>
        <v>69448</v>
      </c>
      <c r="Q42" s="29"/>
      <c r="R42" s="30">
        <f t="shared" si="6"/>
        <v>0</v>
      </c>
    </row>
    <row r="43" spans="1:18" x14ac:dyDescent="0.2">
      <c r="A43" s="4">
        <v>36</v>
      </c>
      <c r="B43" s="8" t="s">
        <v>40</v>
      </c>
      <c r="C43" s="9" t="s">
        <v>13</v>
      </c>
      <c r="D43" s="5">
        <f t="shared" si="0"/>
        <v>24</v>
      </c>
      <c r="E43" s="39">
        <v>5800</v>
      </c>
      <c r="F43" s="39">
        <v>4620</v>
      </c>
      <c r="G43" s="39">
        <v>4758</v>
      </c>
      <c r="H43" s="89">
        <f t="shared" si="1"/>
        <v>5059.333333333333</v>
      </c>
      <c r="I43" s="40"/>
      <c r="J43" s="26">
        <f t="shared" si="2"/>
        <v>0</v>
      </c>
      <c r="K43" s="27">
        <v>18</v>
      </c>
      <c r="L43" s="28">
        <f t="shared" si="3"/>
        <v>91068</v>
      </c>
      <c r="M43" s="29"/>
      <c r="N43" s="30">
        <f t="shared" si="4"/>
        <v>0</v>
      </c>
      <c r="O43" s="29">
        <v>6</v>
      </c>
      <c r="P43" s="30">
        <f t="shared" si="5"/>
        <v>30356</v>
      </c>
      <c r="Q43" s="29"/>
      <c r="R43" s="30">
        <f t="shared" si="6"/>
        <v>0</v>
      </c>
    </row>
    <row r="44" spans="1:18" x14ac:dyDescent="0.2">
      <c r="A44" s="4">
        <v>37</v>
      </c>
      <c r="B44" s="8" t="s">
        <v>41</v>
      </c>
      <c r="C44" s="9" t="s">
        <v>42</v>
      </c>
      <c r="D44" s="5">
        <f t="shared" si="0"/>
        <v>42</v>
      </c>
      <c r="E44" s="39">
        <v>15000</v>
      </c>
      <c r="F44" s="39">
        <v>14400</v>
      </c>
      <c r="G44" s="39">
        <v>14832</v>
      </c>
      <c r="H44" s="89">
        <f t="shared" si="1"/>
        <v>14744</v>
      </c>
      <c r="I44" s="40"/>
      <c r="J44" s="26">
        <f t="shared" si="2"/>
        <v>0</v>
      </c>
      <c r="K44" s="27">
        <v>18</v>
      </c>
      <c r="L44" s="28">
        <f t="shared" si="3"/>
        <v>265392</v>
      </c>
      <c r="M44" s="29">
        <v>18</v>
      </c>
      <c r="N44" s="30">
        <f t="shared" si="4"/>
        <v>265392</v>
      </c>
      <c r="O44" s="29">
        <v>6</v>
      </c>
      <c r="P44" s="30">
        <f t="shared" si="5"/>
        <v>88464</v>
      </c>
      <c r="Q44" s="29"/>
      <c r="R44" s="30">
        <f t="shared" si="6"/>
        <v>0</v>
      </c>
    </row>
    <row r="45" spans="1:18" x14ac:dyDescent="0.2">
      <c r="A45" s="4">
        <v>38</v>
      </c>
      <c r="B45" s="8" t="s">
        <v>43</v>
      </c>
      <c r="C45" s="9" t="s">
        <v>5</v>
      </c>
      <c r="D45" s="5">
        <f t="shared" si="0"/>
        <v>21</v>
      </c>
      <c r="E45" s="39">
        <v>33000</v>
      </c>
      <c r="F45" s="39">
        <v>31680</v>
      </c>
      <c r="G45" s="39">
        <v>32630</v>
      </c>
      <c r="H45" s="89">
        <f t="shared" si="1"/>
        <v>32436.666666666668</v>
      </c>
      <c r="I45" s="40"/>
      <c r="J45" s="26">
        <f t="shared" si="2"/>
        <v>0</v>
      </c>
      <c r="K45" s="27">
        <v>9</v>
      </c>
      <c r="L45" s="28">
        <f t="shared" si="3"/>
        <v>291930</v>
      </c>
      <c r="M45" s="29">
        <v>9</v>
      </c>
      <c r="N45" s="30">
        <f t="shared" si="4"/>
        <v>291930</v>
      </c>
      <c r="O45" s="29">
        <v>3</v>
      </c>
      <c r="P45" s="30">
        <f t="shared" si="5"/>
        <v>97310</v>
      </c>
      <c r="Q45" s="29"/>
      <c r="R45" s="30">
        <f t="shared" si="6"/>
        <v>0</v>
      </c>
    </row>
    <row r="46" spans="1:18" x14ac:dyDescent="0.2">
      <c r="A46" s="4">
        <v>39</v>
      </c>
      <c r="B46" s="8" t="s">
        <v>44</v>
      </c>
      <c r="C46" s="9" t="s">
        <v>8</v>
      </c>
      <c r="D46" s="5">
        <f t="shared" si="0"/>
        <v>132</v>
      </c>
      <c r="E46" s="39">
        <v>9750</v>
      </c>
      <c r="F46" s="39">
        <v>9360</v>
      </c>
      <c r="G46" s="39">
        <v>9640</v>
      </c>
      <c r="H46" s="89">
        <f t="shared" si="1"/>
        <v>9583.3333333333339</v>
      </c>
      <c r="I46" s="40"/>
      <c r="J46" s="26">
        <f t="shared" si="2"/>
        <v>0</v>
      </c>
      <c r="K46" s="27">
        <v>99</v>
      </c>
      <c r="L46" s="28">
        <f t="shared" si="3"/>
        <v>948750.00000000012</v>
      </c>
      <c r="M46" s="29">
        <v>0</v>
      </c>
      <c r="N46" s="30">
        <f t="shared" si="4"/>
        <v>0</v>
      </c>
      <c r="O46" s="29">
        <v>33</v>
      </c>
      <c r="P46" s="30">
        <f t="shared" si="5"/>
        <v>316250</v>
      </c>
      <c r="Q46" s="29"/>
      <c r="R46" s="30">
        <f t="shared" si="6"/>
        <v>0</v>
      </c>
    </row>
    <row r="47" spans="1:18" x14ac:dyDescent="0.2">
      <c r="A47" s="4">
        <v>40</v>
      </c>
      <c r="B47" s="8" t="s">
        <v>45</v>
      </c>
      <c r="C47" s="9" t="s">
        <v>8</v>
      </c>
      <c r="D47" s="5">
        <f t="shared" si="0"/>
        <v>132</v>
      </c>
      <c r="E47" s="39">
        <v>9750</v>
      </c>
      <c r="F47" s="39">
        <v>9360</v>
      </c>
      <c r="G47" s="39">
        <v>9640</v>
      </c>
      <c r="H47" s="89">
        <f t="shared" si="1"/>
        <v>9583.3333333333339</v>
      </c>
      <c r="I47" s="40"/>
      <c r="J47" s="26">
        <f t="shared" si="2"/>
        <v>0</v>
      </c>
      <c r="K47" s="27">
        <v>99</v>
      </c>
      <c r="L47" s="28">
        <f t="shared" si="3"/>
        <v>948750.00000000012</v>
      </c>
      <c r="M47" s="29">
        <v>0</v>
      </c>
      <c r="N47" s="30">
        <f t="shared" si="4"/>
        <v>0</v>
      </c>
      <c r="O47" s="29">
        <v>33</v>
      </c>
      <c r="P47" s="30">
        <f t="shared" si="5"/>
        <v>316250</v>
      </c>
      <c r="Q47" s="29"/>
      <c r="R47" s="30">
        <f t="shared" si="6"/>
        <v>0</v>
      </c>
    </row>
    <row r="48" spans="1:18" ht="25.5" x14ac:dyDescent="0.2">
      <c r="A48" s="4">
        <v>41</v>
      </c>
      <c r="B48" s="8" t="s">
        <v>46</v>
      </c>
      <c r="C48" s="9" t="s">
        <v>13</v>
      </c>
      <c r="D48" s="5">
        <f t="shared" si="0"/>
        <v>12</v>
      </c>
      <c r="E48" s="39">
        <v>310000</v>
      </c>
      <c r="F48" s="39">
        <v>297600</v>
      </c>
      <c r="G48" s="39">
        <v>306528</v>
      </c>
      <c r="H48" s="89">
        <f t="shared" si="1"/>
        <v>304709.33333333331</v>
      </c>
      <c r="I48" s="40"/>
      <c r="J48" s="26">
        <f t="shared" si="2"/>
        <v>0</v>
      </c>
      <c r="K48" s="27">
        <v>9</v>
      </c>
      <c r="L48" s="28">
        <f t="shared" si="3"/>
        <v>2742384</v>
      </c>
      <c r="M48" s="29"/>
      <c r="N48" s="30">
        <f t="shared" si="4"/>
        <v>0</v>
      </c>
      <c r="O48" s="29">
        <v>3</v>
      </c>
      <c r="P48" s="30">
        <f t="shared" si="5"/>
        <v>914128</v>
      </c>
      <c r="Q48" s="29"/>
      <c r="R48" s="30">
        <f t="shared" si="6"/>
        <v>0</v>
      </c>
    </row>
    <row r="49" spans="1:18" ht="25.5" x14ac:dyDescent="0.2">
      <c r="A49" s="4">
        <v>42</v>
      </c>
      <c r="B49" s="8" t="s">
        <v>114</v>
      </c>
      <c r="C49" s="9" t="s">
        <v>13</v>
      </c>
      <c r="D49" s="5">
        <f t="shared" si="0"/>
        <v>30</v>
      </c>
      <c r="E49" s="39">
        <v>56250</v>
      </c>
      <c r="F49" s="39">
        <v>54000</v>
      </c>
      <c r="G49" s="39">
        <v>55620</v>
      </c>
      <c r="H49" s="89">
        <f t="shared" si="1"/>
        <v>55290</v>
      </c>
      <c r="I49" s="40"/>
      <c r="J49" s="26">
        <f t="shared" si="2"/>
        <v>0</v>
      </c>
      <c r="K49" s="27">
        <v>9</v>
      </c>
      <c r="L49" s="28">
        <f t="shared" si="3"/>
        <v>497610</v>
      </c>
      <c r="M49" s="29">
        <v>18</v>
      </c>
      <c r="N49" s="30">
        <f t="shared" si="4"/>
        <v>995220</v>
      </c>
      <c r="O49" s="29">
        <v>3</v>
      </c>
      <c r="P49" s="30">
        <f t="shared" si="5"/>
        <v>165870</v>
      </c>
      <c r="Q49" s="29"/>
      <c r="R49" s="30">
        <f t="shared" si="6"/>
        <v>0</v>
      </c>
    </row>
    <row r="50" spans="1:18" ht="25.5" x14ac:dyDescent="0.2">
      <c r="A50" s="4">
        <v>43</v>
      </c>
      <c r="B50" s="8" t="s">
        <v>47</v>
      </c>
      <c r="C50" s="9" t="s">
        <v>13</v>
      </c>
      <c r="D50" s="5">
        <f t="shared" si="0"/>
        <v>12</v>
      </c>
      <c r="E50" s="39">
        <v>56250</v>
      </c>
      <c r="F50" s="39">
        <v>54000</v>
      </c>
      <c r="G50" s="39">
        <v>55620</v>
      </c>
      <c r="H50" s="89">
        <f t="shared" si="1"/>
        <v>55290</v>
      </c>
      <c r="I50" s="40"/>
      <c r="J50" s="26">
        <f t="shared" si="2"/>
        <v>0</v>
      </c>
      <c r="K50" s="27">
        <v>9</v>
      </c>
      <c r="L50" s="28">
        <f t="shared" si="3"/>
        <v>497610</v>
      </c>
      <c r="M50" s="29"/>
      <c r="N50" s="30">
        <f t="shared" si="4"/>
        <v>0</v>
      </c>
      <c r="O50" s="29">
        <v>3</v>
      </c>
      <c r="P50" s="30">
        <f t="shared" si="5"/>
        <v>165870</v>
      </c>
      <c r="Q50" s="29"/>
      <c r="R50" s="30">
        <f t="shared" si="6"/>
        <v>0</v>
      </c>
    </row>
    <row r="51" spans="1:18" ht="38.25" x14ac:dyDescent="0.2">
      <c r="A51" s="4">
        <v>44</v>
      </c>
      <c r="B51" s="8" t="s">
        <v>48</v>
      </c>
      <c r="C51" s="9" t="s">
        <v>13</v>
      </c>
      <c r="D51" s="5">
        <f t="shared" si="0"/>
        <v>126</v>
      </c>
      <c r="E51" s="39">
        <v>4000</v>
      </c>
      <c r="F51" s="39">
        <v>4160</v>
      </c>
      <c r="G51" s="39">
        <v>4285</v>
      </c>
      <c r="H51" s="89">
        <f t="shared" si="1"/>
        <v>4148.333333333333</v>
      </c>
      <c r="I51" s="40"/>
      <c r="J51" s="26">
        <f t="shared" si="2"/>
        <v>0</v>
      </c>
      <c r="K51" s="27">
        <v>54</v>
      </c>
      <c r="L51" s="28">
        <f t="shared" si="3"/>
        <v>224009.99999999997</v>
      </c>
      <c r="M51" s="29">
        <v>54</v>
      </c>
      <c r="N51" s="30">
        <f t="shared" si="4"/>
        <v>224009.99999999997</v>
      </c>
      <c r="O51" s="29">
        <v>18</v>
      </c>
      <c r="P51" s="30">
        <f t="shared" si="5"/>
        <v>74670</v>
      </c>
      <c r="Q51" s="29"/>
      <c r="R51" s="30">
        <f t="shared" si="6"/>
        <v>0</v>
      </c>
    </row>
    <row r="52" spans="1:18" x14ac:dyDescent="0.2">
      <c r="A52" s="4">
        <v>45</v>
      </c>
      <c r="B52" s="8" t="s">
        <v>49</v>
      </c>
      <c r="C52" s="9" t="s">
        <v>13</v>
      </c>
      <c r="D52" s="5">
        <f t="shared" si="0"/>
        <v>18</v>
      </c>
      <c r="E52" s="39">
        <v>5500</v>
      </c>
      <c r="F52" s="39">
        <v>6314.1</v>
      </c>
      <c r="G52" s="39">
        <v>6503</v>
      </c>
      <c r="H52" s="89">
        <f t="shared" si="1"/>
        <v>6105.7</v>
      </c>
      <c r="I52" s="40"/>
      <c r="J52" s="26">
        <f t="shared" si="2"/>
        <v>0</v>
      </c>
      <c r="K52" s="27"/>
      <c r="L52" s="28">
        <f t="shared" si="3"/>
        <v>0</v>
      </c>
      <c r="M52" s="29">
        <v>18</v>
      </c>
      <c r="N52" s="30">
        <f t="shared" si="4"/>
        <v>109902.59999999999</v>
      </c>
      <c r="O52" s="29"/>
      <c r="P52" s="30">
        <f t="shared" si="5"/>
        <v>0</v>
      </c>
      <c r="Q52" s="29"/>
      <c r="R52" s="30">
        <f t="shared" si="6"/>
        <v>0</v>
      </c>
    </row>
    <row r="53" spans="1:18" ht="55.5" customHeight="1" x14ac:dyDescent="0.2">
      <c r="A53" s="4">
        <v>46</v>
      </c>
      <c r="B53" s="8" t="s">
        <v>50</v>
      </c>
      <c r="C53" s="9" t="s">
        <v>13</v>
      </c>
      <c r="D53" s="5">
        <f t="shared" si="0"/>
        <v>21</v>
      </c>
      <c r="E53" s="39">
        <v>56250</v>
      </c>
      <c r="F53" s="39">
        <v>54000</v>
      </c>
      <c r="G53" s="39">
        <v>55620</v>
      </c>
      <c r="H53" s="89">
        <f t="shared" si="1"/>
        <v>55290</v>
      </c>
      <c r="I53" s="40"/>
      <c r="J53" s="26">
        <f t="shared" si="2"/>
        <v>0</v>
      </c>
      <c r="K53" s="27">
        <v>9</v>
      </c>
      <c r="L53" s="28">
        <f t="shared" si="3"/>
        <v>497610</v>
      </c>
      <c r="M53" s="29">
        <v>9</v>
      </c>
      <c r="N53" s="30">
        <f t="shared" si="4"/>
        <v>497610</v>
      </c>
      <c r="O53" s="29">
        <v>3</v>
      </c>
      <c r="P53" s="30">
        <f t="shared" si="5"/>
        <v>165870</v>
      </c>
      <c r="Q53" s="29"/>
      <c r="R53" s="30">
        <f t="shared" si="6"/>
        <v>0</v>
      </c>
    </row>
    <row r="54" spans="1:18" x14ac:dyDescent="0.2">
      <c r="A54" s="4">
        <v>47</v>
      </c>
      <c r="B54" s="8" t="s">
        <v>115</v>
      </c>
      <c r="C54" s="9" t="s">
        <v>13</v>
      </c>
      <c r="D54" s="5">
        <f t="shared" si="0"/>
        <v>33</v>
      </c>
      <c r="E54" s="39">
        <v>121250</v>
      </c>
      <c r="F54" s="39">
        <v>116400</v>
      </c>
      <c r="G54" s="39">
        <v>119892</v>
      </c>
      <c r="H54" s="89">
        <f t="shared" si="1"/>
        <v>119180.66666666667</v>
      </c>
      <c r="I54" s="40"/>
      <c r="J54" s="26">
        <f t="shared" si="2"/>
        <v>0</v>
      </c>
      <c r="K54" s="27">
        <v>18</v>
      </c>
      <c r="L54" s="28">
        <f t="shared" si="3"/>
        <v>2145252</v>
      </c>
      <c r="M54" s="29">
        <v>9</v>
      </c>
      <c r="N54" s="30">
        <f t="shared" si="4"/>
        <v>1072626</v>
      </c>
      <c r="O54" s="29">
        <v>6</v>
      </c>
      <c r="P54" s="30">
        <f t="shared" si="5"/>
        <v>715084</v>
      </c>
      <c r="Q54" s="29"/>
      <c r="R54" s="30">
        <f t="shared" si="6"/>
        <v>0</v>
      </c>
    </row>
    <row r="55" spans="1:18" x14ac:dyDescent="0.2">
      <c r="A55" s="4">
        <v>48</v>
      </c>
      <c r="B55" s="10" t="s">
        <v>51</v>
      </c>
      <c r="C55" s="9" t="s">
        <v>13</v>
      </c>
      <c r="D55" s="5">
        <f t="shared" si="0"/>
        <v>580</v>
      </c>
      <c r="E55" s="39">
        <v>22000</v>
      </c>
      <c r="F55" s="39">
        <v>19080</v>
      </c>
      <c r="G55" s="39">
        <v>19652</v>
      </c>
      <c r="H55" s="89">
        <f t="shared" si="1"/>
        <v>20244</v>
      </c>
      <c r="I55" s="40"/>
      <c r="J55" s="26">
        <f t="shared" si="2"/>
        <v>0</v>
      </c>
      <c r="K55" s="27">
        <v>100</v>
      </c>
      <c r="L55" s="28">
        <f t="shared" si="3"/>
        <v>2024400</v>
      </c>
      <c r="M55" s="29"/>
      <c r="N55" s="30">
        <f t="shared" si="4"/>
        <v>0</v>
      </c>
      <c r="O55" s="29"/>
      <c r="P55" s="30">
        <f t="shared" si="5"/>
        <v>0</v>
      </c>
      <c r="Q55" s="29">
        <v>480</v>
      </c>
      <c r="R55" s="30">
        <f t="shared" si="6"/>
        <v>9717120</v>
      </c>
    </row>
    <row r="56" spans="1:18" ht="68.25" customHeight="1" x14ac:dyDescent="0.2">
      <c r="A56" s="4">
        <v>49</v>
      </c>
      <c r="B56" s="8" t="s">
        <v>108</v>
      </c>
      <c r="C56" s="9" t="s">
        <v>6</v>
      </c>
      <c r="D56" s="5">
        <f t="shared" si="0"/>
        <v>7</v>
      </c>
      <c r="E56" s="39">
        <v>87000</v>
      </c>
      <c r="F56" s="39">
        <v>136500</v>
      </c>
      <c r="G56" s="39">
        <v>140595</v>
      </c>
      <c r="H56" s="89">
        <f t="shared" si="1"/>
        <v>121365</v>
      </c>
      <c r="I56" s="40"/>
      <c r="J56" s="26">
        <f t="shared" si="2"/>
        <v>0</v>
      </c>
      <c r="K56" s="27">
        <v>1</v>
      </c>
      <c r="L56" s="28">
        <f t="shared" si="3"/>
        <v>121365</v>
      </c>
      <c r="M56" s="29"/>
      <c r="N56" s="30">
        <f t="shared" si="4"/>
        <v>0</v>
      </c>
      <c r="O56" s="29"/>
      <c r="P56" s="30">
        <f t="shared" si="5"/>
        <v>0</v>
      </c>
      <c r="Q56" s="29">
        <v>6</v>
      </c>
      <c r="R56" s="30">
        <f t="shared" si="6"/>
        <v>728190</v>
      </c>
    </row>
    <row r="57" spans="1:18" ht="20.25" customHeight="1" x14ac:dyDescent="0.2">
      <c r="A57" s="4">
        <v>50</v>
      </c>
      <c r="B57" s="8" t="s">
        <v>52</v>
      </c>
      <c r="C57" s="9" t="s">
        <v>5</v>
      </c>
      <c r="D57" s="5">
        <f t="shared" si="0"/>
        <v>4</v>
      </c>
      <c r="E57" s="39">
        <v>72500</v>
      </c>
      <c r="F57" s="39">
        <v>69600</v>
      </c>
      <c r="G57" s="39">
        <v>71688</v>
      </c>
      <c r="H57" s="89">
        <f t="shared" si="1"/>
        <v>71262.666666666672</v>
      </c>
      <c r="I57" s="40"/>
      <c r="J57" s="26">
        <f t="shared" si="2"/>
        <v>0</v>
      </c>
      <c r="K57" s="27">
        <v>4</v>
      </c>
      <c r="L57" s="28">
        <f t="shared" si="3"/>
        <v>285050.66666666669</v>
      </c>
      <c r="M57" s="29"/>
      <c r="N57" s="30">
        <f t="shared" si="4"/>
        <v>0</v>
      </c>
      <c r="O57" s="29"/>
      <c r="P57" s="30">
        <f t="shared" si="5"/>
        <v>0</v>
      </c>
      <c r="Q57" s="29"/>
      <c r="R57" s="30">
        <f t="shared" si="6"/>
        <v>0</v>
      </c>
    </row>
    <row r="58" spans="1:18" ht="81" customHeight="1" x14ac:dyDescent="0.2">
      <c r="A58" s="4">
        <v>51</v>
      </c>
      <c r="B58" s="8" t="s">
        <v>53</v>
      </c>
      <c r="C58" s="9" t="s">
        <v>13</v>
      </c>
      <c r="D58" s="5">
        <f t="shared" si="0"/>
        <v>3</v>
      </c>
      <c r="E58" s="39">
        <v>503750</v>
      </c>
      <c r="F58" s="39">
        <v>523900</v>
      </c>
      <c r="G58" s="39">
        <v>539617</v>
      </c>
      <c r="H58" s="89">
        <f t="shared" si="1"/>
        <v>522422.33333333331</v>
      </c>
      <c r="I58" s="40"/>
      <c r="J58" s="26">
        <f t="shared" si="2"/>
        <v>0</v>
      </c>
      <c r="K58" s="27">
        <v>1</v>
      </c>
      <c r="L58" s="28">
        <f t="shared" si="3"/>
        <v>522422.33333333331</v>
      </c>
      <c r="M58" s="29"/>
      <c r="N58" s="30">
        <f t="shared" si="4"/>
        <v>0</v>
      </c>
      <c r="O58" s="29"/>
      <c r="P58" s="30">
        <f t="shared" si="5"/>
        <v>0</v>
      </c>
      <c r="Q58" s="29">
        <v>2</v>
      </c>
      <c r="R58" s="30">
        <f t="shared" si="6"/>
        <v>1044844.6666666666</v>
      </c>
    </row>
    <row r="59" spans="1:18" x14ac:dyDescent="0.2">
      <c r="A59" s="4">
        <v>52</v>
      </c>
      <c r="B59" s="8" t="s">
        <v>54</v>
      </c>
      <c r="C59" s="9" t="s">
        <v>13</v>
      </c>
      <c r="D59" s="5">
        <f t="shared" si="0"/>
        <v>12</v>
      </c>
      <c r="E59" s="39">
        <v>8315</v>
      </c>
      <c r="F59" s="39">
        <v>7980</v>
      </c>
      <c r="G59" s="39">
        <v>8219</v>
      </c>
      <c r="H59" s="89">
        <f t="shared" si="1"/>
        <v>8171.333333333333</v>
      </c>
      <c r="I59" s="40"/>
      <c r="J59" s="26">
        <f t="shared" si="2"/>
        <v>0</v>
      </c>
      <c r="K59" s="27">
        <v>12</v>
      </c>
      <c r="L59" s="28">
        <f t="shared" si="3"/>
        <v>98056</v>
      </c>
      <c r="M59" s="29"/>
      <c r="N59" s="30">
        <f t="shared" si="4"/>
        <v>0</v>
      </c>
      <c r="O59" s="29"/>
      <c r="P59" s="30">
        <f t="shared" si="5"/>
        <v>0</v>
      </c>
      <c r="Q59" s="29"/>
      <c r="R59" s="30">
        <f t="shared" si="6"/>
        <v>0</v>
      </c>
    </row>
    <row r="60" spans="1:18" x14ac:dyDescent="0.2">
      <c r="A60" s="4">
        <v>53</v>
      </c>
      <c r="B60" s="8" t="s">
        <v>55</v>
      </c>
      <c r="C60" s="9" t="s">
        <v>13</v>
      </c>
      <c r="D60" s="5">
        <f t="shared" si="0"/>
        <v>3</v>
      </c>
      <c r="E60" s="39">
        <v>5625</v>
      </c>
      <c r="F60" s="39">
        <v>5400</v>
      </c>
      <c r="G60" s="39">
        <v>5562</v>
      </c>
      <c r="H60" s="89">
        <f t="shared" si="1"/>
        <v>5529</v>
      </c>
      <c r="I60" s="40"/>
      <c r="J60" s="26">
        <f t="shared" si="2"/>
        <v>0</v>
      </c>
      <c r="K60" s="27">
        <v>3</v>
      </c>
      <c r="L60" s="28">
        <f t="shared" si="3"/>
        <v>16587</v>
      </c>
      <c r="M60" s="29"/>
      <c r="N60" s="30">
        <f t="shared" si="4"/>
        <v>0</v>
      </c>
      <c r="O60" s="29"/>
      <c r="P60" s="30">
        <f t="shared" si="5"/>
        <v>0</v>
      </c>
      <c r="Q60" s="29"/>
      <c r="R60" s="30">
        <f t="shared" si="6"/>
        <v>0</v>
      </c>
    </row>
    <row r="61" spans="1:18" x14ac:dyDescent="0.2">
      <c r="A61" s="4">
        <v>54</v>
      </c>
      <c r="B61" s="8" t="s">
        <v>56</v>
      </c>
      <c r="C61" s="9" t="s">
        <v>13</v>
      </c>
      <c r="D61" s="5">
        <f t="shared" si="0"/>
        <v>3</v>
      </c>
      <c r="E61" s="39">
        <v>7250</v>
      </c>
      <c r="F61" s="39">
        <v>6960</v>
      </c>
      <c r="G61" s="39">
        <v>7168</v>
      </c>
      <c r="H61" s="89">
        <f t="shared" si="1"/>
        <v>7126</v>
      </c>
      <c r="I61" s="40"/>
      <c r="J61" s="26">
        <f t="shared" si="2"/>
        <v>0</v>
      </c>
      <c r="K61" s="27">
        <v>3</v>
      </c>
      <c r="L61" s="28">
        <f t="shared" si="3"/>
        <v>21378</v>
      </c>
      <c r="M61" s="29"/>
      <c r="N61" s="30">
        <f t="shared" si="4"/>
        <v>0</v>
      </c>
      <c r="O61" s="29"/>
      <c r="P61" s="30">
        <f t="shared" si="5"/>
        <v>0</v>
      </c>
      <c r="Q61" s="29"/>
      <c r="R61" s="30">
        <f t="shared" si="6"/>
        <v>0</v>
      </c>
    </row>
    <row r="62" spans="1:18" x14ac:dyDescent="0.2">
      <c r="A62" s="4">
        <v>55</v>
      </c>
      <c r="B62" s="8" t="s">
        <v>57</v>
      </c>
      <c r="C62" s="9" t="s">
        <v>13</v>
      </c>
      <c r="D62" s="5">
        <f t="shared" si="0"/>
        <v>1</v>
      </c>
      <c r="E62" s="39">
        <v>26250</v>
      </c>
      <c r="F62" s="39">
        <v>25200</v>
      </c>
      <c r="G62" s="39">
        <v>25956</v>
      </c>
      <c r="H62" s="89">
        <f t="shared" si="1"/>
        <v>25802</v>
      </c>
      <c r="I62" s="40"/>
      <c r="J62" s="26">
        <f t="shared" si="2"/>
        <v>0</v>
      </c>
      <c r="K62" s="27">
        <v>1</v>
      </c>
      <c r="L62" s="28">
        <f t="shared" si="3"/>
        <v>25802</v>
      </c>
      <c r="M62" s="29"/>
      <c r="N62" s="30">
        <f t="shared" si="4"/>
        <v>0</v>
      </c>
      <c r="O62" s="29"/>
      <c r="P62" s="30">
        <f t="shared" si="5"/>
        <v>0</v>
      </c>
      <c r="Q62" s="29"/>
      <c r="R62" s="30">
        <f t="shared" si="6"/>
        <v>0</v>
      </c>
    </row>
    <row r="63" spans="1:18" ht="25.5" x14ac:dyDescent="0.2">
      <c r="A63" s="4">
        <v>56</v>
      </c>
      <c r="B63" s="8" t="s">
        <v>58</v>
      </c>
      <c r="C63" s="9" t="s">
        <v>13</v>
      </c>
      <c r="D63" s="5">
        <f t="shared" si="0"/>
        <v>25</v>
      </c>
      <c r="E63" s="39">
        <v>223180</v>
      </c>
      <c r="F63" s="39">
        <v>232108.5</v>
      </c>
      <c r="G63" s="39">
        <v>220503</v>
      </c>
      <c r="H63" s="89">
        <f t="shared" si="1"/>
        <v>225263.83333333334</v>
      </c>
      <c r="I63" s="40"/>
      <c r="J63" s="26">
        <f t="shared" si="2"/>
        <v>0</v>
      </c>
      <c r="K63" s="27">
        <v>9</v>
      </c>
      <c r="L63" s="28">
        <f t="shared" si="3"/>
        <v>2027374.5</v>
      </c>
      <c r="M63" s="29">
        <v>13</v>
      </c>
      <c r="N63" s="30">
        <f t="shared" si="4"/>
        <v>2928429.8333333335</v>
      </c>
      <c r="O63" s="29">
        <v>3</v>
      </c>
      <c r="P63" s="30">
        <f t="shared" si="5"/>
        <v>675791.5</v>
      </c>
      <c r="Q63" s="29"/>
      <c r="R63" s="30">
        <f t="shared" si="6"/>
        <v>0</v>
      </c>
    </row>
    <row r="64" spans="1:18" ht="25.5" x14ac:dyDescent="0.2">
      <c r="A64" s="4">
        <v>57</v>
      </c>
      <c r="B64" s="8" t="s">
        <v>59</v>
      </c>
      <c r="C64" s="9" t="s">
        <v>13</v>
      </c>
      <c r="D64" s="5">
        <f t="shared" si="0"/>
        <v>12</v>
      </c>
      <c r="E64" s="39">
        <v>94375</v>
      </c>
      <c r="F64" s="39">
        <v>90600</v>
      </c>
      <c r="G64" s="39">
        <v>86070</v>
      </c>
      <c r="H64" s="89">
        <f t="shared" si="1"/>
        <v>90348.333333333328</v>
      </c>
      <c r="I64" s="40"/>
      <c r="J64" s="26">
        <f t="shared" si="2"/>
        <v>0</v>
      </c>
      <c r="K64" s="27">
        <v>9</v>
      </c>
      <c r="L64" s="28">
        <f t="shared" si="3"/>
        <v>813135</v>
      </c>
      <c r="M64" s="29"/>
      <c r="N64" s="30">
        <f t="shared" si="4"/>
        <v>0</v>
      </c>
      <c r="O64" s="29">
        <v>3</v>
      </c>
      <c r="P64" s="30">
        <f t="shared" si="5"/>
        <v>271045</v>
      </c>
      <c r="Q64" s="29"/>
      <c r="R64" s="30">
        <f t="shared" si="6"/>
        <v>0</v>
      </c>
    </row>
    <row r="65" spans="1:18" x14ac:dyDescent="0.2">
      <c r="A65" s="4">
        <v>58</v>
      </c>
      <c r="B65" s="8" t="s">
        <v>60</v>
      </c>
      <c r="C65" s="9" t="s">
        <v>13</v>
      </c>
      <c r="D65" s="5">
        <f t="shared" si="0"/>
        <v>120</v>
      </c>
      <c r="E65" s="39">
        <v>7500</v>
      </c>
      <c r="F65" s="39">
        <v>7200</v>
      </c>
      <c r="G65" s="39">
        <v>6840</v>
      </c>
      <c r="H65" s="89">
        <f t="shared" si="1"/>
        <v>7180</v>
      </c>
      <c r="I65" s="40"/>
      <c r="J65" s="26">
        <f t="shared" si="2"/>
        <v>0</v>
      </c>
      <c r="K65" s="27">
        <v>90</v>
      </c>
      <c r="L65" s="28">
        <f t="shared" si="3"/>
        <v>646200</v>
      </c>
      <c r="M65" s="29"/>
      <c r="N65" s="30">
        <f t="shared" si="4"/>
        <v>0</v>
      </c>
      <c r="O65" s="29">
        <v>30</v>
      </c>
      <c r="P65" s="30">
        <f t="shared" si="5"/>
        <v>215400</v>
      </c>
      <c r="Q65" s="29"/>
      <c r="R65" s="30">
        <f t="shared" si="6"/>
        <v>0</v>
      </c>
    </row>
    <row r="66" spans="1:18" x14ac:dyDescent="0.2">
      <c r="A66" s="4">
        <v>59</v>
      </c>
      <c r="B66" s="8" t="s">
        <v>61</v>
      </c>
      <c r="C66" s="9" t="s">
        <v>13</v>
      </c>
      <c r="D66" s="5">
        <f t="shared" si="0"/>
        <v>24</v>
      </c>
      <c r="E66" s="39">
        <v>10850</v>
      </c>
      <c r="F66" s="39">
        <v>13020</v>
      </c>
      <c r="G66" s="39">
        <v>12369</v>
      </c>
      <c r="H66" s="89">
        <f t="shared" si="1"/>
        <v>12079.666666666666</v>
      </c>
      <c r="I66" s="40"/>
      <c r="J66" s="26">
        <f t="shared" si="2"/>
        <v>0</v>
      </c>
      <c r="K66" s="27">
        <v>18</v>
      </c>
      <c r="L66" s="28">
        <f t="shared" si="3"/>
        <v>217434</v>
      </c>
      <c r="M66" s="29"/>
      <c r="N66" s="30">
        <f t="shared" si="4"/>
        <v>0</v>
      </c>
      <c r="O66" s="29">
        <v>6</v>
      </c>
      <c r="P66" s="30">
        <f t="shared" si="5"/>
        <v>72478</v>
      </c>
      <c r="Q66" s="29"/>
      <c r="R66" s="30">
        <f t="shared" si="6"/>
        <v>0</v>
      </c>
    </row>
    <row r="67" spans="1:18" x14ac:dyDescent="0.2">
      <c r="A67" s="4">
        <v>60</v>
      </c>
      <c r="B67" s="8" t="s">
        <v>62</v>
      </c>
      <c r="C67" s="9" t="s">
        <v>13</v>
      </c>
      <c r="D67" s="5">
        <f t="shared" si="0"/>
        <v>96</v>
      </c>
      <c r="E67" s="39">
        <v>1000</v>
      </c>
      <c r="F67" s="39">
        <v>1950</v>
      </c>
      <c r="G67" s="39">
        <v>1852</v>
      </c>
      <c r="H67" s="89">
        <f t="shared" si="1"/>
        <v>1600.6666666666667</v>
      </c>
      <c r="I67" s="40"/>
      <c r="J67" s="26">
        <f t="shared" si="2"/>
        <v>0</v>
      </c>
      <c r="K67" s="27">
        <v>72</v>
      </c>
      <c r="L67" s="28">
        <f t="shared" si="3"/>
        <v>115248</v>
      </c>
      <c r="M67" s="29"/>
      <c r="N67" s="30">
        <f t="shared" si="4"/>
        <v>0</v>
      </c>
      <c r="O67" s="29">
        <v>24</v>
      </c>
      <c r="P67" s="30">
        <f t="shared" si="5"/>
        <v>38416</v>
      </c>
      <c r="Q67" s="29"/>
      <c r="R67" s="30">
        <f t="shared" si="6"/>
        <v>0</v>
      </c>
    </row>
    <row r="68" spans="1:18" x14ac:dyDescent="0.2">
      <c r="A68" s="4">
        <v>61</v>
      </c>
      <c r="B68" s="8" t="s">
        <v>63</v>
      </c>
      <c r="C68" s="9" t="s">
        <v>13</v>
      </c>
      <c r="D68" s="5">
        <f t="shared" si="0"/>
        <v>12</v>
      </c>
      <c r="E68" s="39">
        <v>21125</v>
      </c>
      <c r="F68" s="39">
        <v>20280</v>
      </c>
      <c r="G68" s="39">
        <v>19266</v>
      </c>
      <c r="H68" s="89">
        <f t="shared" si="1"/>
        <v>20223.666666666668</v>
      </c>
      <c r="I68" s="40"/>
      <c r="J68" s="26">
        <f t="shared" si="2"/>
        <v>0</v>
      </c>
      <c r="K68" s="27">
        <v>9</v>
      </c>
      <c r="L68" s="28">
        <f t="shared" si="3"/>
        <v>182013</v>
      </c>
      <c r="M68" s="29"/>
      <c r="N68" s="30">
        <f t="shared" si="4"/>
        <v>0</v>
      </c>
      <c r="O68" s="29">
        <v>3</v>
      </c>
      <c r="P68" s="30">
        <f t="shared" si="5"/>
        <v>60671</v>
      </c>
      <c r="Q68" s="29"/>
      <c r="R68" s="30">
        <f t="shared" si="6"/>
        <v>0</v>
      </c>
    </row>
    <row r="69" spans="1:18" x14ac:dyDescent="0.2">
      <c r="A69" s="4">
        <v>62</v>
      </c>
      <c r="B69" s="8" t="s">
        <v>64</v>
      </c>
      <c r="C69" s="9" t="s">
        <v>6</v>
      </c>
      <c r="D69" s="5">
        <f t="shared" si="0"/>
        <v>12</v>
      </c>
      <c r="E69" s="39">
        <v>69800</v>
      </c>
      <c r="F69" s="39">
        <v>81600</v>
      </c>
      <c r="G69" s="39">
        <v>77520</v>
      </c>
      <c r="H69" s="89">
        <f t="shared" si="1"/>
        <v>76306.666666666672</v>
      </c>
      <c r="I69" s="40"/>
      <c r="J69" s="26">
        <f t="shared" si="2"/>
        <v>0</v>
      </c>
      <c r="K69" s="27">
        <v>9</v>
      </c>
      <c r="L69" s="28">
        <f t="shared" si="3"/>
        <v>686760</v>
      </c>
      <c r="M69" s="29"/>
      <c r="N69" s="30">
        <f t="shared" si="4"/>
        <v>0</v>
      </c>
      <c r="O69" s="29">
        <v>3</v>
      </c>
      <c r="P69" s="30">
        <f t="shared" si="5"/>
        <v>228920</v>
      </c>
      <c r="Q69" s="29"/>
      <c r="R69" s="30">
        <f t="shared" si="6"/>
        <v>0</v>
      </c>
    </row>
    <row r="70" spans="1:18" x14ac:dyDescent="0.2">
      <c r="A70" s="4">
        <v>63</v>
      </c>
      <c r="B70" s="8" t="s">
        <v>65</v>
      </c>
      <c r="C70" s="9" t="s">
        <v>13</v>
      </c>
      <c r="D70" s="5">
        <f t="shared" si="0"/>
        <v>12</v>
      </c>
      <c r="E70" s="39">
        <v>380000</v>
      </c>
      <c r="F70" s="39">
        <v>383400</v>
      </c>
      <c r="G70" s="39">
        <v>364230</v>
      </c>
      <c r="H70" s="89">
        <f t="shared" si="1"/>
        <v>375876.66666666669</v>
      </c>
      <c r="I70" s="40"/>
      <c r="J70" s="26">
        <f t="shared" si="2"/>
        <v>0</v>
      </c>
      <c r="K70" s="27">
        <v>9</v>
      </c>
      <c r="L70" s="28">
        <f t="shared" si="3"/>
        <v>3382890</v>
      </c>
      <c r="M70" s="29"/>
      <c r="N70" s="30">
        <f t="shared" si="4"/>
        <v>0</v>
      </c>
      <c r="O70" s="29">
        <v>3</v>
      </c>
      <c r="P70" s="30">
        <f t="shared" si="5"/>
        <v>1127630</v>
      </c>
      <c r="Q70" s="29"/>
      <c r="R70" s="30">
        <f t="shared" si="6"/>
        <v>0</v>
      </c>
    </row>
    <row r="71" spans="1:18" ht="42.75" customHeight="1" x14ac:dyDescent="0.2">
      <c r="A71" s="4">
        <v>64</v>
      </c>
      <c r="B71" s="8" t="s">
        <v>121</v>
      </c>
      <c r="C71" s="9" t="s">
        <v>13</v>
      </c>
      <c r="D71" s="5">
        <f t="shared" si="0"/>
        <v>9</v>
      </c>
      <c r="E71" s="39">
        <v>415000</v>
      </c>
      <c r="F71" s="39">
        <v>405340</v>
      </c>
      <c r="G71" s="39">
        <v>385073</v>
      </c>
      <c r="H71" s="89">
        <f t="shared" si="1"/>
        <v>401804.33333333331</v>
      </c>
      <c r="I71" s="40"/>
      <c r="J71" s="26">
        <f t="shared" si="2"/>
        <v>0</v>
      </c>
      <c r="K71" s="27"/>
      <c r="L71" s="28">
        <f t="shared" si="3"/>
        <v>0</v>
      </c>
      <c r="M71" s="29">
        <v>9</v>
      </c>
      <c r="N71" s="30">
        <f t="shared" si="4"/>
        <v>3616239</v>
      </c>
      <c r="O71" s="29"/>
      <c r="P71" s="30">
        <f t="shared" si="5"/>
        <v>0</v>
      </c>
      <c r="Q71" s="29"/>
      <c r="R71" s="30">
        <f t="shared" si="6"/>
        <v>0</v>
      </c>
    </row>
    <row r="72" spans="1:18" x14ac:dyDescent="0.2">
      <c r="A72" s="4">
        <v>65</v>
      </c>
      <c r="B72" s="8" t="s">
        <v>66</v>
      </c>
      <c r="C72" s="9" t="s">
        <v>13</v>
      </c>
      <c r="D72" s="5">
        <f t="shared" si="0"/>
        <v>21</v>
      </c>
      <c r="E72" s="39">
        <v>110000</v>
      </c>
      <c r="F72" s="39">
        <v>119280</v>
      </c>
      <c r="G72" s="39">
        <v>113316</v>
      </c>
      <c r="H72" s="89">
        <f t="shared" si="1"/>
        <v>114198.66666666667</v>
      </c>
      <c r="I72" s="40"/>
      <c r="J72" s="26">
        <f t="shared" si="2"/>
        <v>0</v>
      </c>
      <c r="K72" s="27">
        <v>9</v>
      </c>
      <c r="L72" s="28">
        <f t="shared" si="3"/>
        <v>1027788</v>
      </c>
      <c r="M72" s="29">
        <v>9</v>
      </c>
      <c r="N72" s="30">
        <f t="shared" si="4"/>
        <v>1027788</v>
      </c>
      <c r="O72" s="29">
        <v>3</v>
      </c>
      <c r="P72" s="30">
        <f t="shared" si="5"/>
        <v>342596</v>
      </c>
      <c r="Q72" s="29"/>
      <c r="R72" s="30">
        <f t="shared" si="6"/>
        <v>0</v>
      </c>
    </row>
    <row r="73" spans="1:18" x14ac:dyDescent="0.2">
      <c r="A73" s="4">
        <v>66</v>
      </c>
      <c r="B73" s="8" t="s">
        <v>116</v>
      </c>
      <c r="C73" s="9" t="s">
        <v>6</v>
      </c>
      <c r="D73" s="5">
        <f t="shared" ref="D73:D103" si="7">I73+K73+M73+O73+Q73</f>
        <v>12</v>
      </c>
      <c r="E73" s="39">
        <v>7548</v>
      </c>
      <c r="F73" s="39">
        <v>9057.6</v>
      </c>
      <c r="G73" s="39">
        <v>8604</v>
      </c>
      <c r="H73" s="89">
        <f t="shared" ref="H73:H103" si="8">(E73+F73+G73)/3</f>
        <v>8403.1999999999989</v>
      </c>
      <c r="I73" s="40"/>
      <c r="J73" s="26">
        <f t="shared" ref="J73:J103" si="9">I73*H73</f>
        <v>0</v>
      </c>
      <c r="K73" s="27">
        <v>9</v>
      </c>
      <c r="L73" s="28">
        <f t="shared" ref="L73:L104" si="10">K73*H73</f>
        <v>75628.799999999988</v>
      </c>
      <c r="M73" s="29"/>
      <c r="N73" s="30">
        <f t="shared" ref="N73:N104" si="11">M73*H73</f>
        <v>0</v>
      </c>
      <c r="O73" s="29">
        <v>3</v>
      </c>
      <c r="P73" s="30">
        <f t="shared" ref="P73:P104" si="12">O73*H73</f>
        <v>25209.599999999999</v>
      </c>
      <c r="Q73" s="29"/>
      <c r="R73" s="30">
        <f t="shared" ref="R73:R104" si="13">Q73*H73</f>
        <v>0</v>
      </c>
    </row>
    <row r="74" spans="1:18" x14ac:dyDescent="0.2">
      <c r="A74" s="4">
        <v>67</v>
      </c>
      <c r="B74" s="8" t="s">
        <v>117</v>
      </c>
      <c r="C74" s="9" t="s">
        <v>6</v>
      </c>
      <c r="D74" s="5">
        <f t="shared" si="7"/>
        <v>12</v>
      </c>
      <c r="E74" s="39">
        <v>55000</v>
      </c>
      <c r="F74" s="39">
        <v>64425.599999999999</v>
      </c>
      <c r="G74" s="39">
        <v>61204</v>
      </c>
      <c r="H74" s="89">
        <f t="shared" si="8"/>
        <v>60209.866666666669</v>
      </c>
      <c r="I74" s="40"/>
      <c r="J74" s="26">
        <f t="shared" si="9"/>
        <v>0</v>
      </c>
      <c r="K74" s="27">
        <v>9</v>
      </c>
      <c r="L74" s="28">
        <f t="shared" si="10"/>
        <v>541888.80000000005</v>
      </c>
      <c r="M74" s="29"/>
      <c r="N74" s="30">
        <f t="shared" si="11"/>
        <v>0</v>
      </c>
      <c r="O74" s="29">
        <v>3</v>
      </c>
      <c r="P74" s="30">
        <f t="shared" si="12"/>
        <v>180629.6</v>
      </c>
      <c r="Q74" s="29"/>
      <c r="R74" s="30">
        <f t="shared" si="13"/>
        <v>0</v>
      </c>
    </row>
    <row r="75" spans="1:18" x14ac:dyDescent="0.2">
      <c r="A75" s="4">
        <v>68</v>
      </c>
      <c r="B75" s="8" t="s">
        <v>67</v>
      </c>
      <c r="C75" s="9" t="s">
        <v>13</v>
      </c>
      <c r="D75" s="5">
        <f t="shared" si="7"/>
        <v>94</v>
      </c>
      <c r="E75" s="39">
        <v>16250</v>
      </c>
      <c r="F75" s="39">
        <v>15600</v>
      </c>
      <c r="G75" s="39">
        <v>14820</v>
      </c>
      <c r="H75" s="89">
        <f t="shared" si="8"/>
        <v>15556.666666666666</v>
      </c>
      <c r="I75" s="40"/>
      <c r="J75" s="26">
        <f t="shared" si="9"/>
        <v>0</v>
      </c>
      <c r="K75" s="27"/>
      <c r="L75" s="28">
        <f t="shared" si="10"/>
        <v>0</v>
      </c>
      <c r="M75" s="29">
        <v>72</v>
      </c>
      <c r="N75" s="30">
        <f t="shared" si="11"/>
        <v>1120080</v>
      </c>
      <c r="O75" s="29">
        <v>12</v>
      </c>
      <c r="P75" s="30">
        <f t="shared" si="12"/>
        <v>186680</v>
      </c>
      <c r="Q75" s="29">
        <v>10</v>
      </c>
      <c r="R75" s="30">
        <f t="shared" si="13"/>
        <v>155566.66666666666</v>
      </c>
    </row>
    <row r="76" spans="1:18" x14ac:dyDescent="0.2">
      <c r="A76" s="4">
        <v>69</v>
      </c>
      <c r="B76" s="8" t="s">
        <v>68</v>
      </c>
      <c r="C76" s="9" t="s">
        <v>13</v>
      </c>
      <c r="D76" s="5">
        <f t="shared" si="7"/>
        <v>9</v>
      </c>
      <c r="E76" s="39">
        <v>58511.25</v>
      </c>
      <c r="F76" s="39">
        <v>56170.8</v>
      </c>
      <c r="G76" s="39">
        <v>53362</v>
      </c>
      <c r="H76" s="89">
        <f t="shared" si="8"/>
        <v>56014.683333333327</v>
      </c>
      <c r="I76" s="40"/>
      <c r="J76" s="26">
        <f t="shared" si="9"/>
        <v>0</v>
      </c>
      <c r="K76" s="27"/>
      <c r="L76" s="28">
        <f t="shared" si="10"/>
        <v>0</v>
      </c>
      <c r="M76" s="29">
        <v>9</v>
      </c>
      <c r="N76" s="30">
        <f t="shared" si="11"/>
        <v>504132.14999999997</v>
      </c>
      <c r="O76" s="29"/>
      <c r="P76" s="30">
        <f t="shared" si="12"/>
        <v>0</v>
      </c>
      <c r="Q76" s="29"/>
      <c r="R76" s="30">
        <f t="shared" si="13"/>
        <v>0</v>
      </c>
    </row>
    <row r="77" spans="1:18" x14ac:dyDescent="0.2">
      <c r="A77" s="4">
        <v>70</v>
      </c>
      <c r="B77" s="66" t="s">
        <v>69</v>
      </c>
      <c r="C77" s="9" t="s">
        <v>13</v>
      </c>
      <c r="D77" s="5">
        <f t="shared" si="7"/>
        <v>9</v>
      </c>
      <c r="E77" s="39">
        <v>13750</v>
      </c>
      <c r="F77" s="39">
        <v>13200</v>
      </c>
      <c r="G77" s="39">
        <v>12540</v>
      </c>
      <c r="H77" s="89">
        <f t="shared" si="8"/>
        <v>13163.333333333334</v>
      </c>
      <c r="I77" s="40"/>
      <c r="J77" s="26">
        <f t="shared" si="9"/>
        <v>0</v>
      </c>
      <c r="K77" s="27"/>
      <c r="L77" s="28">
        <f t="shared" si="10"/>
        <v>0</v>
      </c>
      <c r="M77" s="29">
        <v>9</v>
      </c>
      <c r="N77" s="30">
        <f t="shared" si="11"/>
        <v>118470</v>
      </c>
      <c r="O77" s="29"/>
      <c r="P77" s="30">
        <f t="shared" si="12"/>
        <v>0</v>
      </c>
      <c r="Q77" s="29"/>
      <c r="R77" s="30">
        <f t="shared" si="13"/>
        <v>0</v>
      </c>
    </row>
    <row r="78" spans="1:18" x14ac:dyDescent="0.2">
      <c r="A78" s="4">
        <v>71</v>
      </c>
      <c r="B78" s="67" t="s">
        <v>70</v>
      </c>
      <c r="C78" s="9" t="s">
        <v>13</v>
      </c>
      <c r="D78" s="5">
        <f t="shared" si="7"/>
        <v>9</v>
      </c>
      <c r="E78" s="39">
        <v>13750</v>
      </c>
      <c r="F78" s="39">
        <v>13200</v>
      </c>
      <c r="G78" s="39">
        <v>12540</v>
      </c>
      <c r="H78" s="89">
        <f t="shared" si="8"/>
        <v>13163.333333333334</v>
      </c>
      <c r="I78" s="40"/>
      <c r="J78" s="26">
        <f t="shared" si="9"/>
        <v>0</v>
      </c>
      <c r="K78" s="27"/>
      <c r="L78" s="28">
        <f t="shared" si="10"/>
        <v>0</v>
      </c>
      <c r="M78" s="29">
        <v>9</v>
      </c>
      <c r="N78" s="30">
        <f t="shared" si="11"/>
        <v>118470</v>
      </c>
      <c r="O78" s="29"/>
      <c r="P78" s="30">
        <f t="shared" si="12"/>
        <v>0</v>
      </c>
      <c r="Q78" s="29"/>
      <c r="R78" s="30">
        <f t="shared" si="13"/>
        <v>0</v>
      </c>
    </row>
    <row r="79" spans="1:18" x14ac:dyDescent="0.2">
      <c r="A79" s="4">
        <v>72</v>
      </c>
      <c r="B79" s="8" t="s">
        <v>71</v>
      </c>
      <c r="C79" s="9" t="s">
        <v>13</v>
      </c>
      <c r="D79" s="5">
        <f t="shared" si="7"/>
        <v>13</v>
      </c>
      <c r="E79" s="39">
        <v>93750</v>
      </c>
      <c r="F79" s="39">
        <v>97500</v>
      </c>
      <c r="G79" s="39">
        <v>92625</v>
      </c>
      <c r="H79" s="89">
        <f t="shared" si="8"/>
        <v>94625</v>
      </c>
      <c r="I79" s="40"/>
      <c r="J79" s="26">
        <f t="shared" si="9"/>
        <v>0</v>
      </c>
      <c r="K79" s="27"/>
      <c r="L79" s="28">
        <f t="shared" si="10"/>
        <v>0</v>
      </c>
      <c r="M79" s="29">
        <v>13</v>
      </c>
      <c r="N79" s="30">
        <f t="shared" si="11"/>
        <v>1230125</v>
      </c>
      <c r="O79" s="29"/>
      <c r="P79" s="30">
        <f t="shared" si="12"/>
        <v>0</v>
      </c>
      <c r="Q79" s="29"/>
      <c r="R79" s="30">
        <f t="shared" si="13"/>
        <v>0</v>
      </c>
    </row>
    <row r="80" spans="1:18" x14ac:dyDescent="0.2">
      <c r="A80" s="4">
        <v>73</v>
      </c>
      <c r="B80" s="68" t="s">
        <v>72</v>
      </c>
      <c r="C80" s="9" t="s">
        <v>13</v>
      </c>
      <c r="D80" s="5">
        <f t="shared" si="7"/>
        <v>9</v>
      </c>
      <c r="E80" s="39">
        <v>22000</v>
      </c>
      <c r="F80" s="39">
        <v>33600</v>
      </c>
      <c r="G80" s="39">
        <v>31920</v>
      </c>
      <c r="H80" s="89">
        <f t="shared" si="8"/>
        <v>29173.333333333332</v>
      </c>
      <c r="I80" s="40"/>
      <c r="J80" s="26">
        <f t="shared" si="9"/>
        <v>0</v>
      </c>
      <c r="K80" s="27"/>
      <c r="L80" s="28">
        <f t="shared" si="10"/>
        <v>0</v>
      </c>
      <c r="M80" s="29">
        <v>9</v>
      </c>
      <c r="N80" s="30">
        <f t="shared" si="11"/>
        <v>262560</v>
      </c>
      <c r="O80" s="29"/>
      <c r="P80" s="30">
        <f t="shared" si="12"/>
        <v>0</v>
      </c>
      <c r="Q80" s="29"/>
      <c r="R80" s="30">
        <f t="shared" si="13"/>
        <v>0</v>
      </c>
    </row>
    <row r="81" spans="1:18" x14ac:dyDescent="0.2">
      <c r="A81" s="4">
        <v>74</v>
      </c>
      <c r="B81" s="68" t="s">
        <v>73</v>
      </c>
      <c r="C81" s="9" t="s">
        <v>13</v>
      </c>
      <c r="D81" s="5">
        <f t="shared" si="7"/>
        <v>36</v>
      </c>
      <c r="E81" s="39">
        <v>48625</v>
      </c>
      <c r="F81" s="39">
        <v>46680</v>
      </c>
      <c r="G81" s="39">
        <v>44346</v>
      </c>
      <c r="H81" s="89">
        <f t="shared" si="8"/>
        <v>46550.333333333336</v>
      </c>
      <c r="I81" s="40"/>
      <c r="J81" s="26">
        <f t="shared" si="9"/>
        <v>0</v>
      </c>
      <c r="K81" s="27"/>
      <c r="L81" s="28">
        <f t="shared" si="10"/>
        <v>0</v>
      </c>
      <c r="M81" s="29">
        <v>36</v>
      </c>
      <c r="N81" s="30">
        <f t="shared" si="11"/>
        <v>1675812</v>
      </c>
      <c r="O81" s="29"/>
      <c r="P81" s="30">
        <f t="shared" si="12"/>
        <v>0</v>
      </c>
      <c r="Q81" s="29"/>
      <c r="R81" s="30">
        <f t="shared" si="13"/>
        <v>0</v>
      </c>
    </row>
    <row r="82" spans="1:18" x14ac:dyDescent="0.2">
      <c r="A82" s="4">
        <v>75</v>
      </c>
      <c r="B82" s="68" t="s">
        <v>74</v>
      </c>
      <c r="C82" s="9" t="s">
        <v>13</v>
      </c>
      <c r="D82" s="5">
        <f t="shared" si="7"/>
        <v>54</v>
      </c>
      <c r="E82" s="39">
        <v>3250</v>
      </c>
      <c r="F82" s="39">
        <v>3120</v>
      </c>
      <c r="G82" s="39">
        <v>2964</v>
      </c>
      <c r="H82" s="89">
        <f t="shared" si="8"/>
        <v>3111.3333333333335</v>
      </c>
      <c r="I82" s="40"/>
      <c r="J82" s="26">
        <f t="shared" si="9"/>
        <v>0</v>
      </c>
      <c r="K82" s="27"/>
      <c r="L82" s="28">
        <f t="shared" si="10"/>
        <v>0</v>
      </c>
      <c r="M82" s="29">
        <v>54</v>
      </c>
      <c r="N82" s="30">
        <f t="shared" si="11"/>
        <v>168012</v>
      </c>
      <c r="O82" s="29"/>
      <c r="P82" s="30">
        <f t="shared" si="12"/>
        <v>0</v>
      </c>
      <c r="Q82" s="29"/>
      <c r="R82" s="30">
        <f t="shared" si="13"/>
        <v>0</v>
      </c>
    </row>
    <row r="83" spans="1:18" x14ac:dyDescent="0.2">
      <c r="A83" s="4">
        <v>76</v>
      </c>
      <c r="B83" s="68" t="s">
        <v>75</v>
      </c>
      <c r="C83" s="9" t="s">
        <v>13</v>
      </c>
      <c r="D83" s="5">
        <f t="shared" si="7"/>
        <v>9</v>
      </c>
      <c r="E83" s="39">
        <v>40000</v>
      </c>
      <c r="F83" s="39">
        <v>38400</v>
      </c>
      <c r="G83" s="39">
        <v>36480</v>
      </c>
      <c r="H83" s="89">
        <f t="shared" si="8"/>
        <v>38293.333333333336</v>
      </c>
      <c r="I83" s="40"/>
      <c r="J83" s="26">
        <f t="shared" si="9"/>
        <v>0</v>
      </c>
      <c r="K83" s="27"/>
      <c r="L83" s="28">
        <f t="shared" si="10"/>
        <v>0</v>
      </c>
      <c r="M83" s="29">
        <v>9</v>
      </c>
      <c r="N83" s="30">
        <f t="shared" si="11"/>
        <v>344640</v>
      </c>
      <c r="O83" s="29"/>
      <c r="P83" s="30">
        <f t="shared" si="12"/>
        <v>0</v>
      </c>
      <c r="Q83" s="29"/>
      <c r="R83" s="30">
        <f t="shared" si="13"/>
        <v>0</v>
      </c>
    </row>
    <row r="84" spans="1:18" x14ac:dyDescent="0.2">
      <c r="A84" s="4">
        <v>77</v>
      </c>
      <c r="B84" s="68" t="s">
        <v>76</v>
      </c>
      <c r="C84" s="9" t="s">
        <v>13</v>
      </c>
      <c r="D84" s="5">
        <f t="shared" si="7"/>
        <v>9</v>
      </c>
      <c r="E84" s="39">
        <v>146250</v>
      </c>
      <c r="F84" s="39">
        <v>140400</v>
      </c>
      <c r="G84" s="39">
        <v>133380</v>
      </c>
      <c r="H84" s="89">
        <f t="shared" si="8"/>
        <v>140010</v>
      </c>
      <c r="I84" s="40"/>
      <c r="J84" s="26">
        <f t="shared" si="9"/>
        <v>0</v>
      </c>
      <c r="K84" s="27"/>
      <c r="L84" s="28">
        <f t="shared" si="10"/>
        <v>0</v>
      </c>
      <c r="M84" s="29">
        <v>9</v>
      </c>
      <c r="N84" s="30">
        <f t="shared" si="11"/>
        <v>1260090</v>
      </c>
      <c r="O84" s="29"/>
      <c r="P84" s="30">
        <f t="shared" si="12"/>
        <v>0</v>
      </c>
      <c r="Q84" s="29"/>
      <c r="R84" s="30">
        <f t="shared" si="13"/>
        <v>0</v>
      </c>
    </row>
    <row r="85" spans="1:18" x14ac:dyDescent="0.2">
      <c r="A85" s="4">
        <v>78</v>
      </c>
      <c r="B85" s="68" t="s">
        <v>77</v>
      </c>
      <c r="C85" s="9" t="s">
        <v>8</v>
      </c>
      <c r="D85" s="5">
        <f t="shared" si="7"/>
        <v>90</v>
      </c>
      <c r="E85" s="39">
        <v>6000</v>
      </c>
      <c r="F85" s="39">
        <v>5760</v>
      </c>
      <c r="G85" s="39">
        <v>5472</v>
      </c>
      <c r="H85" s="89">
        <f t="shared" si="8"/>
        <v>5744</v>
      </c>
      <c r="I85" s="40"/>
      <c r="J85" s="26">
        <f t="shared" si="9"/>
        <v>0</v>
      </c>
      <c r="K85" s="27"/>
      <c r="L85" s="28">
        <f t="shared" si="10"/>
        <v>0</v>
      </c>
      <c r="M85" s="29">
        <v>90</v>
      </c>
      <c r="N85" s="30">
        <f t="shared" si="11"/>
        <v>516960</v>
      </c>
      <c r="O85" s="29"/>
      <c r="P85" s="30">
        <f t="shared" si="12"/>
        <v>0</v>
      </c>
      <c r="Q85" s="29"/>
      <c r="R85" s="30">
        <f t="shared" si="13"/>
        <v>0</v>
      </c>
    </row>
    <row r="86" spans="1:18" x14ac:dyDescent="0.2">
      <c r="A86" s="4">
        <v>79</v>
      </c>
      <c r="B86" s="68" t="s">
        <v>78</v>
      </c>
      <c r="C86" s="9" t="s">
        <v>8</v>
      </c>
      <c r="D86" s="5">
        <f t="shared" si="7"/>
        <v>90</v>
      </c>
      <c r="E86" s="39">
        <v>5125</v>
      </c>
      <c r="F86" s="39">
        <v>4920</v>
      </c>
      <c r="G86" s="39">
        <v>4674</v>
      </c>
      <c r="H86" s="89">
        <f t="shared" si="8"/>
        <v>4906.333333333333</v>
      </c>
      <c r="I86" s="40"/>
      <c r="J86" s="26">
        <f t="shared" si="9"/>
        <v>0</v>
      </c>
      <c r="K86" s="27"/>
      <c r="L86" s="28">
        <f t="shared" si="10"/>
        <v>0</v>
      </c>
      <c r="M86" s="29">
        <v>90</v>
      </c>
      <c r="N86" s="30">
        <f t="shared" si="11"/>
        <v>441570</v>
      </c>
      <c r="O86" s="29"/>
      <c r="P86" s="30">
        <f t="shared" si="12"/>
        <v>0</v>
      </c>
      <c r="Q86" s="29"/>
      <c r="R86" s="30">
        <f t="shared" si="13"/>
        <v>0</v>
      </c>
    </row>
    <row r="87" spans="1:18" x14ac:dyDescent="0.2">
      <c r="A87" s="4">
        <v>80</v>
      </c>
      <c r="B87" s="68" t="s">
        <v>79</v>
      </c>
      <c r="C87" s="9" t="s">
        <v>8</v>
      </c>
      <c r="D87" s="5">
        <f t="shared" si="7"/>
        <v>90</v>
      </c>
      <c r="E87" s="39">
        <v>5375</v>
      </c>
      <c r="F87" s="39">
        <v>5160</v>
      </c>
      <c r="G87" s="39">
        <v>4902</v>
      </c>
      <c r="H87" s="89">
        <f t="shared" si="8"/>
        <v>5145.666666666667</v>
      </c>
      <c r="I87" s="40"/>
      <c r="J87" s="26">
        <f t="shared" si="9"/>
        <v>0</v>
      </c>
      <c r="K87" s="27"/>
      <c r="L87" s="28">
        <f t="shared" si="10"/>
        <v>0</v>
      </c>
      <c r="M87" s="29">
        <v>90</v>
      </c>
      <c r="N87" s="30">
        <f t="shared" si="11"/>
        <v>463110</v>
      </c>
      <c r="O87" s="29"/>
      <c r="P87" s="30">
        <f t="shared" si="12"/>
        <v>0</v>
      </c>
      <c r="Q87" s="29"/>
      <c r="R87" s="30">
        <f t="shared" si="13"/>
        <v>0</v>
      </c>
    </row>
    <row r="88" spans="1:18" x14ac:dyDescent="0.2">
      <c r="A88" s="4">
        <v>81</v>
      </c>
      <c r="B88" s="75" t="s">
        <v>120</v>
      </c>
      <c r="C88" s="9" t="s">
        <v>80</v>
      </c>
      <c r="D88" s="5">
        <f t="shared" si="7"/>
        <v>9</v>
      </c>
      <c r="E88" s="39">
        <v>289700</v>
      </c>
      <c r="F88" s="39">
        <v>362125</v>
      </c>
      <c r="G88" s="39">
        <v>344018</v>
      </c>
      <c r="H88" s="89">
        <f t="shared" si="8"/>
        <v>331947.66666666669</v>
      </c>
      <c r="I88" s="40"/>
      <c r="J88" s="26">
        <f t="shared" si="9"/>
        <v>0</v>
      </c>
      <c r="K88" s="27"/>
      <c r="L88" s="28">
        <f t="shared" si="10"/>
        <v>0</v>
      </c>
      <c r="M88" s="29">
        <v>9</v>
      </c>
      <c r="N88" s="30">
        <f t="shared" si="11"/>
        <v>2987529</v>
      </c>
      <c r="O88" s="29"/>
      <c r="P88" s="30">
        <f t="shared" si="12"/>
        <v>0</v>
      </c>
      <c r="Q88" s="29"/>
      <c r="R88" s="30">
        <f t="shared" si="13"/>
        <v>0</v>
      </c>
    </row>
    <row r="89" spans="1:18" x14ac:dyDescent="0.2">
      <c r="A89" s="4">
        <v>82</v>
      </c>
      <c r="B89" s="11" t="s">
        <v>81</v>
      </c>
      <c r="C89" s="9" t="s">
        <v>13</v>
      </c>
      <c r="D89" s="5">
        <f t="shared" si="7"/>
        <v>2</v>
      </c>
      <c r="E89" s="39">
        <v>131250</v>
      </c>
      <c r="F89" s="39">
        <v>136500</v>
      </c>
      <c r="G89" s="39">
        <v>129675</v>
      </c>
      <c r="H89" s="89">
        <f t="shared" si="8"/>
        <v>132475</v>
      </c>
      <c r="I89" s="4"/>
      <c r="J89" s="26">
        <f t="shared" si="9"/>
        <v>0</v>
      </c>
      <c r="K89" s="31"/>
      <c r="L89" s="28">
        <f t="shared" si="10"/>
        <v>0</v>
      </c>
      <c r="M89" s="32"/>
      <c r="N89" s="30">
        <f t="shared" si="11"/>
        <v>0</v>
      </c>
      <c r="O89" s="31"/>
      <c r="P89" s="30">
        <f t="shared" si="12"/>
        <v>0</v>
      </c>
      <c r="Q89" s="29">
        <v>2</v>
      </c>
      <c r="R89" s="30">
        <f t="shared" si="13"/>
        <v>264950</v>
      </c>
    </row>
    <row r="90" spans="1:18" x14ac:dyDescent="0.2">
      <c r="A90" s="4">
        <v>83</v>
      </c>
      <c r="B90" s="11" t="s">
        <v>118</v>
      </c>
      <c r="C90" s="9" t="s">
        <v>13</v>
      </c>
      <c r="D90" s="5">
        <f t="shared" si="7"/>
        <v>1</v>
      </c>
      <c r="E90" s="39">
        <v>360000</v>
      </c>
      <c r="F90" s="39">
        <v>336000</v>
      </c>
      <c r="G90" s="39">
        <v>319200</v>
      </c>
      <c r="H90" s="89">
        <f t="shared" si="8"/>
        <v>338400</v>
      </c>
      <c r="I90" s="4"/>
      <c r="J90" s="26">
        <f t="shared" si="9"/>
        <v>0</v>
      </c>
      <c r="K90" s="34"/>
      <c r="L90" s="28">
        <f t="shared" si="10"/>
        <v>0</v>
      </c>
      <c r="M90" s="35"/>
      <c r="N90" s="30">
        <f t="shared" si="11"/>
        <v>0</v>
      </c>
      <c r="O90" s="34"/>
      <c r="P90" s="30">
        <f t="shared" si="12"/>
        <v>0</v>
      </c>
      <c r="Q90" s="29">
        <v>1</v>
      </c>
      <c r="R90" s="30">
        <f t="shared" si="13"/>
        <v>338400</v>
      </c>
    </row>
    <row r="91" spans="1:18" x14ac:dyDescent="0.2">
      <c r="A91" s="4">
        <v>84</v>
      </c>
      <c r="B91" s="11" t="s">
        <v>111</v>
      </c>
      <c r="C91" s="9" t="s">
        <v>13</v>
      </c>
      <c r="D91" s="5">
        <f t="shared" si="7"/>
        <v>4</v>
      </c>
      <c r="E91" s="39">
        <v>55000</v>
      </c>
      <c r="F91" s="39">
        <v>52800</v>
      </c>
      <c r="G91" s="39">
        <v>50160</v>
      </c>
      <c r="H91" s="89">
        <f t="shared" si="8"/>
        <v>52653.333333333336</v>
      </c>
      <c r="I91" s="4"/>
      <c r="J91" s="26">
        <f t="shared" si="9"/>
        <v>0</v>
      </c>
      <c r="K91" s="34"/>
      <c r="L91" s="28">
        <f t="shared" si="10"/>
        <v>0</v>
      </c>
      <c r="M91" s="35"/>
      <c r="N91" s="30">
        <f t="shared" si="11"/>
        <v>0</v>
      </c>
      <c r="O91" s="34"/>
      <c r="P91" s="30">
        <f t="shared" si="12"/>
        <v>0</v>
      </c>
      <c r="Q91" s="29">
        <v>4</v>
      </c>
      <c r="R91" s="30">
        <f t="shared" si="13"/>
        <v>210613.33333333334</v>
      </c>
    </row>
    <row r="92" spans="1:18" x14ac:dyDescent="0.2">
      <c r="A92" s="4">
        <v>85</v>
      </c>
      <c r="B92" s="11" t="s">
        <v>82</v>
      </c>
      <c r="C92" s="9" t="s">
        <v>8</v>
      </c>
      <c r="D92" s="5">
        <f t="shared" si="7"/>
        <v>40</v>
      </c>
      <c r="E92" s="39">
        <v>980</v>
      </c>
      <c r="F92" s="39">
        <v>1274</v>
      </c>
      <c r="G92" s="39">
        <v>1210</v>
      </c>
      <c r="H92" s="89">
        <f t="shared" si="8"/>
        <v>1154.6666666666667</v>
      </c>
      <c r="I92" s="4"/>
      <c r="J92" s="26">
        <f t="shared" si="9"/>
        <v>0</v>
      </c>
      <c r="K92" s="34"/>
      <c r="L92" s="28">
        <f t="shared" si="10"/>
        <v>0</v>
      </c>
      <c r="M92" s="35"/>
      <c r="N92" s="30">
        <f t="shared" si="11"/>
        <v>0</v>
      </c>
      <c r="O92" s="34"/>
      <c r="P92" s="30">
        <f t="shared" si="12"/>
        <v>0</v>
      </c>
      <c r="Q92" s="29">
        <v>40</v>
      </c>
      <c r="R92" s="30">
        <f t="shared" si="13"/>
        <v>46186.666666666672</v>
      </c>
    </row>
    <row r="93" spans="1:18" x14ac:dyDescent="0.2">
      <c r="A93" s="4">
        <v>86</v>
      </c>
      <c r="B93" s="11" t="s">
        <v>83</v>
      </c>
      <c r="C93" s="9" t="s">
        <v>8</v>
      </c>
      <c r="D93" s="5">
        <f t="shared" si="7"/>
        <v>50</v>
      </c>
      <c r="E93" s="39">
        <v>8000</v>
      </c>
      <c r="F93" s="39">
        <v>7440</v>
      </c>
      <c r="G93" s="39">
        <v>7068</v>
      </c>
      <c r="H93" s="89">
        <f t="shared" si="8"/>
        <v>7502.666666666667</v>
      </c>
      <c r="I93" s="4"/>
      <c r="J93" s="26">
        <f t="shared" si="9"/>
        <v>0</v>
      </c>
      <c r="K93" s="34"/>
      <c r="L93" s="28">
        <f t="shared" si="10"/>
        <v>0</v>
      </c>
      <c r="M93" s="35"/>
      <c r="N93" s="30">
        <f t="shared" si="11"/>
        <v>0</v>
      </c>
      <c r="O93" s="34"/>
      <c r="P93" s="30">
        <f t="shared" si="12"/>
        <v>0</v>
      </c>
      <c r="Q93" s="29">
        <v>50</v>
      </c>
      <c r="R93" s="30">
        <f t="shared" si="13"/>
        <v>375133.33333333337</v>
      </c>
    </row>
    <row r="94" spans="1:18" x14ac:dyDescent="0.2">
      <c r="A94" s="4">
        <v>87</v>
      </c>
      <c r="B94" s="11" t="s">
        <v>122</v>
      </c>
      <c r="C94" s="9" t="s">
        <v>28</v>
      </c>
      <c r="D94" s="5">
        <f t="shared" si="7"/>
        <v>8</v>
      </c>
      <c r="E94" s="39">
        <v>145000</v>
      </c>
      <c r="F94" s="39">
        <v>185400</v>
      </c>
      <c r="G94" s="39">
        <v>176130</v>
      </c>
      <c r="H94" s="89">
        <f t="shared" si="8"/>
        <v>168843.33333333334</v>
      </c>
      <c r="I94" s="4"/>
      <c r="J94" s="26">
        <f t="shared" si="9"/>
        <v>0</v>
      </c>
      <c r="K94" s="34"/>
      <c r="L94" s="28">
        <f t="shared" si="10"/>
        <v>0</v>
      </c>
      <c r="M94" s="35"/>
      <c r="N94" s="30">
        <f t="shared" si="11"/>
        <v>0</v>
      </c>
      <c r="O94" s="34"/>
      <c r="P94" s="30">
        <f t="shared" si="12"/>
        <v>0</v>
      </c>
      <c r="Q94" s="29">
        <v>8</v>
      </c>
      <c r="R94" s="30">
        <f t="shared" si="13"/>
        <v>1350746.6666666667</v>
      </c>
    </row>
    <row r="95" spans="1:18" x14ac:dyDescent="0.2">
      <c r="A95" s="4">
        <v>88</v>
      </c>
      <c r="B95" s="11" t="s">
        <v>119</v>
      </c>
      <c r="C95" s="9" t="s">
        <v>84</v>
      </c>
      <c r="D95" s="5">
        <f t="shared" si="7"/>
        <v>10</v>
      </c>
      <c r="E95" s="39">
        <v>165000</v>
      </c>
      <c r="F95" s="39">
        <v>185400</v>
      </c>
      <c r="G95" s="39">
        <v>176130</v>
      </c>
      <c r="H95" s="89">
        <f t="shared" si="8"/>
        <v>175510</v>
      </c>
      <c r="I95" s="4"/>
      <c r="J95" s="26">
        <f t="shared" si="9"/>
        <v>0</v>
      </c>
      <c r="K95" s="34"/>
      <c r="L95" s="28">
        <f t="shared" si="10"/>
        <v>0</v>
      </c>
      <c r="M95" s="35"/>
      <c r="N95" s="30">
        <f t="shared" si="11"/>
        <v>0</v>
      </c>
      <c r="O95" s="34"/>
      <c r="P95" s="30">
        <f t="shared" si="12"/>
        <v>0</v>
      </c>
      <c r="Q95" s="29">
        <v>10</v>
      </c>
      <c r="R95" s="30">
        <f t="shared" si="13"/>
        <v>1755100</v>
      </c>
    </row>
    <row r="96" spans="1:18" ht="25.5" x14ac:dyDescent="0.2">
      <c r="A96" s="4">
        <v>89</v>
      </c>
      <c r="B96" s="11" t="s">
        <v>85</v>
      </c>
      <c r="C96" s="9" t="s">
        <v>107</v>
      </c>
      <c r="D96" s="5">
        <f t="shared" si="7"/>
        <v>6</v>
      </c>
      <c r="E96" s="39">
        <v>1650000</v>
      </c>
      <c r="F96" s="39">
        <v>1759200</v>
      </c>
      <c r="G96" s="39">
        <v>1453280</v>
      </c>
      <c r="H96" s="89">
        <f t="shared" si="8"/>
        <v>1620826.6666666667</v>
      </c>
      <c r="I96" s="4"/>
      <c r="J96" s="26">
        <f t="shared" si="9"/>
        <v>0</v>
      </c>
      <c r="K96" s="34"/>
      <c r="L96" s="28">
        <f t="shared" si="10"/>
        <v>0</v>
      </c>
      <c r="M96" s="35"/>
      <c r="N96" s="30">
        <f t="shared" si="11"/>
        <v>0</v>
      </c>
      <c r="O96" s="34"/>
      <c r="P96" s="30">
        <f t="shared" si="12"/>
        <v>0</v>
      </c>
      <c r="Q96" s="29">
        <v>6</v>
      </c>
      <c r="R96" s="30">
        <f t="shared" si="13"/>
        <v>9724960</v>
      </c>
    </row>
    <row r="97" spans="1:20" ht="76.5" x14ac:dyDescent="0.2">
      <c r="A97" s="4">
        <v>90</v>
      </c>
      <c r="B97" s="11" t="s">
        <v>86</v>
      </c>
      <c r="C97" s="9" t="s">
        <v>28</v>
      </c>
      <c r="D97" s="5">
        <f t="shared" si="7"/>
        <v>8</v>
      </c>
      <c r="E97" s="39">
        <v>48900</v>
      </c>
      <c r="F97" s="39">
        <v>59880</v>
      </c>
      <c r="G97" s="39">
        <v>53892</v>
      </c>
      <c r="H97" s="89">
        <f t="shared" si="8"/>
        <v>54224</v>
      </c>
      <c r="I97" s="4"/>
      <c r="J97" s="26">
        <f t="shared" si="9"/>
        <v>0</v>
      </c>
      <c r="K97" s="34"/>
      <c r="L97" s="28">
        <f t="shared" si="10"/>
        <v>0</v>
      </c>
      <c r="M97" s="35"/>
      <c r="N97" s="30">
        <f t="shared" si="11"/>
        <v>0</v>
      </c>
      <c r="O97" s="34"/>
      <c r="P97" s="30">
        <f t="shared" si="12"/>
        <v>0</v>
      </c>
      <c r="Q97" s="29">
        <v>8</v>
      </c>
      <c r="R97" s="30">
        <f t="shared" si="13"/>
        <v>433792</v>
      </c>
    </row>
    <row r="98" spans="1:20" ht="25.5" x14ac:dyDescent="0.2">
      <c r="A98" s="4">
        <v>91</v>
      </c>
      <c r="B98" s="12" t="s">
        <v>87</v>
      </c>
      <c r="C98" s="7" t="s">
        <v>13</v>
      </c>
      <c r="D98" s="5">
        <f t="shared" si="7"/>
        <v>9</v>
      </c>
      <c r="E98" s="39">
        <v>899000</v>
      </c>
      <c r="F98" s="39">
        <v>997500</v>
      </c>
      <c r="G98" s="39">
        <v>897750</v>
      </c>
      <c r="H98" s="89">
        <f t="shared" si="8"/>
        <v>931416.66666666663</v>
      </c>
      <c r="I98" s="40"/>
      <c r="J98" s="26">
        <f t="shared" si="9"/>
        <v>0</v>
      </c>
      <c r="K98" s="36"/>
      <c r="L98" s="28">
        <f t="shared" si="10"/>
        <v>0</v>
      </c>
      <c r="M98" s="37">
        <v>9</v>
      </c>
      <c r="N98" s="30">
        <f t="shared" si="11"/>
        <v>8382750</v>
      </c>
      <c r="O98" s="38"/>
      <c r="P98" s="30">
        <f t="shared" si="12"/>
        <v>0</v>
      </c>
      <c r="Q98" s="29"/>
      <c r="R98" s="30">
        <f t="shared" si="13"/>
        <v>0</v>
      </c>
    </row>
    <row r="99" spans="1:20" ht="42" customHeight="1" x14ac:dyDescent="0.2">
      <c r="A99" s="4">
        <v>92</v>
      </c>
      <c r="B99" s="10" t="s">
        <v>88</v>
      </c>
      <c r="C99" s="7" t="s">
        <v>89</v>
      </c>
      <c r="D99" s="5">
        <f t="shared" si="7"/>
        <v>1</v>
      </c>
      <c r="E99" s="39">
        <v>13000000</v>
      </c>
      <c r="F99" s="39">
        <v>11000000</v>
      </c>
      <c r="G99" s="39">
        <v>12000000</v>
      </c>
      <c r="H99" s="89">
        <f t="shared" si="8"/>
        <v>12000000</v>
      </c>
      <c r="I99" s="40">
        <v>1</v>
      </c>
      <c r="J99" s="26">
        <f t="shared" si="9"/>
        <v>12000000</v>
      </c>
      <c r="K99" s="36"/>
      <c r="L99" s="28">
        <f t="shared" si="10"/>
        <v>0</v>
      </c>
      <c r="M99" s="38"/>
      <c r="N99" s="30">
        <f t="shared" si="11"/>
        <v>0</v>
      </c>
      <c r="O99" s="38"/>
      <c r="P99" s="30">
        <f t="shared" si="12"/>
        <v>0</v>
      </c>
      <c r="Q99" s="38"/>
      <c r="R99" s="30">
        <f t="shared" si="13"/>
        <v>0</v>
      </c>
    </row>
    <row r="100" spans="1:20" ht="43.5" customHeight="1" x14ac:dyDescent="0.2">
      <c r="A100" s="4">
        <v>93</v>
      </c>
      <c r="B100" s="10" t="s">
        <v>90</v>
      </c>
      <c r="C100" s="7" t="s">
        <v>89</v>
      </c>
      <c r="D100" s="5">
        <f t="shared" si="7"/>
        <v>1</v>
      </c>
      <c r="E100" s="39">
        <v>12000000</v>
      </c>
      <c r="F100" s="39">
        <v>10000000</v>
      </c>
      <c r="G100" s="39">
        <v>12000000</v>
      </c>
      <c r="H100" s="89">
        <f t="shared" si="8"/>
        <v>11333333.333333334</v>
      </c>
      <c r="I100" s="40"/>
      <c r="J100" s="26">
        <f t="shared" si="9"/>
        <v>0</v>
      </c>
      <c r="K100" s="36"/>
      <c r="L100" s="28">
        <f t="shared" si="10"/>
        <v>0</v>
      </c>
      <c r="M100" s="38"/>
      <c r="N100" s="30">
        <f t="shared" si="11"/>
        <v>0</v>
      </c>
      <c r="O100" s="38">
        <v>1</v>
      </c>
      <c r="P100" s="30">
        <f t="shared" si="12"/>
        <v>11333333.333333334</v>
      </c>
      <c r="Q100" s="38"/>
      <c r="R100" s="30">
        <f t="shared" si="13"/>
        <v>0</v>
      </c>
    </row>
    <row r="101" spans="1:20" ht="45" customHeight="1" x14ac:dyDescent="0.2">
      <c r="A101" s="4">
        <v>94</v>
      </c>
      <c r="B101" s="10" t="s">
        <v>91</v>
      </c>
      <c r="C101" s="7" t="s">
        <v>89</v>
      </c>
      <c r="D101" s="5">
        <f t="shared" si="7"/>
        <v>1</v>
      </c>
      <c r="E101" s="39">
        <v>7000000</v>
      </c>
      <c r="F101" s="39">
        <v>6000000</v>
      </c>
      <c r="G101" s="39">
        <v>7000000</v>
      </c>
      <c r="H101" s="89">
        <f t="shared" si="8"/>
        <v>6666666.666666667</v>
      </c>
      <c r="I101" s="40"/>
      <c r="J101" s="26">
        <f t="shared" si="9"/>
        <v>0</v>
      </c>
      <c r="K101" s="36">
        <v>1</v>
      </c>
      <c r="L101" s="28">
        <f t="shared" si="10"/>
        <v>6666666.666666667</v>
      </c>
      <c r="M101" s="38"/>
      <c r="N101" s="30">
        <f t="shared" si="11"/>
        <v>0</v>
      </c>
      <c r="O101" s="38"/>
      <c r="P101" s="30">
        <f t="shared" si="12"/>
        <v>0</v>
      </c>
      <c r="Q101" s="38"/>
      <c r="R101" s="30">
        <f t="shared" si="13"/>
        <v>0</v>
      </c>
    </row>
    <row r="102" spans="1:20" ht="107.25" customHeight="1" x14ac:dyDescent="0.2">
      <c r="A102" s="4">
        <v>95</v>
      </c>
      <c r="B102" s="10" t="s">
        <v>110</v>
      </c>
      <c r="C102" s="7" t="s">
        <v>89</v>
      </c>
      <c r="D102" s="5">
        <f t="shared" si="7"/>
        <v>1</v>
      </c>
      <c r="E102" s="39">
        <v>9500000</v>
      </c>
      <c r="F102" s="39">
        <v>10000000</v>
      </c>
      <c r="G102" s="39">
        <v>10000000</v>
      </c>
      <c r="H102" s="89">
        <f t="shared" si="8"/>
        <v>9833333.333333334</v>
      </c>
      <c r="I102" s="40"/>
      <c r="J102" s="26">
        <f t="shared" si="9"/>
        <v>0</v>
      </c>
      <c r="K102" s="36"/>
      <c r="L102" s="28">
        <f t="shared" si="10"/>
        <v>0</v>
      </c>
      <c r="M102" s="38">
        <v>1</v>
      </c>
      <c r="N102" s="30">
        <f t="shared" si="11"/>
        <v>9833333.333333334</v>
      </c>
      <c r="O102" s="38"/>
      <c r="P102" s="30">
        <f t="shared" si="12"/>
        <v>0</v>
      </c>
      <c r="Q102" s="38"/>
      <c r="R102" s="30">
        <f t="shared" si="13"/>
        <v>0</v>
      </c>
    </row>
    <row r="103" spans="1:20" ht="46.5" customHeight="1" x14ac:dyDescent="0.2">
      <c r="A103" s="4">
        <v>96</v>
      </c>
      <c r="B103" s="10" t="s">
        <v>92</v>
      </c>
      <c r="C103" s="7" t="s">
        <v>89</v>
      </c>
      <c r="D103" s="5">
        <f t="shared" si="7"/>
        <v>1</v>
      </c>
      <c r="E103" s="39">
        <v>2800000</v>
      </c>
      <c r="F103" s="39">
        <v>1800000</v>
      </c>
      <c r="G103" s="39">
        <v>3000000</v>
      </c>
      <c r="H103" s="88">
        <f t="shared" si="8"/>
        <v>2533333.3333333335</v>
      </c>
      <c r="I103" s="40"/>
      <c r="J103" s="26">
        <f t="shared" si="9"/>
        <v>0</v>
      </c>
      <c r="K103" s="36"/>
      <c r="L103" s="28">
        <f t="shared" si="10"/>
        <v>0</v>
      </c>
      <c r="M103" s="38"/>
      <c r="N103" s="30">
        <f t="shared" si="11"/>
        <v>0</v>
      </c>
      <c r="O103" s="38"/>
      <c r="P103" s="30">
        <f t="shared" si="12"/>
        <v>0</v>
      </c>
      <c r="Q103" s="38">
        <v>1</v>
      </c>
      <c r="R103" s="30">
        <f t="shared" si="13"/>
        <v>2533333.3333333335</v>
      </c>
    </row>
    <row r="104" spans="1:20" x14ac:dyDescent="0.2">
      <c r="A104" s="33"/>
      <c r="B104" s="41"/>
      <c r="C104" s="42"/>
      <c r="D104" s="43">
        <f>SUM(D8:D103)</f>
        <v>4637</v>
      </c>
      <c r="E104" s="24"/>
      <c r="F104" s="79"/>
      <c r="G104" s="79"/>
      <c r="H104" s="90"/>
      <c r="I104" s="33"/>
      <c r="J104" s="44"/>
      <c r="K104" s="45"/>
      <c r="L104" s="28">
        <f t="shared" si="10"/>
        <v>0</v>
      </c>
      <c r="M104" s="35"/>
      <c r="N104" s="30">
        <f t="shared" si="11"/>
        <v>0</v>
      </c>
      <c r="O104" s="45"/>
      <c r="P104" s="30">
        <f t="shared" si="12"/>
        <v>0</v>
      </c>
      <c r="Q104" s="37"/>
      <c r="R104" s="30">
        <f t="shared" si="13"/>
        <v>0</v>
      </c>
    </row>
    <row r="105" spans="1:20" ht="18" x14ac:dyDescent="0.25">
      <c r="A105" s="46" t="s">
        <v>94</v>
      </c>
      <c r="B105" s="47"/>
      <c r="C105" s="47"/>
      <c r="D105" s="48"/>
      <c r="E105" s="49">
        <f>SUM(E8:E104)</f>
        <v>65920958.25</v>
      </c>
      <c r="F105" s="49"/>
      <c r="G105" s="49"/>
      <c r="H105" s="49"/>
      <c r="I105" s="49">
        <f t="shared" ref="I105:R105" si="14">SUM(I8:I104)</f>
        <v>778</v>
      </c>
      <c r="J105" s="97">
        <f t="shared" si="14"/>
        <v>110608765.53333333</v>
      </c>
      <c r="K105" s="49">
        <f t="shared" si="14"/>
        <v>1683</v>
      </c>
      <c r="L105" s="97">
        <f t="shared" si="14"/>
        <v>116851970.06666666</v>
      </c>
      <c r="M105" s="49">
        <f t="shared" si="14"/>
        <v>1001</v>
      </c>
      <c r="N105" s="97">
        <f t="shared" si="14"/>
        <v>115561299.75</v>
      </c>
      <c r="O105" s="49">
        <f t="shared" si="14"/>
        <v>529</v>
      </c>
      <c r="P105" s="97">
        <f t="shared" si="14"/>
        <v>47194138.13333334</v>
      </c>
      <c r="Q105" s="49">
        <f t="shared" si="14"/>
        <v>646</v>
      </c>
      <c r="R105" s="97">
        <f t="shared" si="14"/>
        <v>43314778.733333342</v>
      </c>
      <c r="T105" s="98">
        <f>SUM(J105+L105+N105+P105+R105)</f>
        <v>433530952.2166667</v>
      </c>
    </row>
    <row r="106" spans="1:20" x14ac:dyDescent="0.2">
      <c r="A106" s="50"/>
      <c r="B106" s="50"/>
      <c r="C106" s="50"/>
      <c r="D106" s="50"/>
      <c r="E106" s="50"/>
      <c r="F106" s="50"/>
      <c r="G106" s="50"/>
      <c r="H106" s="91"/>
      <c r="I106" s="50"/>
      <c r="J106" s="50"/>
      <c r="K106" s="51"/>
      <c r="L106" s="52"/>
      <c r="M106" s="53"/>
      <c r="N106" s="54"/>
      <c r="O106" s="54"/>
      <c r="P106" s="54"/>
      <c r="Q106" s="54"/>
      <c r="R106" s="54"/>
    </row>
    <row r="107" spans="1:20" x14ac:dyDescent="0.2">
      <c r="A107" s="55"/>
      <c r="B107" s="54"/>
      <c r="C107" s="55"/>
      <c r="D107" s="56"/>
      <c r="E107" s="55"/>
      <c r="F107" s="55"/>
      <c r="G107" s="55"/>
      <c r="H107" s="92"/>
      <c r="I107" s="56"/>
      <c r="J107" s="54"/>
      <c r="K107" s="53"/>
      <c r="L107" s="54"/>
      <c r="M107" s="53"/>
      <c r="N107" s="54"/>
      <c r="O107" s="54"/>
      <c r="P107" s="54"/>
      <c r="Q107" s="54"/>
      <c r="R107" s="54"/>
    </row>
    <row r="108" spans="1:20" x14ac:dyDescent="0.2">
      <c r="A108" s="55"/>
      <c r="B108" s="54"/>
      <c r="C108" s="55"/>
      <c r="D108" s="56"/>
      <c r="E108" s="55"/>
      <c r="F108" s="55"/>
      <c r="G108" s="55"/>
      <c r="H108" s="92"/>
      <c r="I108" s="56"/>
      <c r="J108" s="54"/>
      <c r="K108" s="53"/>
      <c r="L108" s="54"/>
      <c r="M108" s="53"/>
      <c r="N108" s="54"/>
      <c r="O108" s="54"/>
      <c r="P108" s="54"/>
      <c r="Q108" s="54"/>
      <c r="R108" s="54"/>
    </row>
    <row r="109" spans="1:20" x14ac:dyDescent="0.2">
      <c r="A109" s="55"/>
      <c r="B109" s="54"/>
      <c r="C109" s="55"/>
      <c r="D109" s="56"/>
      <c r="E109" s="55"/>
      <c r="F109" s="55"/>
      <c r="G109" s="55"/>
      <c r="H109" s="92"/>
      <c r="I109" s="56"/>
      <c r="J109" s="54"/>
      <c r="K109" s="53"/>
      <c r="L109" s="54"/>
      <c r="M109" s="53"/>
      <c r="N109" s="54"/>
      <c r="O109" s="54"/>
      <c r="P109" s="54"/>
      <c r="Q109" s="54"/>
      <c r="R109" s="54"/>
    </row>
    <row r="110" spans="1:20" x14ac:dyDescent="0.2">
      <c r="A110" s="55"/>
      <c r="B110" s="54"/>
      <c r="C110" s="55"/>
      <c r="D110" s="56"/>
      <c r="E110" s="55"/>
      <c r="F110" s="55"/>
      <c r="G110" s="55"/>
      <c r="H110" s="92"/>
      <c r="I110" s="56"/>
      <c r="J110" s="54"/>
      <c r="K110" s="53"/>
      <c r="L110" s="54"/>
      <c r="M110" s="53"/>
      <c r="N110" s="54"/>
      <c r="O110" s="54"/>
      <c r="P110" s="54"/>
      <c r="Q110" s="54"/>
      <c r="R110" s="54"/>
    </row>
    <row r="111" spans="1:20" x14ac:dyDescent="0.2">
      <c r="A111" s="55"/>
      <c r="B111" s="56"/>
      <c r="C111" s="55"/>
      <c r="D111" s="56"/>
      <c r="E111" s="54"/>
      <c r="F111" s="54"/>
      <c r="G111" s="54"/>
      <c r="H111" s="93"/>
      <c r="I111" s="53"/>
      <c r="J111" s="54"/>
      <c r="K111" s="53"/>
      <c r="L111" s="54"/>
      <c r="M111" s="53"/>
      <c r="N111" s="54"/>
      <c r="O111" s="54"/>
      <c r="P111" s="54"/>
      <c r="Q111" s="54"/>
      <c r="R111" s="54"/>
    </row>
    <row r="112" spans="1:20" x14ac:dyDescent="0.2">
      <c r="A112" s="55"/>
      <c r="B112" s="54"/>
      <c r="C112" s="55"/>
      <c r="D112" s="56"/>
      <c r="E112" s="55"/>
      <c r="F112" s="55"/>
      <c r="G112" s="55"/>
      <c r="H112" s="92"/>
      <c r="I112" s="56"/>
      <c r="J112" s="54"/>
      <c r="K112" s="53"/>
      <c r="L112" s="54"/>
      <c r="M112" s="53"/>
      <c r="N112" s="54"/>
      <c r="O112" s="54"/>
      <c r="P112" s="54"/>
      <c r="Q112" s="54"/>
      <c r="R112" s="54"/>
    </row>
    <row r="113" spans="1:18" x14ac:dyDescent="0.2">
      <c r="A113" s="55"/>
      <c r="B113" s="54"/>
      <c r="C113" s="55"/>
      <c r="D113" s="56"/>
      <c r="E113" s="57" t="s">
        <v>105</v>
      </c>
      <c r="F113" s="57"/>
      <c r="G113" s="57"/>
      <c r="H113" s="94"/>
      <c r="I113" s="56"/>
      <c r="J113" s="54"/>
      <c r="K113" s="53"/>
      <c r="L113" s="54"/>
      <c r="M113" s="53"/>
      <c r="N113" s="54"/>
      <c r="O113" s="54"/>
      <c r="P113" s="54"/>
      <c r="Q113" s="54"/>
      <c r="R113" s="54"/>
    </row>
  </sheetData>
  <autoFilter ref="A7:R105" xr:uid="{F8FB90A5-459B-4557-BEAA-E024960EA3DC}">
    <sortState xmlns:xlrd2="http://schemas.microsoft.com/office/spreadsheetml/2017/richdata2" ref="A8:R98">
      <sortCondition ref="A7"/>
    </sortState>
  </autoFilter>
  <mergeCells count="15">
    <mergeCell ref="M5:N5"/>
    <mergeCell ref="O5:P5"/>
    <mergeCell ref="Q5:R5"/>
    <mergeCell ref="A6:D6"/>
    <mergeCell ref="I6:J6"/>
    <mergeCell ref="K6:L6"/>
    <mergeCell ref="M6:N6"/>
    <mergeCell ref="O6:P6"/>
    <mergeCell ref="Q6:R6"/>
    <mergeCell ref="K5:L5"/>
    <mergeCell ref="A2:E2"/>
    <mergeCell ref="A3:E3"/>
    <mergeCell ref="A4:E4"/>
    <mergeCell ref="A5:E5"/>
    <mergeCell ref="I5:J5"/>
  </mergeCells>
  <phoneticPr fontId="10" type="noConversion"/>
  <pageMargins left="0.7" right="0.7" top="0.75" bottom="0.75" header="0.3" footer="0.3"/>
  <pageSetup paperSize="9" scale="8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cotización_1</vt:lpstr>
      <vt:lpstr>cotización_2</vt:lpstr>
      <vt:lpstr>cotización_3</vt:lpstr>
      <vt:lpstr>PROMEDIO_COT</vt:lpstr>
      <vt:lpstr>CANT-PRESUP X AP</vt:lpstr>
      <vt:lpstr>'CANT-PRESUP X AP'!Área_de_impresión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Katerin</dc:creator>
  <cp:lastModifiedBy>Katerin</cp:lastModifiedBy>
  <dcterms:created xsi:type="dcterms:W3CDTF">2024-08-22T14:57:44Z</dcterms:created>
  <dcterms:modified xsi:type="dcterms:W3CDTF">2024-08-26T20:53:42Z</dcterms:modified>
</cp:coreProperties>
</file>