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:\Mi unidad\Licitaciones\0070007610 - Vías peatonales Medellín PRESENTADA\INFORME DE EVALUACION 1\SUBSANACION\BF\"/>
    </mc:Choice>
  </mc:AlternateContent>
  <xr:revisionPtr revIDLastSave="0" documentId="13_ncr:1_{1C9FBA78-D0A1-4E59-84CB-24CE4881F0CC}" xr6:coauthVersionLast="47" xr6:coauthVersionMax="47" xr10:uidLastSave="{00000000-0000-0000-0000-000000000000}"/>
  <bookViews>
    <workbookView xWindow="-120" yWindow="-120" windowWidth="20730" windowHeight="11040" firstSheet="3" activeTab="3" xr2:uid="{00000000-000D-0000-FFFF-FFFF00000000}"/>
  </bookViews>
  <sheets>
    <sheet name="FORMATO 5" sheetId="1" state="hidden" r:id="rId1"/>
    <sheet name="Formato No. 5.1A" sheetId="2" state="hidden" r:id="rId2"/>
    <sheet name="Formato No. 5.2" sheetId="4" state="hidden" r:id="rId3"/>
    <sheet name="Formato No. 5.3 " sheetId="5" r:id="rId4"/>
  </sheets>
  <definedNames>
    <definedName name="_Cod1" localSheetId="0">#REF!</definedName>
    <definedName name="_Cod1" localSheetId="1">#REF!</definedName>
    <definedName name="_Cod1" localSheetId="2">#REF!</definedName>
    <definedName name="_Cod1">#REF!</definedName>
    <definedName name="_Fill" localSheetId="0">#REF!</definedName>
    <definedName name="_Fill" localSheetId="1">#REF!</definedName>
    <definedName name="_Fill" localSheetId="2">#REF!</definedName>
    <definedName name="_Fill">#REF!</definedName>
    <definedName name="_MA2" localSheetId="0">#REF!</definedName>
    <definedName name="_MA2" localSheetId="1">#REF!</definedName>
    <definedName name="_MA2" localSheetId="2">#REF!</definedName>
    <definedName name="_MA2">#REF!</definedName>
    <definedName name="a" localSheetId="0">#REF!</definedName>
    <definedName name="a" localSheetId="1">#REF!</definedName>
    <definedName name="a" localSheetId="2">#REF!</definedName>
    <definedName name="a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>#REF!</definedName>
    <definedName name="aa" localSheetId="0">#REF!</definedName>
    <definedName name="aa" localSheetId="1">#REF!</definedName>
    <definedName name="aa" localSheetId="2">#REF!</definedName>
    <definedName name="aa">#REF!</definedName>
    <definedName name="aaa" localSheetId="0">#REF!</definedName>
    <definedName name="aaa" localSheetId="1">#REF!</definedName>
    <definedName name="aaa" localSheetId="2">#REF!</definedName>
    <definedName name="aaa">#REF!</definedName>
    <definedName name="admon" localSheetId="0">#REF!</definedName>
    <definedName name="admon" localSheetId="1">#REF!</definedName>
    <definedName name="admon" localSheetId="2">#REF!</definedName>
    <definedName name="admon">#REF!</definedName>
    <definedName name="Base" localSheetId="0">#REF!</definedName>
    <definedName name="Base" localSheetId="1">#REF!</definedName>
    <definedName name="Base" localSheetId="2">#REF!</definedName>
    <definedName name="Base">#REF!</definedName>
    <definedName name="BEB" localSheetId="0">#REF!</definedName>
    <definedName name="BEB" localSheetId="1">#REF!</definedName>
    <definedName name="BEB" localSheetId="2">#REF!</definedName>
    <definedName name="BEB">#REF!</definedName>
    <definedName name="CAP" localSheetId="0">#REF!</definedName>
    <definedName name="CAP" localSheetId="1">#REF!</definedName>
    <definedName name="CAP" localSheetId="2">#REF!</definedName>
    <definedName name="CAP">#REF!</definedName>
    <definedName name="clcl" localSheetId="0">#REF!</definedName>
    <definedName name="clcl" localSheetId="1">#REF!</definedName>
    <definedName name="clcl" localSheetId="2">#REF!</definedName>
    <definedName name="clcl">#REF!</definedName>
    <definedName name="Cod" localSheetId="0">#REF!</definedName>
    <definedName name="Cod" localSheetId="1">#REF!</definedName>
    <definedName name="Cod" localSheetId="2">#REF!</definedName>
    <definedName name="Cod">#REF!</definedName>
    <definedName name="CODOS" localSheetId="0">#REF!</definedName>
    <definedName name="CODOS" localSheetId="1">#REF!</definedName>
    <definedName name="CODOS" localSheetId="2">#REF!</definedName>
    <definedName name="CODOS">#REF!</definedName>
    <definedName name="codos2" localSheetId="0">#REF!</definedName>
    <definedName name="codos2" localSheetId="1">#REF!</definedName>
    <definedName name="codos2" localSheetId="2">#REF!</definedName>
    <definedName name="codos2">#REF!</definedName>
    <definedName name="copia1" localSheetId="0">#REF!</definedName>
    <definedName name="copia1" localSheetId="1">#REF!</definedName>
    <definedName name="copia1" localSheetId="2">#REF!</definedName>
    <definedName name="copia1">#REF!</definedName>
    <definedName name="datos" localSheetId="0">#REF!</definedName>
    <definedName name="datos" localSheetId="1">#REF!</definedName>
    <definedName name="datos" localSheetId="2">#REF!</definedName>
    <definedName name="datos">#REF!</definedName>
    <definedName name="datos2" localSheetId="0">#REF!</definedName>
    <definedName name="datos2" localSheetId="1">#REF!</definedName>
    <definedName name="datos2" localSheetId="2">#REF!</definedName>
    <definedName name="datos2">#REF!</definedName>
    <definedName name="diametros" localSheetId="0">#REF!</definedName>
    <definedName name="diametros" localSheetId="1">#REF!</definedName>
    <definedName name="diametros" localSheetId="2">#REF!</definedName>
    <definedName name="diametros">#REF!</definedName>
    <definedName name="dos" localSheetId="0">#REF!</definedName>
    <definedName name="dos" localSheetId="1">#REF!</definedName>
    <definedName name="dos" localSheetId="2">#REF!</definedName>
    <definedName name="dos">#REF!</definedName>
    <definedName name="ee" localSheetId="0">#REF!</definedName>
    <definedName name="ee" localSheetId="1">#REF!</definedName>
    <definedName name="ee" localSheetId="2">#REF!</definedName>
    <definedName name="ee">#REF!</definedName>
    <definedName name="FDGASDFASD" localSheetId="0">#REF!</definedName>
    <definedName name="FDGASDFASD" localSheetId="1">#REF!</definedName>
    <definedName name="FDGASDFASD" localSheetId="2">#REF!</definedName>
    <definedName name="FDGASDFASD">#REF!</definedName>
    <definedName name="formularioCantidades" localSheetId="0">#REF!</definedName>
    <definedName name="formularioCantidades" localSheetId="1">#REF!</definedName>
    <definedName name="formularioCantidades" localSheetId="2">#REF!</definedName>
    <definedName name="formularioCantidades">#REF!</definedName>
    <definedName name="fue" localSheetId="0">#REF!</definedName>
    <definedName name="fue" localSheetId="1">#REF!</definedName>
    <definedName name="fue" localSheetId="2">#REF!</definedName>
    <definedName name="fue">#REF!</definedName>
    <definedName name="horat" localSheetId="0">#REF!</definedName>
    <definedName name="horat" localSheetId="1">#REF!</definedName>
    <definedName name="horat" localSheetId="2">#REF!</definedName>
    <definedName name="horat" localSheetId="3">#REF!</definedName>
    <definedName name="horat">#REF!</definedName>
    <definedName name="ITEM1" localSheetId="0">#REF!</definedName>
    <definedName name="ITEM1" localSheetId="1">#REF!</definedName>
    <definedName name="ITEM1" localSheetId="2">#REF!</definedName>
    <definedName name="ITEM1">#REF!</definedName>
    <definedName name="ITEM2" localSheetId="0">#REF!</definedName>
    <definedName name="ITEM2" localSheetId="1">#REF!</definedName>
    <definedName name="ITEM2" localSheetId="2">#REF!</definedName>
    <definedName name="ITEM2">#REF!</definedName>
    <definedName name="ITEM3" localSheetId="0">#REF!</definedName>
    <definedName name="ITEM3" localSheetId="1">#REF!</definedName>
    <definedName name="ITEM3" localSheetId="2">#REF!</definedName>
    <definedName name="ITEM3">#REF!</definedName>
    <definedName name="ItemCodos" localSheetId="0">#REF!</definedName>
    <definedName name="ItemCodos" localSheetId="1">#REF!</definedName>
    <definedName name="ItemCodos" localSheetId="2">#REF!</definedName>
    <definedName name="ItemCodos">#REF!</definedName>
    <definedName name="ListaCantidad" localSheetId="0">#REF!</definedName>
    <definedName name="ListaCantidad" localSheetId="1">#REF!</definedName>
    <definedName name="ListaCantidad" localSheetId="2">#REF!</definedName>
    <definedName name="ListaCantidad">#REF!</definedName>
    <definedName name="ListaItem" localSheetId="0">#REF!</definedName>
    <definedName name="ListaItem" localSheetId="1">#REF!</definedName>
    <definedName name="ListaItem" localSheetId="2">#REF!</definedName>
    <definedName name="ListaItem">#REF!</definedName>
    <definedName name="MaterialTub" localSheetId="0">#REF!</definedName>
    <definedName name="MaterialTub" localSheetId="1">#REF!</definedName>
    <definedName name="MaterialTub" localSheetId="2">#REF!</definedName>
    <definedName name="MaterialTub">#REF!</definedName>
    <definedName name="Norte" localSheetId="0">#REF!</definedName>
    <definedName name="Norte" localSheetId="1">#REF!</definedName>
    <definedName name="Norte" localSheetId="2">#REF!</definedName>
    <definedName name="Norte">#REF!</definedName>
    <definedName name="NUEVO" localSheetId="0">#REF!</definedName>
    <definedName name="NUEVO" localSheetId="1">#REF!</definedName>
    <definedName name="NUEVO" localSheetId="2">#REF!</definedName>
    <definedName name="NUEVO">#REF!</definedName>
    <definedName name="OBRA" localSheetId="0">#REF!</definedName>
    <definedName name="OBRA" localSheetId="1">#REF!</definedName>
    <definedName name="OBRA" localSheetId="2">#REF!</definedName>
    <definedName name="OBRA">#REF!</definedName>
    <definedName name="paelnque" localSheetId="0">#REF!</definedName>
    <definedName name="paelnque" localSheetId="1">#REF!</definedName>
    <definedName name="paelnque" localSheetId="2">#REF!</definedName>
    <definedName name="paelnque">#REF!</definedName>
    <definedName name="palenque" localSheetId="0">#REF!</definedName>
    <definedName name="palenque" localSheetId="1">#REF!</definedName>
    <definedName name="palenque" localSheetId="2">#REF!</definedName>
    <definedName name="palenque">#REF!</definedName>
    <definedName name="PPtoNorte" localSheetId="0">#REF!</definedName>
    <definedName name="PPtoNorte" localSheetId="1">#REF!</definedName>
    <definedName name="PPtoNorte" localSheetId="2">#REF!</definedName>
    <definedName name="PPtoNorte">#REF!</definedName>
    <definedName name="Precio" localSheetId="0">#REF!</definedName>
    <definedName name="Precio" localSheetId="1">#REF!</definedName>
    <definedName name="Precio" localSheetId="2">#REF!</definedName>
    <definedName name="Precio">#REF!</definedName>
    <definedName name="precio2" localSheetId="0">#REF!</definedName>
    <definedName name="precio2" localSheetId="1">#REF!</definedName>
    <definedName name="precio2" localSheetId="2">#REF!</definedName>
    <definedName name="precio2">#REF!</definedName>
    <definedName name="PrecioS" localSheetId="0">#REF!</definedName>
    <definedName name="PrecioS" localSheetId="1">#REF!</definedName>
    <definedName name="PrecioS" localSheetId="2">#REF!</definedName>
    <definedName name="PrecioS">#REF!</definedName>
    <definedName name="PRINT_AREA">#REF!</definedName>
    <definedName name="PRINT_AREA_MI">#REF!</definedName>
    <definedName name="PRINT_TITLES">#REF!</definedName>
    <definedName name="PRINT_TITLES_MI">#REF!</definedName>
    <definedName name="RESU" localSheetId="0">#REF!</definedName>
    <definedName name="RESU" localSheetId="1">#REF!</definedName>
    <definedName name="RESU" localSheetId="2">#REF!</definedName>
    <definedName name="RESU">#REF!</definedName>
    <definedName name="SUELLEN" localSheetId="0">#REF!</definedName>
    <definedName name="SUELLEN" localSheetId="1">#REF!</definedName>
    <definedName name="SUELLEN" localSheetId="2">#REF!</definedName>
    <definedName name="SUELLEN">#REF!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>#REF!</definedName>
    <definedName name="tres" localSheetId="0">#REF!</definedName>
    <definedName name="tres" localSheetId="1">#REF!</definedName>
    <definedName name="tres" localSheetId="2">#REF!</definedName>
    <definedName name="tres">#REF!</definedName>
    <definedName name="vas" localSheetId="0">#REF!</definedName>
    <definedName name="vas" localSheetId="1">#REF!</definedName>
    <definedName name="vas" localSheetId="2">#REF!</definedName>
    <definedName name="vas">#REF!</definedName>
    <definedName name="wrn.GENERAL." localSheetId="0">#REF!</definedName>
    <definedName name="wrn.GENERAL." localSheetId="1">#REF!</definedName>
    <definedName name="wrn.GENERAL." localSheetId="2">#REF!</definedName>
    <definedName name="wrn.GENERAL." localSheetId="3">#REF!</definedName>
    <definedName name="wrn.GENERAL.">#REF!</definedName>
    <definedName name="wrn.via." localSheetId="0">#REF!</definedName>
    <definedName name="wrn.via." localSheetId="1">#REF!</definedName>
    <definedName name="wrn.via." localSheetId="2">#REF!</definedName>
    <definedName name="wrn.via." localSheetId="3">#REF!</definedName>
    <definedName name="wrn.via.">#REF!</definedName>
    <definedName name="xx" localSheetId="0">#REF!</definedName>
    <definedName name="xx" localSheetId="1">#REF!</definedName>
    <definedName name="xx" localSheetId="2">#REF!</definedName>
    <definedName name="xx">#REF!</definedName>
    <definedName name="yuf" localSheetId="0">#REF!</definedName>
    <definedName name="yuf" localSheetId="1">#REF!</definedName>
    <definedName name="yuf" localSheetId="2">#REF!</definedName>
    <definedName name="yuf" localSheetId="3">#REF!</definedName>
    <definedName name="yuf">#REF!</definedName>
  </definedNames>
  <calcPr calcId="191029"/>
  <extLst>
    <ext uri="GoogleSheetsCustomDataVersion2">
      <go:sheetsCustomData xmlns:go="http://customooxmlschemas.google.com/" r:id="rId21" roundtripDataChecksum="l17C3eXszUsQolTKn6skW06oOQ7weVZ9bzum2+Qylik="/>
    </ext>
  </extLst>
</workbook>
</file>

<file path=xl/calcChain.xml><?xml version="1.0" encoding="utf-8"?>
<calcChain xmlns="http://schemas.openxmlformats.org/spreadsheetml/2006/main">
  <c r="X19" i="5" l="1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C3" i="5"/>
  <c r="H21" i="5"/>
  <c r="H19" i="5"/>
  <c r="H18" i="5"/>
  <c r="H16" i="5"/>
  <c r="J16" i="4" l="1"/>
  <c r="J17" i="4" s="1"/>
  <c r="J18" i="4" s="1"/>
  <c r="J19" i="4" s="1"/>
  <c r="J20" i="4" s="1"/>
  <c r="J21" i="4" s="1"/>
  <c r="J22" i="4" s="1"/>
  <c r="J23" i="4" s="1"/>
  <c r="J24" i="4" s="1"/>
  <c r="I16" i="4"/>
  <c r="I17" i="4" s="1"/>
  <c r="I18" i="4" s="1"/>
  <c r="I19" i="4" s="1"/>
  <c r="I20" i="4" s="1"/>
  <c r="I21" i="4" s="1"/>
  <c r="I22" i="4" s="1"/>
  <c r="I23" i="4" s="1"/>
  <c r="I24" i="4" s="1"/>
  <c r="C5" i="5" l="1"/>
  <c r="C5" i="4"/>
  <c r="C3" i="4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16" i="2"/>
  <c r="G15" i="2"/>
  <c r="C5" i="2"/>
  <c r="C3" i="2"/>
  <c r="G76" i="2" l="1"/>
</calcChain>
</file>

<file path=xl/sharedStrings.xml><?xml version="1.0" encoding="utf-8"?>
<sst xmlns="http://schemas.openxmlformats.org/spreadsheetml/2006/main" count="196" uniqueCount="137">
  <si>
    <t>Objeto: CONSTRUCCIÓN, MEJORAMIENTO Y CONSERVACIÓN DE VÍAS PEATONALES Y OBRAS COMPLEMENTARIAS</t>
  </si>
  <si>
    <t>FORMATO 5</t>
  </si>
  <si>
    <t>CAPACIDAD RESIDUAL</t>
  </si>
  <si>
    <r>
      <rPr>
        <sz val="10"/>
        <color theme="1"/>
        <rFont val="Arial"/>
        <family val="2"/>
      </rPr>
      <t xml:space="preserve">Para acreditar la Capacidad Residual, además de los documentos solicitados en el Numeral relacionado con el </t>
    </r>
    <r>
      <rPr>
        <b/>
        <sz val="10"/>
        <color theme="1"/>
        <rFont val="Arial"/>
        <family val="2"/>
      </rPr>
      <t xml:space="preserve"> CÁLCULO DE LA CAPACIDAD RESIDUAL DEL PROPONENTE (CRP)</t>
    </r>
    <r>
      <rPr>
        <sz val="10"/>
        <color theme="1"/>
        <rFont val="Arial"/>
        <family val="2"/>
      </rPr>
      <t xml:space="preserve"> del pliego de condiciones, el oferente deberá aportar debidamente diligenciados los siguientes formatos que se encuentran incluidos en el presente archivo de Excel.</t>
    </r>
  </si>
  <si>
    <t>1.</t>
  </si>
  <si>
    <r>
      <rPr>
        <sz val="10"/>
        <color theme="1"/>
        <rFont val="Arial"/>
        <family val="2"/>
      </rPr>
      <t>Para Acreditar la</t>
    </r>
    <r>
      <rPr>
        <b/>
        <sz val="10"/>
        <color theme="1"/>
        <rFont val="Arial"/>
        <family val="2"/>
      </rPr>
      <t xml:space="preserve"> Experiencia (E)</t>
    </r>
    <r>
      <rPr>
        <sz val="10"/>
        <color theme="1"/>
        <rFont val="Arial"/>
        <family val="2"/>
      </rPr>
      <t xml:space="preserve"> requerida para la verificación de LA CAPACIDAD RESIDUAL DEL PROPONENTE (CRP), de acuerdo con la característica de cada oferente y/o cada uno de los integrantes del Oferente Plural, deberá aportar uno de los siguientes formatos:</t>
    </r>
  </si>
  <si>
    <r>
      <rPr>
        <sz val="10"/>
        <color theme="1"/>
        <rFont val="Arial"/>
        <family val="2"/>
      </rPr>
      <t xml:space="preserve">• </t>
    </r>
    <r>
      <rPr>
        <b/>
        <sz val="10"/>
        <color theme="1"/>
        <rFont val="Arial"/>
        <family val="2"/>
      </rPr>
      <t>Formato No. 5.1A - CERTIFICACIÓN DE CONTRATOS PARA ACREDITACIÓN DE EXPERIENCIA</t>
    </r>
    <r>
      <rPr>
        <sz val="10"/>
        <color theme="1"/>
        <rFont val="Arial"/>
        <family val="2"/>
      </rPr>
      <t xml:space="preserve"> (Para proponente o integrante nacional o extranjero CON SUCURSAL en Colombia),</t>
    </r>
  </si>
  <si>
    <r>
      <rPr>
        <sz val="10"/>
        <color theme="1"/>
        <rFont val="Arial"/>
        <family val="2"/>
      </rPr>
      <t xml:space="preserve">• </t>
    </r>
    <r>
      <rPr>
        <b/>
        <sz val="10"/>
        <color theme="1"/>
        <rFont val="Arial"/>
        <family val="2"/>
      </rPr>
      <t>Formato No. 5.1B - CERTIFICACIÓN DE CONTRATOS PARA ACREDITACIÓN DE EXPERIENCIA</t>
    </r>
    <r>
      <rPr>
        <sz val="10"/>
        <color theme="1"/>
        <rFont val="Arial"/>
        <family val="2"/>
      </rPr>
      <t xml:space="preserve"> (Para proponente EXTRANJERO o integrante EXTRANJERO Sin Domicilio o Sucursal en Colombia)</t>
    </r>
  </si>
  <si>
    <t>2.</t>
  </si>
  <si>
    <r>
      <rPr>
        <sz val="10"/>
        <color theme="1"/>
        <rFont val="Arial"/>
        <family val="2"/>
      </rPr>
      <t xml:space="preserve">Para Acreditar la </t>
    </r>
    <r>
      <rPr>
        <b/>
        <sz val="10"/>
        <color theme="1"/>
        <rFont val="Arial"/>
        <family val="2"/>
      </rPr>
      <t xml:space="preserve">Capacidad Técnica (CT) </t>
    </r>
    <r>
      <rPr>
        <sz val="10"/>
        <color theme="1"/>
        <rFont val="Arial"/>
        <family val="2"/>
      </rPr>
      <t xml:space="preserve">debe aportar el </t>
    </r>
    <r>
      <rPr>
        <b/>
        <sz val="10"/>
        <color theme="1"/>
        <rFont val="Arial"/>
        <family val="2"/>
      </rPr>
      <t>Formato No. 5.2 - CAPACIDAD TÉCNICA</t>
    </r>
  </si>
  <si>
    <t>3.</t>
  </si>
  <si>
    <r>
      <rPr>
        <sz val="10"/>
        <color theme="1"/>
        <rFont val="Arial"/>
        <family val="2"/>
      </rPr>
      <t xml:space="preserve">Para Acreditar el </t>
    </r>
    <r>
      <rPr>
        <b/>
        <sz val="10"/>
        <color theme="1"/>
        <rFont val="Arial"/>
        <family val="2"/>
      </rPr>
      <t>Saldo contratos en ejecución (SCE)</t>
    </r>
    <r>
      <rPr>
        <sz val="10"/>
        <color theme="1"/>
        <rFont val="Arial"/>
        <family val="2"/>
      </rPr>
      <t xml:space="preserve"> debe aportar </t>
    </r>
    <r>
      <rPr>
        <b/>
        <sz val="10"/>
        <color theme="1"/>
        <rFont val="Arial"/>
        <family val="2"/>
      </rPr>
      <t>Formato No. 5.3 - CONTRATOS EN EJECUCIÓN</t>
    </r>
  </si>
  <si>
    <t>Para el caso de proponentes plurales los anteriores formatos se deben entregar por cada uno de los integrantes.
Antes de diligenciar los Formatos leer atentamente las notas y comentarios que se presentan en cada uno de estos.
Los Formatos estan en las otras hojas del presente libro de excel.</t>
  </si>
  <si>
    <t>Formato No. 5.1A</t>
  </si>
  <si>
    <t>CERTIFICACIÓN DE CONTRATOS PARA ACREDITACIÓN DE EXPERIENCIA</t>
  </si>
  <si>
    <t xml:space="preserve">Nombre Proponente o Integrante del proponente plural: </t>
  </si>
  <si>
    <t>Contrato No.</t>
  </si>
  <si>
    <t>Valor del Contrato Relacionado con la Actividad de la Construcción – Seg. 72 Clasif. UNSPSC del RUP (EN SMMLV)</t>
  </si>
  <si>
    <t>Participación Porcentual (%) del Proponente o Integrante del Oferente Plural en el contrato</t>
  </si>
  <si>
    <t>Valor del SMMLV Vigente 2024 ($ 1.300.000)</t>
  </si>
  <si>
    <t>Valor del Contrato  (Valor Ponderado por la Participación)</t>
  </si>
  <si>
    <t>(A)</t>
  </si>
  <si>
    <t>(B)</t>
  </si>
  <si>
    <t>(C)</t>
  </si>
  <si>
    <t>(A*B*C)</t>
  </si>
  <si>
    <t>TOTAL</t>
  </si>
  <si>
    <t>____________________________________</t>
  </si>
  <si>
    <t xml:space="preserve">Firma Representante Legal del Oferente: </t>
  </si>
  <si>
    <t>Cargo: Representante legal</t>
  </si>
  <si>
    <t>Firma del auditor o revisor fiscal</t>
  </si>
  <si>
    <t>Formato No. 5.2</t>
  </si>
  <si>
    <t>CAPACIDAD TÉCNICA - Cr</t>
  </si>
  <si>
    <t>No.</t>
  </si>
  <si>
    <t>Marcar con una X</t>
  </si>
  <si>
    <t>Profesión</t>
  </si>
  <si>
    <t>No. Matricula profesional</t>
  </si>
  <si>
    <t>Numero y año del contrato laboral o de prestación de servicios profesionales</t>
  </si>
  <si>
    <t>Vigencia del Contrato</t>
  </si>
  <si>
    <t>Socio</t>
  </si>
  <si>
    <t>Empleado</t>
  </si>
  <si>
    <t>X</t>
  </si>
  <si>
    <t>Para el caso de proponentes plurales se debe entregar formulario por cada uno de los integrantes.</t>
  </si>
  <si>
    <t>Cargo: Revisor fiscal</t>
  </si>
  <si>
    <t>Formato No. 5.3</t>
  </si>
  <si>
    <t xml:space="preserve">CONTRATOS EN EJECUCIÓN </t>
  </si>
  <si>
    <t>OBJETO DEL CONTRATO</t>
  </si>
  <si>
    <t>CONTRATANTE</t>
  </si>
  <si>
    <t>% DE PARTICIPACION</t>
  </si>
  <si>
    <t>FECHA INICIO CONTRATO
(dd/mm/aaaa)</t>
  </si>
  <si>
    <t>FECHA INICIO SUSPENSIÓN
(dd/mm/aaaa)</t>
  </si>
  <si>
    <t>FECHA TERMINACIÓN SUSPENSIÓN 
(dd/mm/aaaa)</t>
  </si>
  <si>
    <t>Para el caso de proponentes plurales se debe entregar el formato por cada uno de los integrantes</t>
  </si>
  <si>
    <t>Nombre: MARIA ISABEL VALENZUELA BENITEZ</t>
  </si>
  <si>
    <t>Documento de Identidad: CC. No. 32.735.944 de Barranquilla</t>
  </si>
  <si>
    <t>BF CONSTRUYE S.A.S</t>
  </si>
  <si>
    <t xml:space="preserve">MARIA ISABEL VALENZUELA BENITEZ </t>
  </si>
  <si>
    <t>FRANCISCO JAVIER CUELLAR RUIZ</t>
  </si>
  <si>
    <t>JUAN CAMILO PEREZ PUENTES</t>
  </si>
  <si>
    <t>KEVIN DE JESUS CARPINTERO PERTUZ</t>
  </si>
  <si>
    <t>GIAN FRANCO ALVAREZ PEREZ</t>
  </si>
  <si>
    <t>STEVEN RAFAEL SOLANO BADILLO</t>
  </si>
  <si>
    <t>ANTONIO LUIS CANTILLO CARCAMO</t>
  </si>
  <si>
    <t>VALERIA ABUCHAIBE ROSALES</t>
  </si>
  <si>
    <t>JOSE DE JESUS HERNANDEZ LOPEZ</t>
  </si>
  <si>
    <t xml:space="preserve">EMIRO FELIX VANEGAS GOMEZ </t>
  </si>
  <si>
    <t xml:space="preserve">JAVIER MAURICIO TORRES VERGARA </t>
  </si>
  <si>
    <t xml:space="preserve">INGENIERO CIVIL </t>
  </si>
  <si>
    <t xml:space="preserve">INGENIERO INDUSTRIAL </t>
  </si>
  <si>
    <t xml:space="preserve">ARQUITECTA </t>
  </si>
  <si>
    <t>08202-70436 ATL</t>
  </si>
  <si>
    <t>021037-0594629</t>
  </si>
  <si>
    <t>031037-0560582</t>
  </si>
  <si>
    <t>021037-0600335 ATL</t>
  </si>
  <si>
    <t>08202-419561</t>
  </si>
  <si>
    <t>021239-0571169 ATL</t>
  </si>
  <si>
    <t>08202-354130</t>
  </si>
  <si>
    <t>A15162016-1045702706</t>
  </si>
  <si>
    <t>021037-0517066ATL</t>
  </si>
  <si>
    <t>13202707-BLV</t>
  </si>
  <si>
    <t>2520265708CND</t>
  </si>
  <si>
    <t xml:space="preserve">INDEFINIDO </t>
  </si>
  <si>
    <t>Alcaldia Distrital de Barranquilla</t>
  </si>
  <si>
    <t xml:space="preserve">Municipio de Rio Viejo </t>
  </si>
  <si>
    <t>Edubar S.A.</t>
  </si>
  <si>
    <t>MUNICIPIO DE SANTA CATALINA</t>
  </si>
  <si>
    <t xml:space="preserve">CARDIQUE </t>
  </si>
  <si>
    <t>CORPORACION AUTONOMA REGIONAL DE CUNDINAMARCA</t>
  </si>
  <si>
    <t>Nombre: JORGE ARMANDO RODRIGUEZ BUENO</t>
  </si>
  <si>
    <t>Documento de Identidad: C.C: 1.129.510.102 de Barranquilla</t>
  </si>
  <si>
    <r>
      <rPr>
        <b/>
        <sz val="11"/>
        <color theme="1"/>
        <rFont val="Calibri"/>
        <family val="2"/>
        <scheme val="minor"/>
      </rPr>
      <t>Nota.</t>
    </r>
    <r>
      <rPr>
        <sz val="11"/>
        <color theme="1"/>
        <rFont val="Calibri"/>
        <family val="2"/>
        <scheme val="minor"/>
      </rPr>
      <t xml:space="preserve"> Los Representantes Legales de los integrantes del Oferente Plural deben suscribir cada uno el presente documento.</t>
    </r>
  </si>
  <si>
    <r>
      <t xml:space="preserve">Nombre del socio y/o profesional de la arquitectura, ingeniería o geología, </t>
    </r>
    <r>
      <rPr>
        <sz val="11"/>
        <color theme="1"/>
        <rFont val="Calibri"/>
        <family val="2"/>
      </rPr>
      <t xml:space="preserve">vinculados mediante relación laboral o contractual conforme a la cual desarrollen actividades relacionadas </t>
    </r>
    <r>
      <rPr>
        <b/>
        <sz val="11"/>
        <color theme="1"/>
        <rFont val="Calibri"/>
        <family val="2"/>
      </rPr>
      <t>directamente a la construcción</t>
    </r>
    <r>
      <rPr>
        <sz val="11"/>
        <color theme="1"/>
        <rFont val="Calibri"/>
        <family val="2"/>
      </rPr>
      <t xml:space="preserve"> </t>
    </r>
  </si>
  <si>
    <r>
      <t xml:space="preserve">CONTRATO
NO. </t>
    </r>
    <r>
      <rPr>
        <b/>
        <vertAlign val="superscript"/>
        <sz val="11"/>
        <color theme="1"/>
        <rFont val="Calibri"/>
        <family val="2"/>
        <scheme val="minor"/>
      </rPr>
      <t>(1)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</si>
  <si>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FORMA DE EJECUCIÓN </t>
    </r>
    <r>
      <rPr>
        <b/>
        <vertAlign val="superscript"/>
        <sz val="11"/>
        <color theme="1"/>
        <rFont val="Calibri"/>
        <family val="2"/>
        <scheme val="minor"/>
      </rPr>
      <t>(2)</t>
    </r>
  </si>
  <si>
    <r>
      <t>VALOR
COP</t>
    </r>
    <r>
      <rPr>
        <b/>
        <vertAlign val="superscript"/>
        <sz val="11"/>
        <color theme="1"/>
        <rFont val="Calibri"/>
        <family val="2"/>
        <scheme val="minor"/>
      </rPr>
      <t xml:space="preserve"> (3)</t>
    </r>
  </si>
  <si>
    <r>
      <t xml:space="preserve"> PLAZO
(MESES) </t>
    </r>
    <r>
      <rPr>
        <b/>
        <vertAlign val="superscript"/>
        <sz val="11"/>
        <color theme="1"/>
        <rFont val="Calibri"/>
        <family val="2"/>
        <scheme val="minor"/>
      </rPr>
      <t>(4)</t>
    </r>
  </si>
  <si>
    <r>
      <t xml:space="preserve">SUSPENSIONES </t>
    </r>
    <r>
      <rPr>
        <b/>
        <vertAlign val="superscript"/>
        <sz val="11"/>
        <color theme="1"/>
        <rFont val="Calibri"/>
        <family val="2"/>
        <scheme val="minor"/>
      </rPr>
      <t>(5)</t>
    </r>
    <r>
      <rPr>
        <b/>
        <sz val="11"/>
        <color theme="1"/>
        <rFont val="Calibri"/>
        <family val="2"/>
        <scheme val="minor"/>
      </rPr>
      <t xml:space="preserve"> 1</t>
    </r>
  </si>
  <si>
    <r>
      <t xml:space="preserve">SUSPENSIONES </t>
    </r>
    <r>
      <rPr>
        <b/>
        <vertAlign val="superscript"/>
        <sz val="11"/>
        <color theme="1"/>
        <rFont val="Calibri"/>
        <family val="2"/>
        <scheme val="minor"/>
      </rPr>
      <t>(5)</t>
    </r>
    <r>
      <rPr>
        <b/>
        <sz val="11"/>
        <color theme="1"/>
        <rFont val="Calibri"/>
        <family val="2"/>
        <scheme val="minor"/>
      </rPr>
      <t xml:space="preserve"> 2</t>
    </r>
  </si>
  <si>
    <r>
      <rPr>
        <sz val="11"/>
        <color theme="1"/>
        <rFont val="Calibri"/>
        <family val="2"/>
        <scheme val="minor"/>
      </rPr>
      <t>(1) Contratos de obras civiles en ejecución, incluyendo los suspendidos y aquellos que no tengan acta de inicio.</t>
    </r>
  </si>
  <si>
    <r>
      <rPr>
        <sz val="11"/>
        <color theme="1"/>
        <rFont val="Calibri"/>
        <family val="2"/>
        <scheme val="minor"/>
      </rPr>
      <t>(2) Indicar si el contrato se ejecuta en forma Individual (I), en Consorcio (C) o Unión Temporal (UT).</t>
    </r>
  </si>
  <si>
    <r>
      <rPr>
        <sz val="11"/>
        <color theme="1"/>
        <rFont val="Calibri"/>
        <family val="2"/>
        <scheme val="minor"/>
      </rPr>
      <t>(3)</t>
    </r>
    <r>
      <rPr>
        <b/>
        <sz val="11"/>
        <color theme="1"/>
        <rFont val="Calibri"/>
        <family val="2"/>
        <scheme val="minor"/>
      </rPr>
      <t xml:space="preserve"> Valor total del contrato</t>
    </r>
    <r>
      <rPr>
        <sz val="11"/>
        <color theme="1"/>
        <rFont val="Calibri"/>
        <family val="2"/>
        <scheme val="minor"/>
      </rPr>
      <t xml:space="preserve"> expresado en moneda legal colombiana.</t>
    </r>
  </si>
  <si>
    <r>
      <rPr>
        <sz val="11"/>
        <color theme="1"/>
        <rFont val="Calibri"/>
        <family val="2"/>
        <scheme val="minor"/>
      </rPr>
      <t>(4) Plazo total de contrato incluyendo las ampliaciones.</t>
    </r>
  </si>
  <si>
    <r>
      <rPr>
        <sz val="11"/>
        <color theme="1"/>
        <rFont val="Calibri"/>
        <family val="2"/>
        <scheme val="minor"/>
      </rPr>
      <t>(5) Si el contrato presenta mas de una suspensión deberán informarlas todas, Si a la fecha de cierre del presente proceso el contrato se encuentra suspendido no diligenciar la "Fecha de Terminación".</t>
    </r>
  </si>
  <si>
    <t>FROIH 968-2016</t>
  </si>
  <si>
    <t>FROIH 668/2016</t>
  </si>
  <si>
    <t>ADI-358-2017</t>
  </si>
  <si>
    <t>lp-002-2020</t>
  </si>
  <si>
    <t>SA-08-2020</t>
  </si>
  <si>
    <t>EDU-265-2022</t>
  </si>
  <si>
    <t>lp-001-2022</t>
  </si>
  <si>
    <t>EDU-345-20222</t>
  </si>
  <si>
    <t>LP-CARDIQUE-010-2022</t>
  </si>
  <si>
    <t>CO1.PCCNTR.5488875</t>
  </si>
  <si>
    <t xml:space="preserve">adjudicado </t>
  </si>
  <si>
    <t>CO1.SLCNTR.12580009</t>
  </si>
  <si>
    <t>Implementacion de Estrategias para la Reduccion y Control de Escorrentias Superficiales del Arroyo Felicidad desde la Calle 63B con Carrera 41 hasta la Calle 48 con Carrera 54 , incluido el afluente de la Calle 52  con Cra 38 en la ciudad de Barranquilla.</t>
  </si>
  <si>
    <t>RECONSTRUCCIÓN VIAL Y CANALIZACIÓN DEL ARROYO DE LA CARRERA 21 ENTRE CALLE 53D Y CALLE 30 INCLUIDOS SUS AFLUENTES EN EL DISTRITO DE BARRANQUILLA</t>
  </si>
  <si>
    <t>Construccion de Calzadas de Servicio de la Avenida Circunvalar entre las Cras 38 y 12A en la ciudad de Barranquilla</t>
  </si>
  <si>
    <t>Construccion de la Tercera Fase (215 metros lineales) de Muro en Concreto Reforzado sobre Pilotes Hincados en la Cabecera Municipal de Rio Viejo, Departamento de Bolivar</t>
  </si>
  <si>
    <t>CONSTRUCCION DE VIAS URBANAS EN EL DISTRO DE BARRANQUILLA PARA EL PROGRAMA DE BARRIOS A LA OBRA</t>
  </si>
  <si>
    <t xml:space="preserve">CONSTRUCCIÓN DEL MERCADO DE LA SAZÓN Y ARTESANÍAS DEL ATLÁNTICO EN EL MUNICIPIO DE PUERTO COLOMBIA  </t>
  </si>
  <si>
    <t>CONSTRUCCIÓN DE LA VÍA, INTERSECCIÓN RUTA NACIONAL – LOMA ARENA – GALERAZAMBA – RUTA DEL ALGODÓN EN EL MUNICIPIO DE SANTA CATALINA DE ALEJANDRÍA DEPARTAMENTO DE BOLÍVA</t>
  </si>
  <si>
    <t xml:space="preserve">AMPLIACIÓN Y MEJORAMIENTO DE LA INFRAESTRUCTURA EDUCATIVA EN EL DISTRITO DE BARRANQUILLA.                    </t>
  </si>
  <si>
    <t>CONTRATAR LAS OBRAS DE MANTENIMIENTO Y/O RELIMPIA SOBRE LAS AREAS AFECTADAS EN LA CIÉNAGA LA VIRGEN POR RELLENOS Y SEDIMENTACIÓN EN EL DISTRITO DE CARTAGENA DE INDIAS Y OBRAS DE CONSTRUCCIÓN DE CANAL EN CONCRETO DEL CANAL EL OLIVOS No. 2, EN EL MUNICIPIO DE SANTA ROSA, DEPARTAMENTO DE BOLIVAR.</t>
  </si>
  <si>
    <t>ESTUDIOS, DISEÑOS, DEMOLICIÓN Y CONSTRUCCIÓN DE OBRA NUEVA DE LAS SEDES UBATÉ, CHIQUINQUIRA Y GIRARDOT, PERTENECIENTES A LA CAR CUNDINAMARCA</t>
  </si>
  <si>
    <t>EJECUTAR EL PROGRAMA DE MEJORAMIENTO DE VIVIENDA ENFOCADOS A MEJORAR LAS CONDICIONES DE DIGNIDAD Y CALIDAD DE LA VIVIENDA DE LA POBLACIÓN VULNERABLE EN DIFERENTES LOCALIDADES DEL DISTRITO DE BARRANQUILLA, ETAPA III.</t>
  </si>
  <si>
    <t>MEJORAMIENTO Y CONSTRUCCIÓN DE PARQUES PÚBLICOS, CANCHAS DEPORTIVAS, MALECONES, ZONAS VERDES Y BOULEVARES EN DIFERENTES SECTORES DEL DISTRITO DE BARRANQUILLA (FASE VII)</t>
  </si>
  <si>
    <t>UT</t>
  </si>
  <si>
    <t>C</t>
  </si>
  <si>
    <t>I</t>
  </si>
  <si>
    <t>LICITACIÓN PÚBLICA 70007610* DE 2024</t>
  </si>
  <si>
    <r>
      <t>En constancia de lo anterior firmo este documento a los 29 días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del mes de julio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 2024.</t>
    </r>
  </si>
  <si>
    <r>
      <t>En constancia de lo anterior firmo este documento a los 29 días</t>
    </r>
    <r>
      <rPr>
        <b/>
        <i/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del mes de julio de 2024.</t>
    </r>
  </si>
  <si>
    <t>Adjudicado, resolución  449-2024</t>
  </si>
  <si>
    <t xml:space="preserve">DIAGNOSTICO Y EJECUCIÓN DE LAS OBRAS DE MEJORAMIENTO POR ASIGNACIÓN DE SUBSIDIOS A VIVIENDAS UBICADAS EN EL CASCO URBANO Y RURAL DEL DISTRITO DE CARTAGENA DE INDIAS EN ZONAS PRIORIZADAS POR EL FONDO DE VIVIENDA DE INTERÁS SOCIAL Y REFORMA URBANA DISTRITAL. LOTE 1, 2, 3 </t>
  </si>
  <si>
    <t>Fondo de vivienda de interes social y reforma urbana del Distrito cartagena de Indias-Corvivienda</t>
  </si>
  <si>
    <r>
      <t xml:space="preserve">SUSPENSIONES </t>
    </r>
    <r>
      <rPr>
        <b/>
        <vertAlign val="superscript"/>
        <sz val="11"/>
        <color theme="1"/>
        <rFont val="Calibri"/>
        <family val="2"/>
        <scheme val="minor"/>
      </rPr>
      <t>(5)</t>
    </r>
    <r>
      <rPr>
        <b/>
        <sz val="11"/>
        <color theme="1"/>
        <rFont val="Calibri"/>
        <family val="2"/>
        <scheme val="minor"/>
      </rPr>
      <t xml:space="preserve"> 3</t>
    </r>
  </si>
  <si>
    <t>PLAZO POR EJECUTAR(DÍAS)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</si>
</sst>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* #,##0.00\ _€_-;\-* #,##0.00\ _€_-;_-* &quot;-&quot;??\ _€_-;_-@"/>
    <numFmt numFmtId="165" formatCode="_-* #,##0.00_-;\-* #,##0.00_-;_-* &quot;-&quot;??_-;_-@"/>
    <numFmt numFmtId="166" formatCode="_-* #,##0.00\ _€_-;\-* #,##0.00\ _€_-;_-* &quot;-&quot;??\ _€_-;_-@_-"/>
    <numFmt numFmtId="167" formatCode="_-* #,##0\ _€_-;\-* #,##0\ _€_-;_-* &quot;-&quot;??\ _€_-;_-@_-"/>
  </numFmts>
  <fonts count="2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rgb="FF00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2D69B"/>
        <bgColor rgb="FFC2D69B"/>
      </patternFill>
    </fill>
    <fill>
      <patternFill patternType="solid">
        <fgColor rgb="FFBFBFBF"/>
        <bgColor rgb="FFBFBFBF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6" fontId="6" fillId="0" borderId="28" applyFont="0" applyFill="0" applyBorder="0" applyAlignment="0" applyProtection="0"/>
    <xf numFmtId="166" fontId="6" fillId="0" borderId="28" applyFont="0" applyFill="0" applyBorder="0" applyAlignment="0" applyProtection="0"/>
  </cellStyleXfs>
  <cellXfs count="228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8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30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2" fillId="0" borderId="28" xfId="0" applyFont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17" fillId="3" borderId="1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165" fontId="14" fillId="0" borderId="18" xfId="0" applyNumberFormat="1" applyFont="1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6" xfId="0" applyFont="1" applyBorder="1"/>
    <xf numFmtId="0" fontId="14" fillId="0" borderId="7" xfId="0" applyFont="1" applyBorder="1"/>
    <xf numFmtId="0" fontId="14" fillId="0" borderId="7" xfId="0" applyFont="1" applyBorder="1" applyAlignment="1">
      <alignment vertical="center" wrapText="1"/>
    </xf>
    <xf numFmtId="0" fontId="5" fillId="0" borderId="7" xfId="0" applyFont="1" applyBorder="1"/>
    <xf numFmtId="0" fontId="5" fillId="0" borderId="8" xfId="0" applyFont="1" applyBorder="1"/>
    <xf numFmtId="0" fontId="21" fillId="0" borderId="28" xfId="0" applyFont="1" applyBorder="1" applyAlignment="1">
      <alignment horizontal="left" vertical="center"/>
    </xf>
    <xf numFmtId="0" fontId="20" fillId="0" borderId="28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2" fillId="0" borderId="43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 wrapText="1"/>
    </xf>
    <xf numFmtId="0" fontId="12" fillId="0" borderId="31" xfId="4" applyNumberFormat="1" applyFont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67" fontId="12" fillId="0" borderId="31" xfId="4" applyNumberFormat="1" applyFont="1" applyBorder="1" applyAlignment="1">
      <alignment horizontal="center" vertical="center" wrapText="1"/>
    </xf>
    <xf numFmtId="0" fontId="12" fillId="0" borderId="31" xfId="4" applyNumberFormat="1" applyFont="1" applyBorder="1" applyAlignment="1">
      <alignment horizontal="center" vertical="center" wrapText="1"/>
    </xf>
    <xf numFmtId="14" fontId="12" fillId="0" borderId="32" xfId="3" applyNumberFormat="1" applyFont="1" applyBorder="1" applyAlignment="1">
      <alignment horizontal="center" vertical="center" wrapText="1"/>
    </xf>
    <xf numFmtId="0" fontId="12" fillId="0" borderId="29" xfId="4" applyNumberFormat="1" applyFont="1" applyBorder="1" applyAlignment="1">
      <alignment vertical="center" wrapText="1"/>
    </xf>
    <xf numFmtId="0" fontId="20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7" fontId="12" fillId="0" borderId="29" xfId="4" applyNumberFormat="1" applyFont="1" applyBorder="1" applyAlignment="1">
      <alignment horizontal="center" vertical="center" wrapText="1"/>
    </xf>
    <xf numFmtId="0" fontId="12" fillId="0" borderId="29" xfId="4" applyNumberFormat="1" applyFont="1" applyBorder="1" applyAlignment="1">
      <alignment horizontal="center" vertical="center" wrapText="1"/>
    </xf>
    <xf numFmtId="14" fontId="12" fillId="0" borderId="34" xfId="3" applyNumberFormat="1" applyFont="1" applyBorder="1" applyAlignment="1">
      <alignment horizontal="center" vertical="center" wrapText="1"/>
    </xf>
    <xf numFmtId="0" fontId="12" fillId="0" borderId="29" xfId="4" applyNumberFormat="1" applyFont="1" applyFill="1" applyBorder="1" applyAlignment="1">
      <alignment vertical="center" wrapText="1"/>
    </xf>
    <xf numFmtId="167" fontId="12" fillId="0" borderId="29" xfId="4" applyNumberFormat="1" applyFont="1" applyFill="1" applyBorder="1" applyAlignment="1">
      <alignment horizontal="center" vertical="center" wrapText="1"/>
    </xf>
    <xf numFmtId="0" fontId="12" fillId="0" borderId="29" xfId="4" applyNumberFormat="1" applyFont="1" applyFill="1" applyBorder="1" applyAlignment="1">
      <alignment horizontal="center" vertical="center" wrapText="1"/>
    </xf>
    <xf numFmtId="14" fontId="12" fillId="0" borderId="34" xfId="3" applyNumberFormat="1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36" xfId="4" applyNumberFormat="1" applyFont="1" applyBorder="1" applyAlignment="1">
      <alignment vertical="center" wrapText="1"/>
    </xf>
    <xf numFmtId="0" fontId="12" fillId="0" borderId="36" xfId="0" applyFont="1" applyBorder="1" applyAlignment="1">
      <alignment horizontal="center" vertical="center" wrapText="1"/>
    </xf>
    <xf numFmtId="167" fontId="12" fillId="0" borderId="36" xfId="4" applyNumberFormat="1" applyFont="1" applyBorder="1" applyAlignment="1">
      <alignment horizontal="center" vertical="center" wrapText="1"/>
    </xf>
    <xf numFmtId="0" fontId="12" fillId="0" borderId="36" xfId="4" applyNumberFormat="1" applyFont="1" applyBorder="1" applyAlignment="1">
      <alignment horizontal="center" vertical="center" wrapText="1"/>
    </xf>
    <xf numFmtId="14" fontId="12" fillId="0" borderId="37" xfId="3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16" fillId="0" borderId="29" xfId="0" applyFont="1" applyBorder="1" applyAlignment="1">
      <alignment horizontal="center" vertical="center" wrapText="1"/>
    </xf>
    <xf numFmtId="10" fontId="16" fillId="0" borderId="29" xfId="2" applyNumberFormat="1" applyFont="1" applyFill="1" applyBorder="1" applyAlignment="1">
      <alignment horizontal="center" vertical="center" wrapText="1"/>
    </xf>
    <xf numFmtId="44" fontId="16" fillId="0" borderId="29" xfId="1" applyFont="1" applyFill="1" applyBorder="1" applyAlignment="1">
      <alignment horizontal="center" vertical="center"/>
    </xf>
    <xf numFmtId="14" fontId="16" fillId="0" borderId="29" xfId="0" applyNumberFormat="1" applyFont="1" applyBorder="1" applyAlignment="1">
      <alignment horizontal="center" vertical="center" wrapText="1"/>
    </xf>
    <xf numFmtId="0" fontId="12" fillId="0" borderId="28" xfId="0" applyFont="1" applyBorder="1"/>
    <xf numFmtId="0" fontId="20" fillId="0" borderId="28" xfId="0" applyFont="1" applyBorder="1" applyAlignment="1">
      <alignment horizontal="left" vertical="center"/>
    </xf>
    <xf numFmtId="0" fontId="20" fillId="0" borderId="28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4" fontId="4" fillId="0" borderId="29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10" fontId="4" fillId="0" borderId="29" xfId="2" applyNumberFormat="1" applyFont="1" applyFill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center" vertical="center" wrapText="1"/>
    </xf>
    <xf numFmtId="10" fontId="4" fillId="0" borderId="29" xfId="2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/>
    </xf>
    <xf numFmtId="0" fontId="4" fillId="3" borderId="26" xfId="0" applyFont="1" applyFill="1" applyBorder="1"/>
    <xf numFmtId="0" fontId="5" fillId="0" borderId="50" xfId="0" applyFont="1" applyBorder="1"/>
    <xf numFmtId="0" fontId="4" fillId="0" borderId="33" xfId="0" applyFont="1" applyBorder="1" applyAlignment="1">
      <alignment horizontal="center" vertical="center" wrapText="1"/>
    </xf>
    <xf numFmtId="0" fontId="5" fillId="0" borderId="43" xfId="0" applyFont="1" applyBorder="1" applyAlignment="1">
      <alignment vertical="center"/>
    </xf>
    <xf numFmtId="0" fontId="14" fillId="0" borderId="43" xfId="0" applyFont="1" applyBorder="1" applyAlignment="1">
      <alignment horizontal="left" vertical="center"/>
    </xf>
    <xf numFmtId="0" fontId="14" fillId="0" borderId="43" xfId="0" applyFont="1" applyBorder="1" applyAlignment="1">
      <alignment vertical="center"/>
    </xf>
    <xf numFmtId="0" fontId="5" fillId="0" borderId="52" xfId="0" applyFont="1" applyBorder="1"/>
    <xf numFmtId="0" fontId="5" fillId="0" borderId="53" xfId="0" applyFont="1" applyBorder="1"/>
    <xf numFmtId="0" fontId="5" fillId="0" borderId="49" xfId="0" applyFont="1" applyBorder="1"/>
    <xf numFmtId="0" fontId="12" fillId="0" borderId="49" xfId="0" applyFont="1" applyBorder="1" applyAlignment="1">
      <alignment horizontal="left" vertical="center"/>
    </xf>
    <xf numFmtId="0" fontId="12" fillId="0" borderId="51" xfId="0" applyFont="1" applyBorder="1" applyAlignment="1">
      <alignment horizontal="left" vertical="center"/>
    </xf>
    <xf numFmtId="0" fontId="12" fillId="0" borderId="43" xfId="0" applyFont="1" applyBorder="1" applyAlignment="1">
      <alignment horizontal="left" vertical="center"/>
    </xf>
    <xf numFmtId="0" fontId="12" fillId="0" borderId="44" xfId="0" applyFont="1" applyBorder="1" applyAlignment="1">
      <alignment horizontal="left" vertical="center"/>
    </xf>
    <xf numFmtId="0" fontId="12" fillId="0" borderId="43" xfId="0" applyFont="1" applyBorder="1" applyAlignment="1">
      <alignment vertical="center"/>
    </xf>
    <xf numFmtId="0" fontId="12" fillId="0" borderId="44" xfId="0" applyFont="1" applyBorder="1" applyAlignment="1">
      <alignment vertical="center"/>
    </xf>
    <xf numFmtId="0" fontId="12" fillId="0" borderId="44" xfId="0" applyFont="1" applyBorder="1"/>
    <xf numFmtId="0" fontId="12" fillId="0" borderId="52" xfId="0" applyFont="1" applyBorder="1" applyAlignment="1">
      <alignment vertical="center"/>
    </xf>
    <xf numFmtId="0" fontId="20" fillId="0" borderId="53" xfId="0" applyFont="1" applyBorder="1" applyAlignment="1">
      <alignment vertical="center"/>
    </xf>
    <xf numFmtId="0" fontId="12" fillId="0" borderId="54" xfId="0" applyFont="1" applyBorder="1" applyAlignment="1">
      <alignment vertical="center"/>
    </xf>
    <xf numFmtId="0" fontId="25" fillId="0" borderId="28" xfId="0" applyFont="1" applyBorder="1" applyAlignment="1">
      <alignment horizontal="center" vertical="center"/>
    </xf>
    <xf numFmtId="166" fontId="25" fillId="0" borderId="55" xfId="3" applyFont="1" applyBorder="1" applyAlignment="1">
      <alignment horizontal="center" vertical="center" wrapText="1"/>
    </xf>
    <xf numFmtId="10" fontId="25" fillId="0" borderId="55" xfId="3" applyNumberFormat="1" applyFont="1" applyBorder="1" applyAlignment="1">
      <alignment horizontal="center" vertical="center" wrapText="1"/>
    </xf>
    <xf numFmtId="165" fontId="4" fillId="0" borderId="55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166" fontId="3" fillId="0" borderId="29" xfId="3" applyFont="1" applyBorder="1" applyAlignment="1">
      <alignment horizontal="center" vertical="center" wrapText="1"/>
    </xf>
    <xf numFmtId="10" fontId="3" fillId="0" borderId="29" xfId="3" applyNumberFormat="1" applyFont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10" fontId="2" fillId="0" borderId="29" xfId="2" applyNumberFormat="1" applyFont="1" applyBorder="1" applyAlignment="1">
      <alignment horizontal="center" vertical="center"/>
    </xf>
    <xf numFmtId="44" fontId="2" fillId="0" borderId="29" xfId="1" applyFont="1" applyBorder="1" applyAlignment="1">
      <alignment vertical="center"/>
    </xf>
    <xf numFmtId="2" fontId="2" fillId="0" borderId="29" xfId="0" applyNumberFormat="1" applyFont="1" applyBorder="1" applyAlignment="1">
      <alignment horizontal="center" vertical="center"/>
    </xf>
    <xf numFmtId="14" fontId="2" fillId="0" borderId="29" xfId="0" applyNumberFormat="1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29" xfId="0" applyFont="1" applyBorder="1"/>
    <xf numFmtId="0" fontId="19" fillId="0" borderId="28" xfId="0" applyFont="1" applyBorder="1" applyAlignment="1">
      <alignment vertical="center" wrapText="1"/>
    </xf>
    <xf numFmtId="0" fontId="5" fillId="0" borderId="28" xfId="0" applyFont="1" applyBorder="1"/>
    <xf numFmtId="0" fontId="2" fillId="0" borderId="33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 wrapText="1"/>
    </xf>
    <xf numFmtId="0" fontId="5" fillId="0" borderId="43" xfId="0" applyFont="1" applyBorder="1"/>
    <xf numFmtId="0" fontId="7" fillId="0" borderId="28" xfId="0" applyFont="1" applyBorder="1"/>
    <xf numFmtId="0" fontId="7" fillId="0" borderId="51" xfId="0" applyFont="1" applyBorder="1"/>
    <xf numFmtId="0" fontId="7" fillId="0" borderId="44" xfId="0" applyFont="1" applyBorder="1"/>
    <xf numFmtId="0" fontId="7" fillId="0" borderId="54" xfId="0" applyFont="1" applyBorder="1"/>
    <xf numFmtId="0" fontId="14" fillId="0" borderId="56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5" borderId="0" xfId="0" applyFont="1" applyFill="1"/>
    <xf numFmtId="0" fontId="5" fillId="5" borderId="43" xfId="0" applyFont="1" applyFill="1" applyBorder="1"/>
    <xf numFmtId="0" fontId="4" fillId="5" borderId="33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left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10" fontId="4" fillId="5" borderId="29" xfId="2" applyNumberFormat="1" applyFont="1" applyFill="1" applyBorder="1" applyAlignment="1">
      <alignment horizontal="center" vertical="center" wrapText="1"/>
    </xf>
    <xf numFmtId="44" fontId="16" fillId="5" borderId="29" xfId="1" applyFont="1" applyFill="1" applyBorder="1" applyAlignment="1">
      <alignment horizontal="center" vertical="center"/>
    </xf>
    <xf numFmtId="164" fontId="4" fillId="5" borderId="29" xfId="0" applyNumberFormat="1" applyFont="1" applyFill="1" applyBorder="1" applyAlignment="1">
      <alignment horizontal="center" vertical="center"/>
    </xf>
    <xf numFmtId="14" fontId="4" fillId="5" borderId="29" xfId="0" applyNumberFormat="1" applyFont="1" applyFill="1" applyBorder="1" applyAlignment="1">
      <alignment horizontal="center" vertical="center"/>
    </xf>
    <xf numFmtId="14" fontId="4" fillId="5" borderId="29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7" fillId="0" borderId="0" xfId="0" applyFont="1" applyAlignment="1">
      <alignment horizontal="left" vertical="center" wrapText="1"/>
    </xf>
    <xf numFmtId="0" fontId="0" fillId="0" borderId="0" xfId="0"/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/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6" fillId="0" borderId="10" xfId="0" applyFont="1" applyBorder="1"/>
    <xf numFmtId="0" fontId="14" fillId="2" borderId="9" xfId="0" applyFont="1" applyFill="1" applyBorder="1" applyAlignment="1">
      <alignment horizontal="center" vertical="center" wrapText="1"/>
    </xf>
    <xf numFmtId="0" fontId="16" fillId="0" borderId="11" xfId="0" applyFont="1" applyBorder="1"/>
    <xf numFmtId="165" fontId="14" fillId="0" borderId="15" xfId="0" applyNumberFormat="1" applyFont="1" applyBorder="1" applyAlignment="1">
      <alignment horizontal="right" vertical="center" wrapText="1"/>
    </xf>
    <xf numFmtId="0" fontId="16" fillId="0" borderId="16" xfId="0" applyFont="1" applyBorder="1"/>
    <xf numFmtId="0" fontId="16" fillId="0" borderId="17" xfId="0" applyFont="1" applyBorder="1"/>
    <xf numFmtId="0" fontId="5" fillId="0" borderId="0" xfId="0" applyFont="1" applyAlignment="1">
      <alignment horizontal="left"/>
    </xf>
    <xf numFmtId="0" fontId="20" fillId="3" borderId="46" xfId="0" quotePrefix="1" applyFont="1" applyFill="1" applyBorder="1" applyAlignment="1">
      <alignment horizontal="center" vertical="center" wrapText="1"/>
    </xf>
    <xf numFmtId="0" fontId="10" fillId="0" borderId="48" xfId="0" applyFont="1" applyBorder="1"/>
    <xf numFmtId="0" fontId="20" fillId="0" borderId="28" xfId="0" applyFont="1" applyBorder="1" applyAlignment="1">
      <alignment horizontal="left" vertical="center"/>
    </xf>
    <xf numFmtId="0" fontId="12" fillId="0" borderId="28" xfId="0" applyFont="1" applyBorder="1"/>
    <xf numFmtId="0" fontId="20" fillId="0" borderId="50" xfId="0" applyFont="1" applyBorder="1" applyAlignment="1">
      <alignment horizontal="center" vertical="center" wrapText="1"/>
    </xf>
    <xf numFmtId="0" fontId="10" fillId="0" borderId="50" xfId="0" applyFont="1" applyBorder="1"/>
    <xf numFmtId="0" fontId="20" fillId="0" borderId="28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left" vertical="center" wrapText="1"/>
    </xf>
    <xf numFmtId="0" fontId="10" fillId="0" borderId="39" xfId="0" applyFont="1" applyBorder="1"/>
    <xf numFmtId="0" fontId="20" fillId="2" borderId="40" xfId="0" applyFont="1" applyFill="1" applyBorder="1" applyAlignment="1">
      <alignment horizontal="center" vertical="center" wrapText="1"/>
    </xf>
    <xf numFmtId="0" fontId="10" fillId="0" borderId="41" xfId="0" applyFont="1" applyBorder="1"/>
    <xf numFmtId="0" fontId="10" fillId="0" borderId="42" xfId="0" applyFont="1" applyBorder="1"/>
    <xf numFmtId="0" fontId="20" fillId="3" borderId="45" xfId="0" applyFont="1" applyFill="1" applyBorder="1" applyAlignment="1">
      <alignment horizontal="center" vertical="center"/>
    </xf>
    <xf numFmtId="0" fontId="10" fillId="0" borderId="47" xfId="0" applyFont="1" applyBorder="1"/>
    <xf numFmtId="0" fontId="20" fillId="3" borderId="22" xfId="0" applyFont="1" applyFill="1" applyBorder="1" applyAlignment="1">
      <alignment horizontal="center" vertical="center" wrapText="1"/>
    </xf>
    <xf numFmtId="0" fontId="10" fillId="0" borderId="27" xfId="0" applyFont="1" applyBorder="1"/>
    <xf numFmtId="0" fontId="20" fillId="3" borderId="23" xfId="0" applyFont="1" applyFill="1" applyBorder="1" applyAlignment="1">
      <alignment horizontal="center" vertical="center" wrapText="1"/>
    </xf>
    <xf numFmtId="0" fontId="10" fillId="0" borderId="24" xfId="0" applyFont="1" applyBorder="1"/>
    <xf numFmtId="0" fontId="20" fillId="3" borderId="25" xfId="0" quotePrefix="1" applyFont="1" applyFill="1" applyBorder="1" applyAlignment="1">
      <alignment horizontal="center" vertical="center" wrapText="1"/>
    </xf>
    <xf numFmtId="0" fontId="10" fillId="0" borderId="19" xfId="0" applyFont="1" applyBorder="1"/>
    <xf numFmtId="0" fontId="21" fillId="0" borderId="28" xfId="0" applyFont="1" applyBorder="1" applyAlignment="1">
      <alignment horizontal="left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6" fillId="0" borderId="29" xfId="0" applyFont="1" applyBorder="1"/>
    <xf numFmtId="0" fontId="14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 wrapText="1"/>
    </xf>
    <xf numFmtId="0" fontId="16" fillId="0" borderId="50" xfId="0" applyFont="1" applyBorder="1"/>
    <xf numFmtId="0" fontId="14" fillId="0" borderId="29" xfId="0" applyFont="1" applyBorder="1" applyAlignment="1">
      <alignment horizontal="left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6" fillId="0" borderId="33" xfId="0" applyFont="1" applyBorder="1"/>
    <xf numFmtId="0" fontId="18" fillId="0" borderId="43" xfId="0" applyFont="1" applyBorder="1" applyAlignment="1">
      <alignment horizontal="left" vertical="center" wrapText="1"/>
    </xf>
    <xf numFmtId="0" fontId="5" fillId="0" borderId="28" xfId="0" applyFont="1" applyBorder="1"/>
    <xf numFmtId="0" fontId="24" fillId="0" borderId="43" xfId="0" applyFont="1" applyBorder="1" applyAlignment="1">
      <alignment horizontal="left" vertical="center" wrapText="1"/>
    </xf>
    <xf numFmtId="0" fontId="5" fillId="0" borderId="43" xfId="0" applyFont="1" applyBorder="1"/>
    <xf numFmtId="0" fontId="7" fillId="0" borderId="34" xfId="0" applyFont="1" applyFill="1" applyBorder="1" applyAlignment="1">
      <alignment horizontal="center" vertical="center"/>
    </xf>
    <xf numFmtId="14" fontId="7" fillId="0" borderId="0" xfId="0" applyNumberFormat="1" applyFont="1"/>
    <xf numFmtId="2" fontId="7" fillId="0" borderId="0" xfId="0" applyNumberFormat="1" applyFont="1"/>
    <xf numFmtId="2" fontId="7" fillId="5" borderId="0" xfId="0" applyNumberFormat="1" applyFont="1" applyFill="1"/>
    <xf numFmtId="2" fontId="0" fillId="0" borderId="0" xfId="0" applyNumberFormat="1"/>
    <xf numFmtId="15" fontId="7" fillId="0" borderId="0" xfId="0" applyNumberFormat="1" applyFont="1"/>
    <xf numFmtId="15" fontId="7" fillId="5" borderId="0" xfId="0" applyNumberFormat="1" applyFont="1" applyFill="1"/>
    <xf numFmtId="14" fontId="7" fillId="5" borderId="0" xfId="0" applyNumberFormat="1" applyFont="1" applyFill="1"/>
    <xf numFmtId="0" fontId="26" fillId="0" borderId="0" xfId="0" applyFont="1"/>
    <xf numFmtId="0" fontId="16" fillId="0" borderId="43" xfId="0" applyFont="1" applyBorder="1"/>
    <xf numFmtId="0" fontId="16" fillId="0" borderId="33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4" fontId="16" fillId="0" borderId="29" xfId="0" applyNumberFormat="1" applyFont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/>
    </xf>
    <xf numFmtId="2" fontId="26" fillId="0" borderId="0" xfId="0" applyNumberFormat="1" applyFont="1"/>
    <xf numFmtId="14" fontId="26" fillId="0" borderId="0" xfId="0" applyNumberFormat="1" applyFont="1"/>
    <xf numFmtId="15" fontId="26" fillId="0" borderId="0" xfId="0" applyNumberFormat="1" applyFont="1"/>
    <xf numFmtId="0" fontId="27" fillId="0" borderId="0" xfId="0" applyFont="1"/>
  </cellXfs>
  <cellStyles count="5">
    <cellStyle name="Millares 2 2 2" xfId="3" xr:uid="{A9EF22AB-4223-429F-A92B-C9885D6DD925}"/>
    <cellStyle name="Millares 5" xfId="4" xr:uid="{782B53AF-1545-4B73-B059-0370DF126FF0}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1" Type="http://customschemas.google.com/relationships/workbookmetadata" Target="metadata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4" Type="http://schemas.openxmlformats.org/officeDocument/2006/relationships/worksheet" Target="worksheets/sheet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81</xdr:row>
      <xdr:rowOff>114300</xdr:rowOff>
    </xdr:from>
    <xdr:to>
      <xdr:col>3</xdr:col>
      <xdr:colOff>876300</xdr:colOff>
      <xdr:row>86</xdr:row>
      <xdr:rowOff>104775</xdr:rowOff>
    </xdr:to>
    <xdr:pic>
      <xdr:nvPicPr>
        <xdr:cNvPr id="3" name="image8.png">
          <a:extLst>
            <a:ext uri="{FF2B5EF4-FFF2-40B4-BE49-F238E27FC236}">
              <a16:creationId xmlns:a16="http://schemas.microsoft.com/office/drawing/2014/main" id="{1F0C6039-F582-4C76-BB99-7BAB4157D30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6275" y="13344525"/>
          <a:ext cx="1266825" cy="800100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28</xdr:row>
      <xdr:rowOff>190500</xdr:rowOff>
    </xdr:from>
    <xdr:to>
      <xdr:col>3</xdr:col>
      <xdr:colOff>1438275</xdr:colOff>
      <xdr:row>32</xdr:row>
      <xdr:rowOff>190500</xdr:rowOff>
    </xdr:to>
    <xdr:pic>
      <xdr:nvPicPr>
        <xdr:cNvPr id="4" name="image8.png">
          <a:extLst>
            <a:ext uri="{FF2B5EF4-FFF2-40B4-BE49-F238E27FC236}">
              <a16:creationId xmlns:a16="http://schemas.microsoft.com/office/drawing/2014/main" id="{491BEFB6-E0CE-4BDA-B99E-0A5575FBF67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85850" y="7191375"/>
          <a:ext cx="1266825" cy="800100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142875</xdr:colOff>
      <xdr:row>30</xdr:row>
      <xdr:rowOff>19050</xdr:rowOff>
    </xdr:from>
    <xdr:to>
      <xdr:col>8</xdr:col>
      <xdr:colOff>933450</xdr:colOff>
      <xdr:row>32</xdr:row>
      <xdr:rowOff>180975</xdr:rowOff>
    </xdr:to>
    <xdr:pic>
      <xdr:nvPicPr>
        <xdr:cNvPr id="5" name="image5.png">
          <a:extLst>
            <a:ext uri="{FF2B5EF4-FFF2-40B4-BE49-F238E27FC236}">
              <a16:creationId xmlns:a16="http://schemas.microsoft.com/office/drawing/2014/main" id="{4A1F2C29-C4D9-4745-9F7B-E157E29C5247}"/>
            </a:ext>
          </a:extLst>
        </xdr:cNvPr>
        <xdr:cNvPicPr/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6219825" y="7419975"/>
          <a:ext cx="2276475" cy="561975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438150</xdr:colOff>
      <xdr:row>37</xdr:row>
      <xdr:rowOff>57150</xdr:rowOff>
    </xdr:from>
    <xdr:to>
      <xdr:col>3</xdr:col>
      <xdr:colOff>809625</xdr:colOff>
      <xdr:row>41</xdr:row>
      <xdr:rowOff>152400</xdr:rowOff>
    </xdr:to>
    <xdr:pic>
      <xdr:nvPicPr>
        <xdr:cNvPr id="4" name="image8.png">
          <a:extLst>
            <a:ext uri="{FF2B5EF4-FFF2-40B4-BE49-F238E27FC236}">
              <a16:creationId xmlns:a16="http://schemas.microsoft.com/office/drawing/2014/main" id="{EAA864AC-C168-4EDD-9A2F-42EA10DB354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57250" y="8867775"/>
          <a:ext cx="1266825" cy="800100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9525</xdr:colOff>
      <xdr:row>39</xdr:row>
      <xdr:rowOff>95250</xdr:rowOff>
    </xdr:from>
    <xdr:to>
      <xdr:col>8</xdr:col>
      <xdr:colOff>942975</xdr:colOff>
      <xdr:row>42</xdr:row>
      <xdr:rowOff>114300</xdr:rowOff>
    </xdr:to>
    <xdr:pic>
      <xdr:nvPicPr>
        <xdr:cNvPr id="5" name="image5.png">
          <a:extLst>
            <a:ext uri="{FF2B5EF4-FFF2-40B4-BE49-F238E27FC236}">
              <a16:creationId xmlns:a16="http://schemas.microsoft.com/office/drawing/2014/main" id="{6CA2EFD7-1B61-43F0-87F8-6744E6CFF494}"/>
            </a:ext>
          </a:extLst>
        </xdr:cNvPr>
        <xdr:cNvPicPr/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6086475" y="9229725"/>
          <a:ext cx="2276475" cy="5619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M30" sqref="M30"/>
    </sheetView>
  </sheetViews>
  <sheetFormatPr baseColWidth="10" defaultColWidth="14.42578125" defaultRowHeight="15" customHeight="1"/>
  <cols>
    <col min="1" max="2" width="2.5703125" customWidth="1"/>
    <col min="3" max="3" width="5.42578125" customWidth="1"/>
    <col min="4" max="4" width="12.5703125" customWidth="1"/>
    <col min="5" max="6" width="10.85546875" customWidth="1"/>
    <col min="7" max="8" width="33.7109375" customWidth="1"/>
    <col min="9" max="9" width="2.5703125" customWidth="1"/>
    <col min="10" max="26" width="10.7109375" customWidth="1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2"/>
      <c r="C2" s="3"/>
      <c r="D2" s="3"/>
      <c r="E2" s="3"/>
      <c r="F2" s="3"/>
      <c r="G2" s="3"/>
      <c r="H2" s="3"/>
      <c r="I2" s="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5"/>
      <c r="C3" s="157" t="s">
        <v>129</v>
      </c>
      <c r="D3" s="156"/>
      <c r="E3" s="156"/>
      <c r="F3" s="156"/>
      <c r="G3" s="156"/>
      <c r="H3" s="156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" customHeight="1">
      <c r="A4" s="1"/>
      <c r="B4" s="5"/>
      <c r="C4" s="157"/>
      <c r="D4" s="156"/>
      <c r="E4" s="156"/>
      <c r="F4" s="156"/>
      <c r="G4" s="156"/>
      <c r="H4" s="15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>
      <c r="A5" s="1"/>
      <c r="B5" s="5"/>
      <c r="C5" s="157" t="s">
        <v>0</v>
      </c>
      <c r="D5" s="156"/>
      <c r="E5" s="156"/>
      <c r="F5" s="156"/>
      <c r="G5" s="156"/>
      <c r="H5" s="15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" customHeight="1">
      <c r="A6" s="1"/>
      <c r="B6" s="5"/>
      <c r="C6" s="157"/>
      <c r="D6" s="156"/>
      <c r="E6" s="156"/>
      <c r="F6" s="156"/>
      <c r="G6" s="156"/>
      <c r="H6" s="156"/>
      <c r="I6" s="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5"/>
      <c r="C7" s="157" t="s">
        <v>1</v>
      </c>
      <c r="D7" s="156"/>
      <c r="E7" s="156"/>
      <c r="F7" s="156"/>
      <c r="G7" s="156"/>
      <c r="H7" s="156"/>
      <c r="I7" s="6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5"/>
      <c r="C8" s="157" t="s">
        <v>2</v>
      </c>
      <c r="D8" s="156"/>
      <c r="E8" s="156"/>
      <c r="F8" s="156"/>
      <c r="G8" s="156"/>
      <c r="H8" s="156"/>
      <c r="I8" s="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>
      <c r="A9" s="1"/>
      <c r="B9" s="5"/>
      <c r="C9" s="7"/>
      <c r="D9" s="8"/>
      <c r="E9" s="1"/>
      <c r="F9" s="1"/>
      <c r="G9" s="1"/>
      <c r="H9" s="1"/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.75" customHeight="1">
      <c r="A10" s="1"/>
      <c r="B10" s="5"/>
      <c r="C10" s="155" t="s">
        <v>3</v>
      </c>
      <c r="D10" s="156"/>
      <c r="E10" s="156"/>
      <c r="F10" s="156"/>
      <c r="G10" s="156"/>
      <c r="H10" s="15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5"/>
      <c r="C11" s="9"/>
      <c r="D11" s="9"/>
      <c r="E11" s="9"/>
      <c r="F11" s="9"/>
      <c r="G11" s="9"/>
      <c r="H11" s="9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8.75" customHeight="1">
      <c r="A12" s="1"/>
      <c r="B12" s="5"/>
      <c r="C12" s="10" t="s">
        <v>4</v>
      </c>
      <c r="D12" s="155" t="s">
        <v>5</v>
      </c>
      <c r="E12" s="156"/>
      <c r="F12" s="156"/>
      <c r="G12" s="156"/>
      <c r="H12" s="156"/>
      <c r="I12" s="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6" customHeight="1">
      <c r="A13" s="1"/>
      <c r="B13" s="5"/>
      <c r="C13" s="10"/>
      <c r="D13" s="11"/>
      <c r="E13" s="155" t="s">
        <v>6</v>
      </c>
      <c r="F13" s="156"/>
      <c r="G13" s="156"/>
      <c r="H13" s="156"/>
      <c r="I13" s="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8.25" customHeight="1">
      <c r="A14" s="1"/>
      <c r="B14" s="5"/>
      <c r="C14" s="10"/>
      <c r="D14" s="11"/>
      <c r="E14" s="155" t="s">
        <v>7</v>
      </c>
      <c r="F14" s="156"/>
      <c r="G14" s="156"/>
      <c r="H14" s="156"/>
      <c r="I14" s="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1"/>
      <c r="B15" s="5"/>
      <c r="C15" s="10" t="s">
        <v>8</v>
      </c>
      <c r="D15" s="155" t="s">
        <v>9</v>
      </c>
      <c r="E15" s="156"/>
      <c r="F15" s="156"/>
      <c r="G15" s="156"/>
      <c r="H15" s="156"/>
      <c r="I15" s="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.75" customHeight="1">
      <c r="A16" s="1"/>
      <c r="B16" s="5"/>
      <c r="C16" s="10" t="s">
        <v>10</v>
      </c>
      <c r="D16" s="155" t="s">
        <v>11</v>
      </c>
      <c r="E16" s="156"/>
      <c r="F16" s="156"/>
      <c r="G16" s="156"/>
      <c r="H16" s="156"/>
      <c r="I16" s="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5"/>
      <c r="C17" s="9"/>
      <c r="D17" s="9"/>
      <c r="E17" s="9"/>
      <c r="F17" s="9"/>
      <c r="G17" s="9"/>
      <c r="H17" s="9"/>
      <c r="I17" s="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0.5" customHeight="1">
      <c r="A18" s="1"/>
      <c r="B18" s="5"/>
      <c r="C18" s="155" t="s">
        <v>12</v>
      </c>
      <c r="D18" s="156"/>
      <c r="E18" s="156"/>
      <c r="F18" s="156"/>
      <c r="G18" s="156"/>
      <c r="H18" s="156"/>
      <c r="I18" s="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12"/>
      <c r="C19" s="13"/>
      <c r="D19" s="13"/>
      <c r="E19" s="13"/>
      <c r="F19" s="13"/>
      <c r="G19" s="13"/>
      <c r="H19" s="13"/>
      <c r="I19" s="1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1"/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3">
    <mergeCell ref="D16:H16"/>
    <mergeCell ref="C18:H18"/>
    <mergeCell ref="C3:H3"/>
    <mergeCell ref="C4:H4"/>
    <mergeCell ref="C5:H5"/>
    <mergeCell ref="C6:H6"/>
    <mergeCell ref="C7:H7"/>
    <mergeCell ref="C8:H8"/>
    <mergeCell ref="C10:H10"/>
    <mergeCell ref="D12:H12"/>
    <mergeCell ref="E13:H13"/>
    <mergeCell ref="E14:H14"/>
    <mergeCell ref="D15:H15"/>
  </mergeCells>
  <printOptions horizontalCentered="1"/>
  <pageMargins left="0.59055118110236227" right="0.59055118110236227" top="0.74803149606299213" bottom="0.74803149606299213" header="0" footer="0"/>
  <pageSetup scale="72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2"/>
  <sheetViews>
    <sheetView topLeftCell="A59" workbookViewId="0">
      <selection activeCell="M30" sqref="M30"/>
    </sheetView>
  </sheetViews>
  <sheetFormatPr baseColWidth="10" defaultColWidth="14.42578125" defaultRowHeight="15" customHeight="1"/>
  <cols>
    <col min="1" max="2" width="3" customWidth="1"/>
    <col min="3" max="3" width="10" customWidth="1"/>
    <col min="4" max="7" width="28.7109375" customWidth="1"/>
    <col min="8" max="9" width="3" customWidth="1"/>
    <col min="10" max="10" width="11.42578125" customWidth="1"/>
    <col min="11" max="26" width="10.7109375" customWidth="1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26"/>
      <c r="C2" s="27"/>
      <c r="D2" s="27"/>
      <c r="E2" s="27"/>
      <c r="F2" s="27"/>
      <c r="G2" s="27"/>
      <c r="H2" s="2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29"/>
      <c r="C3" s="158" t="str">
        <f>'FORMATO 5'!C3</f>
        <v>LICITACIÓN PÚBLICA 70007610* DE 2024</v>
      </c>
      <c r="D3" s="159"/>
      <c r="E3" s="159"/>
      <c r="F3" s="159"/>
      <c r="G3" s="159"/>
      <c r="H3" s="3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" customHeight="1">
      <c r="A4" s="1"/>
      <c r="B4" s="29"/>
      <c r="C4" s="158"/>
      <c r="D4" s="159"/>
      <c r="E4" s="159"/>
      <c r="F4" s="159"/>
      <c r="G4" s="159"/>
      <c r="H4" s="3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9.25" customHeight="1">
      <c r="A5" s="1"/>
      <c r="B5" s="29"/>
      <c r="C5" s="158" t="str">
        <f>'FORMATO 5'!C5</f>
        <v>Objeto: CONSTRUCCIÓN, MEJORAMIENTO Y CONSERVACIÓN DE VÍAS PEATONALES Y OBRAS COMPLEMENTARIAS</v>
      </c>
      <c r="D5" s="159"/>
      <c r="E5" s="159"/>
      <c r="F5" s="159"/>
      <c r="G5" s="159"/>
      <c r="H5" s="3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" customHeight="1">
      <c r="A6" s="1"/>
      <c r="B6" s="29"/>
      <c r="C6" s="158"/>
      <c r="D6" s="159"/>
      <c r="E6" s="159"/>
      <c r="F6" s="159"/>
      <c r="G6" s="159"/>
      <c r="H6" s="3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29"/>
      <c r="C7" s="158" t="s">
        <v>13</v>
      </c>
      <c r="D7" s="159"/>
      <c r="E7" s="159"/>
      <c r="F7" s="159"/>
      <c r="G7" s="159"/>
      <c r="H7" s="3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29"/>
      <c r="C8" s="158" t="s">
        <v>14</v>
      </c>
      <c r="D8" s="159"/>
      <c r="E8" s="159"/>
      <c r="F8" s="159"/>
      <c r="G8" s="159"/>
      <c r="H8" s="3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29"/>
      <c r="C9" s="160"/>
      <c r="D9" s="159"/>
      <c r="E9" s="159"/>
      <c r="F9" s="159"/>
      <c r="G9" s="159"/>
      <c r="H9" s="3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29"/>
      <c r="C10" s="24"/>
      <c r="D10" s="24"/>
      <c r="E10" s="24"/>
      <c r="F10" s="24"/>
      <c r="G10" s="24"/>
      <c r="H10" s="3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9.25" customHeight="1">
      <c r="A11" s="1"/>
      <c r="B11" s="29"/>
      <c r="C11" s="162" t="s">
        <v>15</v>
      </c>
      <c r="D11" s="163"/>
      <c r="E11" s="164" t="s">
        <v>54</v>
      </c>
      <c r="F11" s="165"/>
      <c r="G11" s="163"/>
      <c r="H11" s="3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" customHeight="1">
      <c r="A12" s="1"/>
      <c r="B12" s="29"/>
      <c r="C12" s="158"/>
      <c r="D12" s="159"/>
      <c r="E12" s="159"/>
      <c r="F12" s="159"/>
      <c r="G12" s="159"/>
      <c r="H12" s="3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6" customHeight="1">
      <c r="A13" s="1"/>
      <c r="B13" s="29"/>
      <c r="C13" s="31" t="s">
        <v>16</v>
      </c>
      <c r="D13" s="32" t="s">
        <v>17</v>
      </c>
      <c r="E13" s="32" t="s">
        <v>18</v>
      </c>
      <c r="F13" s="32" t="s">
        <v>19</v>
      </c>
      <c r="G13" s="33" t="s">
        <v>20</v>
      </c>
      <c r="H13" s="3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29"/>
      <c r="C14" s="92"/>
      <c r="D14" s="34" t="s">
        <v>21</v>
      </c>
      <c r="E14" s="34" t="s">
        <v>22</v>
      </c>
      <c r="F14" s="34" t="s">
        <v>23</v>
      </c>
      <c r="G14" s="35" t="s">
        <v>24</v>
      </c>
      <c r="H14" s="3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29"/>
      <c r="C15" s="115">
        <v>1</v>
      </c>
      <c r="D15" s="116">
        <v>2895.72</v>
      </c>
      <c r="E15" s="117">
        <v>1</v>
      </c>
      <c r="F15" s="118">
        <v>1300000</v>
      </c>
      <c r="G15" s="118">
        <f t="shared" ref="G15:G75" si="0">+D15*E15*F15</f>
        <v>3764435999.9999995</v>
      </c>
      <c r="H15" s="3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"/>
      <c r="B16" s="29"/>
      <c r="C16" s="115">
        <v>2</v>
      </c>
      <c r="D16" s="116">
        <v>5844.1</v>
      </c>
      <c r="E16" s="117">
        <v>0.27500000000000002</v>
      </c>
      <c r="F16" s="118">
        <v>1300000</v>
      </c>
      <c r="G16" s="118">
        <f t="shared" si="0"/>
        <v>2089265750.0000005</v>
      </c>
      <c r="H16" s="3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29"/>
      <c r="C17" s="115">
        <v>3</v>
      </c>
      <c r="D17" s="116">
        <v>463.28</v>
      </c>
      <c r="E17" s="117">
        <v>1</v>
      </c>
      <c r="F17" s="118">
        <v>1300000</v>
      </c>
      <c r="G17" s="118">
        <f t="shared" si="0"/>
        <v>602264000</v>
      </c>
      <c r="H17" s="3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29"/>
      <c r="C18" s="115">
        <v>4</v>
      </c>
      <c r="D18" s="116">
        <v>1552.26</v>
      </c>
      <c r="E18" s="117">
        <v>0.55000000000000004</v>
      </c>
      <c r="F18" s="118">
        <v>1300000</v>
      </c>
      <c r="G18" s="118">
        <f t="shared" si="0"/>
        <v>1109865900</v>
      </c>
      <c r="H18" s="3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29"/>
      <c r="C19" s="115">
        <v>5</v>
      </c>
      <c r="D19" s="116">
        <v>875.25</v>
      </c>
      <c r="E19" s="117">
        <v>1</v>
      </c>
      <c r="F19" s="118">
        <v>1300000</v>
      </c>
      <c r="G19" s="118">
        <f t="shared" si="0"/>
        <v>1137825000</v>
      </c>
      <c r="H19" s="3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29"/>
      <c r="C20" s="115">
        <v>6</v>
      </c>
      <c r="D20" s="116">
        <v>324.27</v>
      </c>
      <c r="E20" s="117">
        <v>1</v>
      </c>
      <c r="F20" s="118">
        <v>1300000</v>
      </c>
      <c r="G20" s="118">
        <f t="shared" si="0"/>
        <v>421551000</v>
      </c>
      <c r="H20" s="3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29"/>
      <c r="C21" s="115">
        <v>7</v>
      </c>
      <c r="D21" s="116">
        <v>407.16</v>
      </c>
      <c r="E21" s="117">
        <v>1</v>
      </c>
      <c r="F21" s="118">
        <v>1300000</v>
      </c>
      <c r="G21" s="118">
        <f t="shared" si="0"/>
        <v>529308000.00000006</v>
      </c>
      <c r="H21" s="30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1"/>
      <c r="B22" s="29"/>
      <c r="C22" s="115">
        <v>8</v>
      </c>
      <c r="D22" s="116">
        <v>2223.09</v>
      </c>
      <c r="E22" s="117">
        <v>1</v>
      </c>
      <c r="F22" s="118">
        <v>1300000</v>
      </c>
      <c r="G22" s="118">
        <f t="shared" si="0"/>
        <v>2890017000</v>
      </c>
      <c r="H22" s="3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29"/>
      <c r="C23" s="115">
        <v>9</v>
      </c>
      <c r="D23" s="116">
        <v>2185.02</v>
      </c>
      <c r="E23" s="117">
        <v>1</v>
      </c>
      <c r="F23" s="118">
        <v>1300000</v>
      </c>
      <c r="G23" s="118">
        <f t="shared" si="0"/>
        <v>2840526000</v>
      </c>
      <c r="H23" s="3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29"/>
      <c r="C24" s="115">
        <v>10</v>
      </c>
      <c r="D24" s="116">
        <v>545.20000000000005</v>
      </c>
      <c r="E24" s="117">
        <v>1</v>
      </c>
      <c r="F24" s="118">
        <v>1300000</v>
      </c>
      <c r="G24" s="118">
        <f t="shared" si="0"/>
        <v>708760000</v>
      </c>
      <c r="H24" s="3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29"/>
      <c r="C25" s="115">
        <v>11</v>
      </c>
      <c r="D25" s="116">
        <v>237.98</v>
      </c>
      <c r="E25" s="117">
        <v>1</v>
      </c>
      <c r="F25" s="118">
        <v>1300000</v>
      </c>
      <c r="G25" s="118">
        <f t="shared" si="0"/>
        <v>309374000</v>
      </c>
      <c r="H25" s="3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29"/>
      <c r="C26" s="115">
        <v>12</v>
      </c>
      <c r="D26" s="116">
        <v>963</v>
      </c>
      <c r="E26" s="117">
        <v>1</v>
      </c>
      <c r="F26" s="118">
        <v>1300000</v>
      </c>
      <c r="G26" s="118">
        <f t="shared" si="0"/>
        <v>1251900000</v>
      </c>
      <c r="H26" s="3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29"/>
      <c r="C27" s="115">
        <v>13</v>
      </c>
      <c r="D27" s="116">
        <v>880.28</v>
      </c>
      <c r="E27" s="117">
        <v>1</v>
      </c>
      <c r="F27" s="118">
        <v>1300000</v>
      </c>
      <c r="G27" s="118">
        <f t="shared" si="0"/>
        <v>1144364000</v>
      </c>
      <c r="H27" s="3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29"/>
      <c r="C28" s="115">
        <v>14</v>
      </c>
      <c r="D28" s="116">
        <v>292.33999999999997</v>
      </c>
      <c r="E28" s="117">
        <v>1</v>
      </c>
      <c r="F28" s="118">
        <v>1300000</v>
      </c>
      <c r="G28" s="118">
        <f t="shared" si="0"/>
        <v>380041999.99999994</v>
      </c>
      <c r="H28" s="3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29"/>
      <c r="C29" s="115">
        <v>15</v>
      </c>
      <c r="D29" s="116">
        <v>802.56</v>
      </c>
      <c r="E29" s="117">
        <v>1</v>
      </c>
      <c r="F29" s="118">
        <v>1300000</v>
      </c>
      <c r="G29" s="118">
        <f t="shared" si="0"/>
        <v>1043327999.9999999</v>
      </c>
      <c r="H29" s="3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29"/>
      <c r="C30" s="115">
        <v>16</v>
      </c>
      <c r="D30" s="116">
        <v>4023.97</v>
      </c>
      <c r="E30" s="117">
        <v>1</v>
      </c>
      <c r="F30" s="118">
        <v>1300000</v>
      </c>
      <c r="G30" s="118">
        <f t="shared" si="0"/>
        <v>5231161000</v>
      </c>
      <c r="H30" s="30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29"/>
      <c r="C31" s="115">
        <v>17</v>
      </c>
      <c r="D31" s="116">
        <v>395.78</v>
      </c>
      <c r="E31" s="117">
        <v>1</v>
      </c>
      <c r="F31" s="118">
        <v>1300000</v>
      </c>
      <c r="G31" s="118">
        <f t="shared" si="0"/>
        <v>514513999.99999994</v>
      </c>
      <c r="H31" s="30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29"/>
      <c r="C32" s="115">
        <v>18</v>
      </c>
      <c r="D32" s="116">
        <v>477.77</v>
      </c>
      <c r="E32" s="117">
        <v>1</v>
      </c>
      <c r="F32" s="118">
        <v>1300000</v>
      </c>
      <c r="G32" s="118">
        <f t="shared" si="0"/>
        <v>621101000</v>
      </c>
      <c r="H32" s="3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29"/>
      <c r="C33" s="115">
        <v>19</v>
      </c>
      <c r="D33" s="116">
        <v>4078.23</v>
      </c>
      <c r="E33" s="117">
        <v>0.27500000000000002</v>
      </c>
      <c r="F33" s="118">
        <v>1300000</v>
      </c>
      <c r="G33" s="118">
        <f t="shared" si="0"/>
        <v>1457967225.0000002</v>
      </c>
      <c r="H33" s="3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29"/>
      <c r="C34" s="115">
        <v>20</v>
      </c>
      <c r="D34" s="116">
        <v>1615.99</v>
      </c>
      <c r="E34" s="117">
        <v>0.5</v>
      </c>
      <c r="F34" s="118">
        <v>1300000</v>
      </c>
      <c r="G34" s="118">
        <f t="shared" si="0"/>
        <v>1050393500</v>
      </c>
      <c r="H34" s="3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29"/>
      <c r="C35" s="115">
        <v>21</v>
      </c>
      <c r="D35" s="116">
        <v>539.59</v>
      </c>
      <c r="E35" s="117">
        <v>1</v>
      </c>
      <c r="F35" s="118">
        <v>1300000</v>
      </c>
      <c r="G35" s="118">
        <f t="shared" si="0"/>
        <v>701467000</v>
      </c>
      <c r="H35" s="30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29"/>
      <c r="C36" s="115">
        <v>22</v>
      </c>
      <c r="D36" s="116">
        <v>672.13</v>
      </c>
      <c r="E36" s="117">
        <v>1</v>
      </c>
      <c r="F36" s="118">
        <v>1300000</v>
      </c>
      <c r="G36" s="118">
        <f t="shared" si="0"/>
        <v>873769000</v>
      </c>
      <c r="H36" s="30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29"/>
      <c r="C37" s="115">
        <v>23</v>
      </c>
      <c r="D37" s="116">
        <v>1960.27</v>
      </c>
      <c r="E37" s="117">
        <v>0.15</v>
      </c>
      <c r="F37" s="118">
        <v>1300000</v>
      </c>
      <c r="G37" s="118">
        <f t="shared" si="0"/>
        <v>382252650</v>
      </c>
      <c r="H37" s="30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29"/>
      <c r="C38" s="115">
        <v>24</v>
      </c>
      <c r="D38" s="116">
        <v>51946.03</v>
      </c>
      <c r="E38" s="117">
        <v>0.15</v>
      </c>
      <c r="F38" s="118">
        <v>1300000</v>
      </c>
      <c r="G38" s="118">
        <f t="shared" si="0"/>
        <v>10129475850</v>
      </c>
      <c r="H38" s="3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29"/>
      <c r="C39" s="115">
        <v>25</v>
      </c>
      <c r="D39" s="116">
        <v>2788.05</v>
      </c>
      <c r="E39" s="117">
        <v>0.3</v>
      </c>
      <c r="F39" s="118">
        <v>1300000</v>
      </c>
      <c r="G39" s="118">
        <f t="shared" si="0"/>
        <v>1087339500</v>
      </c>
      <c r="H39" s="3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29"/>
      <c r="C40" s="115">
        <v>26</v>
      </c>
      <c r="D40" s="116">
        <v>237.1</v>
      </c>
      <c r="E40" s="117">
        <v>1</v>
      </c>
      <c r="F40" s="118">
        <v>1300000</v>
      </c>
      <c r="G40" s="118">
        <f t="shared" si="0"/>
        <v>308230000</v>
      </c>
      <c r="H40" s="30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29"/>
      <c r="C41" s="115">
        <v>27</v>
      </c>
      <c r="D41" s="116">
        <v>2042.25</v>
      </c>
      <c r="E41" s="117">
        <v>1</v>
      </c>
      <c r="F41" s="118">
        <v>1300000</v>
      </c>
      <c r="G41" s="118">
        <f t="shared" si="0"/>
        <v>2654925000</v>
      </c>
      <c r="H41" s="30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29"/>
      <c r="C42" s="115">
        <v>28</v>
      </c>
      <c r="D42" s="116">
        <v>455.98</v>
      </c>
      <c r="E42" s="117">
        <v>1</v>
      </c>
      <c r="F42" s="118">
        <v>1300000</v>
      </c>
      <c r="G42" s="118">
        <f t="shared" si="0"/>
        <v>592774000</v>
      </c>
      <c r="H42" s="3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29"/>
      <c r="C43" s="115">
        <v>29</v>
      </c>
      <c r="D43" s="116">
        <v>203.02</v>
      </c>
      <c r="E43" s="117">
        <v>1</v>
      </c>
      <c r="F43" s="118">
        <v>1300000</v>
      </c>
      <c r="G43" s="118">
        <f t="shared" si="0"/>
        <v>263926000</v>
      </c>
      <c r="H43" s="3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29"/>
      <c r="C44" s="115">
        <v>30</v>
      </c>
      <c r="D44" s="116">
        <v>1746.1</v>
      </c>
      <c r="E44" s="117">
        <v>1</v>
      </c>
      <c r="F44" s="118">
        <v>1300000</v>
      </c>
      <c r="G44" s="118">
        <f t="shared" si="0"/>
        <v>2269930000</v>
      </c>
      <c r="H44" s="3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29"/>
      <c r="C45" s="115">
        <v>31</v>
      </c>
      <c r="D45" s="116">
        <v>2208.36</v>
      </c>
      <c r="E45" s="117">
        <v>1</v>
      </c>
      <c r="F45" s="118">
        <v>1300000</v>
      </c>
      <c r="G45" s="118">
        <f t="shared" si="0"/>
        <v>2870868000</v>
      </c>
      <c r="H45" s="3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29"/>
      <c r="C46" s="115">
        <v>32</v>
      </c>
      <c r="D46" s="116">
        <v>304.87</v>
      </c>
      <c r="E46" s="117">
        <v>1</v>
      </c>
      <c r="F46" s="118">
        <v>1300000</v>
      </c>
      <c r="G46" s="118">
        <f t="shared" si="0"/>
        <v>396331000</v>
      </c>
      <c r="H46" s="3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29"/>
      <c r="C47" s="115">
        <v>33</v>
      </c>
      <c r="D47" s="116">
        <v>2189.7199999999998</v>
      </c>
      <c r="E47" s="117">
        <v>0.5</v>
      </c>
      <c r="F47" s="118">
        <v>1300000</v>
      </c>
      <c r="G47" s="118">
        <f t="shared" si="0"/>
        <v>1423317999.9999998</v>
      </c>
      <c r="H47" s="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29"/>
      <c r="C48" s="115">
        <v>34</v>
      </c>
      <c r="D48" s="116">
        <v>4849.21</v>
      </c>
      <c r="E48" s="117">
        <v>0.5</v>
      </c>
      <c r="F48" s="118">
        <v>1300000</v>
      </c>
      <c r="G48" s="118">
        <f t="shared" si="0"/>
        <v>3151986500</v>
      </c>
      <c r="H48" s="30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29"/>
      <c r="C49" s="115">
        <v>35</v>
      </c>
      <c r="D49" s="116">
        <v>2155.4699999999998</v>
      </c>
      <c r="E49" s="117">
        <v>1</v>
      </c>
      <c r="F49" s="118">
        <v>1300000</v>
      </c>
      <c r="G49" s="118">
        <f t="shared" si="0"/>
        <v>2802110999.9999995</v>
      </c>
      <c r="H49" s="3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29"/>
      <c r="C50" s="115">
        <v>36</v>
      </c>
      <c r="D50" s="116">
        <v>292.12</v>
      </c>
      <c r="E50" s="117">
        <v>1</v>
      </c>
      <c r="F50" s="118">
        <v>1300000</v>
      </c>
      <c r="G50" s="118">
        <f t="shared" si="0"/>
        <v>379756000</v>
      </c>
      <c r="H50" s="3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29"/>
      <c r="C51" s="115">
        <v>37</v>
      </c>
      <c r="D51" s="116">
        <v>242.04</v>
      </c>
      <c r="E51" s="117">
        <v>1</v>
      </c>
      <c r="F51" s="118">
        <v>1300000</v>
      </c>
      <c r="G51" s="118">
        <f t="shared" si="0"/>
        <v>314652000</v>
      </c>
      <c r="H51" s="3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29"/>
      <c r="C52" s="115">
        <v>38</v>
      </c>
      <c r="D52" s="116">
        <v>2070.2199999999998</v>
      </c>
      <c r="E52" s="117">
        <v>1</v>
      </c>
      <c r="F52" s="118">
        <v>1300000</v>
      </c>
      <c r="G52" s="118">
        <f t="shared" si="0"/>
        <v>2691285999.9999995</v>
      </c>
      <c r="H52" s="3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29"/>
      <c r="C53" s="115">
        <v>39</v>
      </c>
      <c r="D53" s="116">
        <v>1179.08</v>
      </c>
      <c r="E53" s="117">
        <v>1</v>
      </c>
      <c r="F53" s="118">
        <v>1300000</v>
      </c>
      <c r="G53" s="118">
        <f t="shared" si="0"/>
        <v>1532804000</v>
      </c>
      <c r="H53" s="3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29"/>
      <c r="C54" s="115">
        <v>40</v>
      </c>
      <c r="D54" s="116">
        <v>4459.5200000000004</v>
      </c>
      <c r="E54" s="117">
        <v>1</v>
      </c>
      <c r="F54" s="118">
        <v>1300000</v>
      </c>
      <c r="G54" s="118">
        <f t="shared" si="0"/>
        <v>5797376000.000001</v>
      </c>
      <c r="H54" s="3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29"/>
      <c r="C55" s="115">
        <v>41</v>
      </c>
      <c r="D55" s="116">
        <v>133.38</v>
      </c>
      <c r="E55" s="117">
        <v>1</v>
      </c>
      <c r="F55" s="118">
        <v>1300000</v>
      </c>
      <c r="G55" s="118">
        <f t="shared" si="0"/>
        <v>173394000</v>
      </c>
      <c r="H55" s="3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29"/>
      <c r="C56" s="115">
        <v>42</v>
      </c>
      <c r="D56" s="116">
        <v>6601.14</v>
      </c>
      <c r="E56" s="117">
        <v>1</v>
      </c>
      <c r="F56" s="118">
        <v>1300000</v>
      </c>
      <c r="G56" s="118">
        <f t="shared" si="0"/>
        <v>8581482000</v>
      </c>
      <c r="H56" s="3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29"/>
      <c r="C57" s="115">
        <v>43</v>
      </c>
      <c r="D57" s="116">
        <v>4278.79</v>
      </c>
      <c r="E57" s="117">
        <v>0.95</v>
      </c>
      <c r="F57" s="118">
        <v>1300000</v>
      </c>
      <c r="G57" s="118">
        <f t="shared" si="0"/>
        <v>5284305649.999999</v>
      </c>
      <c r="H57" s="30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29"/>
      <c r="C58" s="115">
        <v>44</v>
      </c>
      <c r="D58" s="116">
        <v>28476.37</v>
      </c>
      <c r="E58" s="117">
        <v>0.1</v>
      </c>
      <c r="F58" s="118">
        <v>1300000</v>
      </c>
      <c r="G58" s="118">
        <f t="shared" si="0"/>
        <v>3701928100</v>
      </c>
      <c r="H58" s="30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29"/>
      <c r="C59" s="115">
        <v>45</v>
      </c>
      <c r="D59" s="116">
        <v>8463.6299999999992</v>
      </c>
      <c r="E59" s="117">
        <v>0.5</v>
      </c>
      <c r="F59" s="118">
        <v>1300000</v>
      </c>
      <c r="G59" s="118">
        <f t="shared" si="0"/>
        <v>5501359499.999999</v>
      </c>
      <c r="H59" s="30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29"/>
      <c r="C60" s="115">
        <v>46</v>
      </c>
      <c r="D60" s="116">
        <v>1113.24</v>
      </c>
      <c r="E60" s="117">
        <v>1</v>
      </c>
      <c r="F60" s="118">
        <v>1300000</v>
      </c>
      <c r="G60" s="118">
        <f t="shared" si="0"/>
        <v>1447212000</v>
      </c>
      <c r="H60" s="30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29"/>
      <c r="C61" s="115">
        <v>47</v>
      </c>
      <c r="D61" s="116">
        <v>16105.07</v>
      </c>
      <c r="E61" s="117">
        <v>0.25</v>
      </c>
      <c r="F61" s="118">
        <v>1300000</v>
      </c>
      <c r="G61" s="118">
        <f t="shared" si="0"/>
        <v>5234147750</v>
      </c>
      <c r="H61" s="3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29"/>
      <c r="C62" s="115">
        <v>48</v>
      </c>
      <c r="D62" s="116">
        <v>2714.98</v>
      </c>
      <c r="E62" s="117">
        <v>0.1</v>
      </c>
      <c r="F62" s="118">
        <v>1300000</v>
      </c>
      <c r="G62" s="118">
        <f t="shared" si="0"/>
        <v>352947400</v>
      </c>
      <c r="H62" s="30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29"/>
      <c r="C63" s="115">
        <v>49</v>
      </c>
      <c r="D63" s="116">
        <v>9466.35</v>
      </c>
      <c r="E63" s="117">
        <v>0.4</v>
      </c>
      <c r="F63" s="118">
        <v>1300000</v>
      </c>
      <c r="G63" s="118">
        <f t="shared" si="0"/>
        <v>4922502000.000001</v>
      </c>
      <c r="H63" s="30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29"/>
      <c r="C64" s="115">
        <v>50</v>
      </c>
      <c r="D64" s="116">
        <v>7704.71</v>
      </c>
      <c r="E64" s="117">
        <v>0.35</v>
      </c>
      <c r="F64" s="118">
        <v>1300000</v>
      </c>
      <c r="G64" s="118">
        <f t="shared" si="0"/>
        <v>3505643049.9999995</v>
      </c>
      <c r="H64" s="30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29"/>
      <c r="C65" s="115">
        <v>51</v>
      </c>
      <c r="D65" s="116">
        <v>8325.15</v>
      </c>
      <c r="E65" s="117">
        <v>0.5</v>
      </c>
      <c r="F65" s="118">
        <v>1300000</v>
      </c>
      <c r="G65" s="118">
        <f t="shared" si="0"/>
        <v>5411347500</v>
      </c>
      <c r="H65" s="30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29"/>
      <c r="C66" s="115">
        <v>52</v>
      </c>
      <c r="D66" s="116">
        <v>15338.23</v>
      </c>
      <c r="E66" s="117">
        <v>0.15</v>
      </c>
      <c r="F66" s="118">
        <v>1300000</v>
      </c>
      <c r="G66" s="118">
        <f t="shared" si="0"/>
        <v>2990954850</v>
      </c>
      <c r="H66" s="30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29"/>
      <c r="C67" s="115">
        <v>53</v>
      </c>
      <c r="D67" s="116">
        <v>8325.15</v>
      </c>
      <c r="E67" s="117">
        <v>0.5</v>
      </c>
      <c r="F67" s="118">
        <v>1300000</v>
      </c>
      <c r="G67" s="118">
        <f t="shared" si="0"/>
        <v>5411347500</v>
      </c>
      <c r="H67" s="30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29"/>
      <c r="C68" s="115">
        <v>54</v>
      </c>
      <c r="D68" s="116">
        <v>747.43</v>
      </c>
      <c r="E68" s="117">
        <v>0.5</v>
      </c>
      <c r="F68" s="118">
        <v>1300000</v>
      </c>
      <c r="G68" s="118">
        <f t="shared" si="0"/>
        <v>485829499.99999994</v>
      </c>
      <c r="H68" s="30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29"/>
      <c r="C69" s="115">
        <v>55</v>
      </c>
      <c r="D69" s="116">
        <v>1925.34</v>
      </c>
      <c r="E69" s="117">
        <v>0.95</v>
      </c>
      <c r="F69" s="118">
        <v>1300000</v>
      </c>
      <c r="G69" s="118">
        <f t="shared" si="0"/>
        <v>2377794900</v>
      </c>
      <c r="H69" s="30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29"/>
      <c r="C70" s="115">
        <v>56</v>
      </c>
      <c r="D70" s="116">
        <v>37959.79</v>
      </c>
      <c r="E70" s="117">
        <v>0.5</v>
      </c>
      <c r="F70" s="118">
        <v>1300000</v>
      </c>
      <c r="G70" s="118">
        <f t="shared" si="0"/>
        <v>24673863500</v>
      </c>
      <c r="H70" s="30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29"/>
      <c r="C71" s="115">
        <v>57</v>
      </c>
      <c r="D71" s="116">
        <v>28890.23</v>
      </c>
      <c r="E71" s="117">
        <v>0.25</v>
      </c>
      <c r="F71" s="118">
        <v>1300000</v>
      </c>
      <c r="G71" s="118">
        <f t="shared" si="0"/>
        <v>9389324750</v>
      </c>
      <c r="H71" s="30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29"/>
      <c r="C72" s="115">
        <v>58</v>
      </c>
      <c r="D72" s="116">
        <v>729.36</v>
      </c>
      <c r="E72" s="117">
        <v>0.95</v>
      </c>
      <c r="F72" s="118">
        <v>1300000</v>
      </c>
      <c r="G72" s="118">
        <f t="shared" si="0"/>
        <v>900759599.99999988</v>
      </c>
      <c r="H72" s="30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29"/>
      <c r="C73" s="115">
        <v>59</v>
      </c>
      <c r="D73" s="116">
        <v>5356.59</v>
      </c>
      <c r="E73" s="117">
        <v>0.5</v>
      </c>
      <c r="F73" s="118">
        <v>1300000</v>
      </c>
      <c r="G73" s="118">
        <f t="shared" si="0"/>
        <v>3481783500</v>
      </c>
      <c r="H73" s="30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29"/>
      <c r="C74" s="115">
        <v>60</v>
      </c>
      <c r="D74" s="116">
        <v>6671.85</v>
      </c>
      <c r="E74" s="117">
        <v>0.5</v>
      </c>
      <c r="F74" s="118">
        <v>1300000</v>
      </c>
      <c r="G74" s="118">
        <f t="shared" si="0"/>
        <v>4336702500</v>
      </c>
      <c r="H74" s="30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29"/>
      <c r="C75" s="111">
        <v>61</v>
      </c>
      <c r="D75" s="112">
        <v>3879.24</v>
      </c>
      <c r="E75" s="113">
        <v>0.25</v>
      </c>
      <c r="F75" s="114">
        <v>1300000</v>
      </c>
      <c r="G75" s="114">
        <f t="shared" si="0"/>
        <v>1260753000</v>
      </c>
      <c r="H75" s="30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29"/>
      <c r="C76" s="166" t="s">
        <v>25</v>
      </c>
      <c r="D76" s="167"/>
      <c r="E76" s="167"/>
      <c r="F76" s="168"/>
      <c r="G76" s="36">
        <f>SUM(G15:G75)</f>
        <v>169147923425</v>
      </c>
      <c r="H76" s="30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29"/>
      <c r="C77" s="37"/>
      <c r="D77" s="38"/>
      <c r="E77" s="38"/>
      <c r="F77" s="38"/>
      <c r="G77" s="38"/>
      <c r="H77" s="30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29"/>
      <c r="C78" s="39"/>
      <c r="D78" s="25"/>
      <c r="E78" s="25"/>
      <c r="F78" s="25"/>
      <c r="G78" s="25"/>
      <c r="H78" s="30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29"/>
      <c r="C79" s="169" t="s">
        <v>89</v>
      </c>
      <c r="D79" s="159"/>
      <c r="E79" s="159"/>
      <c r="F79" s="159"/>
      <c r="G79" s="159"/>
      <c r="H79" s="30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29"/>
      <c r="C80" s="25"/>
      <c r="D80" s="25"/>
      <c r="E80" s="38"/>
      <c r="F80" s="38"/>
      <c r="G80" s="38"/>
      <c r="H80" s="30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29"/>
      <c r="C81" s="40" t="s">
        <v>130</v>
      </c>
      <c r="D81" s="25"/>
      <c r="E81" s="25"/>
      <c r="F81" s="25"/>
      <c r="G81" s="25"/>
      <c r="H81" s="30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29"/>
      <c r="C82" s="25"/>
      <c r="D82" s="39"/>
      <c r="E82" s="40"/>
      <c r="F82" s="40"/>
      <c r="G82" s="25"/>
      <c r="H82" s="30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29"/>
      <c r="C83" s="25"/>
      <c r="D83" s="39"/>
      <c r="E83" s="40"/>
      <c r="F83" s="40"/>
      <c r="G83" s="25"/>
      <c r="H83" s="30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29"/>
      <c r="C84" s="25"/>
      <c r="D84" s="39"/>
      <c r="E84" s="40"/>
      <c r="F84" s="40"/>
      <c r="G84" s="25"/>
      <c r="H84" s="30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29"/>
      <c r="C85" s="25"/>
      <c r="D85" s="39"/>
      <c r="E85" s="40"/>
      <c r="F85" s="40"/>
      <c r="G85" s="25"/>
      <c r="H85" s="30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29"/>
      <c r="C86" s="161" t="s">
        <v>26</v>
      </c>
      <c r="D86" s="159"/>
      <c r="E86" s="40"/>
      <c r="F86" s="40"/>
      <c r="G86" s="25"/>
      <c r="H86" s="30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29"/>
      <c r="C87" s="161" t="s">
        <v>27</v>
      </c>
      <c r="D87" s="159"/>
      <c r="E87" s="159"/>
      <c r="F87" s="161"/>
      <c r="G87" s="159"/>
      <c r="H87" s="30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29"/>
      <c r="C88" s="161" t="s">
        <v>52</v>
      </c>
      <c r="D88" s="159"/>
      <c r="E88" s="159"/>
      <c r="F88" s="161"/>
      <c r="G88" s="159"/>
      <c r="H88" s="30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29"/>
      <c r="C89" s="161" t="s">
        <v>28</v>
      </c>
      <c r="D89" s="159"/>
      <c r="E89" s="159"/>
      <c r="F89" s="161"/>
      <c r="G89" s="159"/>
      <c r="H89" s="30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29"/>
      <c r="C90" s="161" t="s">
        <v>53</v>
      </c>
      <c r="D90" s="159"/>
      <c r="E90" s="159"/>
      <c r="F90" s="161"/>
      <c r="G90" s="159"/>
      <c r="H90" s="30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41"/>
      <c r="C91" s="42"/>
      <c r="D91" s="43"/>
      <c r="E91" s="44"/>
      <c r="F91" s="44"/>
      <c r="G91" s="44"/>
      <c r="H91" s="4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6"/>
      <c r="D92" s="17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21">
    <mergeCell ref="C89:E89"/>
    <mergeCell ref="F89:G89"/>
    <mergeCell ref="C90:E90"/>
    <mergeCell ref="F90:G90"/>
    <mergeCell ref="C11:D11"/>
    <mergeCell ref="E11:G11"/>
    <mergeCell ref="C12:G12"/>
    <mergeCell ref="C76:F76"/>
    <mergeCell ref="C79:G79"/>
    <mergeCell ref="C86:D86"/>
    <mergeCell ref="F87:G87"/>
    <mergeCell ref="C8:G8"/>
    <mergeCell ref="C9:G9"/>
    <mergeCell ref="C87:E87"/>
    <mergeCell ref="C88:E88"/>
    <mergeCell ref="F88:G88"/>
    <mergeCell ref="C3:G3"/>
    <mergeCell ref="C4:G4"/>
    <mergeCell ref="C5:G5"/>
    <mergeCell ref="C6:G6"/>
    <mergeCell ref="C7:G7"/>
  </mergeCells>
  <printOptions horizontalCentered="1"/>
  <pageMargins left="0.59055118110236227" right="0.59055118110236227" top="0.74803149606299213" bottom="0.74803149606299213" header="0" footer="0"/>
  <pageSetup scale="68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4"/>
  <sheetViews>
    <sheetView topLeftCell="A21" workbookViewId="0">
      <selection activeCell="M30" sqref="M30"/>
    </sheetView>
  </sheetViews>
  <sheetFormatPr baseColWidth="10" defaultColWidth="14.42578125" defaultRowHeight="15" customHeight="1"/>
  <cols>
    <col min="1" max="2" width="4" customWidth="1"/>
    <col min="3" max="3" width="5.7109375" customWidth="1"/>
    <col min="4" max="4" width="33.42578125" customWidth="1"/>
    <col min="5" max="6" width="11.28515625" customWidth="1"/>
    <col min="7" max="7" width="21.42578125" customWidth="1"/>
    <col min="8" max="8" width="22.28515625" customWidth="1"/>
    <col min="9" max="9" width="28.28515625" customWidth="1"/>
    <col min="10" max="10" width="18.85546875" customWidth="1"/>
    <col min="11" max="11" width="4" customWidth="1"/>
    <col min="12" max="26" width="10.7109375" customWidth="1"/>
  </cols>
  <sheetData>
    <row r="1" spans="1:26" ht="15.75" thickBot="1">
      <c r="A1" s="18"/>
      <c r="B1" s="48"/>
      <c r="C1" s="48"/>
      <c r="D1" s="48"/>
      <c r="E1" s="48"/>
      <c r="F1" s="48"/>
      <c r="G1" s="48"/>
      <c r="H1" s="48"/>
      <c r="I1" s="48"/>
      <c r="J1" s="48"/>
      <c r="K1" s="4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>
      <c r="A2" s="18"/>
      <c r="B2" s="101"/>
      <c r="C2" s="174"/>
      <c r="D2" s="175"/>
      <c r="E2" s="175"/>
      <c r="F2" s="175"/>
      <c r="G2" s="175"/>
      <c r="H2" s="175"/>
      <c r="I2" s="175"/>
      <c r="J2" s="175"/>
      <c r="K2" s="102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>
      <c r="A3" s="11"/>
      <c r="B3" s="103"/>
      <c r="C3" s="176" t="str">
        <f>'FORMATO 5'!C3</f>
        <v>LICITACIÓN PÚBLICA 70007610* DE 2024</v>
      </c>
      <c r="D3" s="173"/>
      <c r="E3" s="173"/>
      <c r="F3" s="173"/>
      <c r="G3" s="173"/>
      <c r="H3" s="173"/>
      <c r="I3" s="173"/>
      <c r="J3" s="173"/>
      <c r="K3" s="104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6.75" customHeight="1">
      <c r="A4" s="11"/>
      <c r="B4" s="103"/>
      <c r="C4" s="82"/>
      <c r="D4" s="82"/>
      <c r="E4" s="82"/>
      <c r="F4" s="82"/>
      <c r="G4" s="82"/>
      <c r="H4" s="82"/>
      <c r="I4" s="82"/>
      <c r="J4" s="82"/>
      <c r="K4" s="104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27" customHeight="1">
      <c r="A5" s="11"/>
      <c r="B5" s="103"/>
      <c r="C5" s="177" t="str">
        <f>'FORMATO 5'!C5</f>
        <v>Objeto: CONSTRUCCIÓN, MEJORAMIENTO Y CONSERVACIÓN DE VÍAS PEATONALES Y OBRAS COMPLEMENTARIAS</v>
      </c>
      <c r="D5" s="173"/>
      <c r="E5" s="173"/>
      <c r="F5" s="173"/>
      <c r="G5" s="173"/>
      <c r="H5" s="173"/>
      <c r="I5" s="173"/>
      <c r="J5" s="173"/>
      <c r="K5" s="104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6.75" customHeight="1">
      <c r="A6" s="11"/>
      <c r="B6" s="103"/>
      <c r="C6" s="82"/>
      <c r="D6" s="82"/>
      <c r="E6" s="82"/>
      <c r="F6" s="82"/>
      <c r="G6" s="82"/>
      <c r="H6" s="82"/>
      <c r="I6" s="82"/>
      <c r="J6" s="82"/>
      <c r="K6" s="104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>
      <c r="A7" s="11"/>
      <c r="B7" s="103"/>
      <c r="C7" s="176" t="s">
        <v>30</v>
      </c>
      <c r="D7" s="173"/>
      <c r="E7" s="173"/>
      <c r="F7" s="173"/>
      <c r="G7" s="173"/>
      <c r="H7" s="173"/>
      <c r="I7" s="173"/>
      <c r="J7" s="173"/>
      <c r="K7" s="104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11"/>
      <c r="B8" s="103"/>
      <c r="C8" s="176" t="s">
        <v>31</v>
      </c>
      <c r="D8" s="173"/>
      <c r="E8" s="173"/>
      <c r="F8" s="173"/>
      <c r="G8" s="173"/>
      <c r="H8" s="173"/>
      <c r="I8" s="173"/>
      <c r="J8" s="173"/>
      <c r="K8" s="104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5.75" thickBot="1">
      <c r="A9" s="11"/>
      <c r="B9" s="103"/>
      <c r="C9" s="83"/>
      <c r="D9" s="83"/>
      <c r="E9" s="83"/>
      <c r="F9" s="83"/>
      <c r="G9" s="83"/>
      <c r="H9" s="83"/>
      <c r="I9" s="83"/>
      <c r="J9" s="83"/>
      <c r="K9" s="104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0.75" customHeight="1">
      <c r="A10" s="19"/>
      <c r="B10" s="105"/>
      <c r="C10" s="178" t="s">
        <v>15</v>
      </c>
      <c r="D10" s="179"/>
      <c r="E10" s="180" t="s">
        <v>54</v>
      </c>
      <c r="F10" s="181"/>
      <c r="G10" s="181"/>
      <c r="H10" s="181"/>
      <c r="I10" s="181"/>
      <c r="J10" s="182"/>
      <c r="K10" s="106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6.75" customHeight="1" thickBot="1">
      <c r="A11" s="19"/>
      <c r="B11" s="105"/>
      <c r="C11" s="49"/>
      <c r="D11" s="50"/>
      <c r="E11" s="50"/>
      <c r="F11" s="50"/>
      <c r="G11" s="50"/>
      <c r="H11" s="50"/>
      <c r="I11" s="50"/>
      <c r="J11" s="51"/>
      <c r="K11" s="106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42.75" customHeight="1">
      <c r="A12" s="19"/>
      <c r="B12" s="105"/>
      <c r="C12" s="183" t="s">
        <v>32</v>
      </c>
      <c r="D12" s="185" t="s">
        <v>90</v>
      </c>
      <c r="E12" s="187" t="s">
        <v>33</v>
      </c>
      <c r="F12" s="188"/>
      <c r="G12" s="189" t="s">
        <v>34</v>
      </c>
      <c r="H12" s="189" t="s">
        <v>35</v>
      </c>
      <c r="I12" s="189" t="s">
        <v>36</v>
      </c>
      <c r="J12" s="170" t="s">
        <v>37</v>
      </c>
      <c r="K12" s="106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48" customHeight="1" thickBot="1">
      <c r="A13" s="19"/>
      <c r="B13" s="105"/>
      <c r="C13" s="184"/>
      <c r="D13" s="186"/>
      <c r="E13" s="52" t="s">
        <v>38</v>
      </c>
      <c r="F13" s="52" t="s">
        <v>39</v>
      </c>
      <c r="G13" s="190"/>
      <c r="H13" s="190"/>
      <c r="I13" s="190"/>
      <c r="J13" s="171"/>
      <c r="K13" s="106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7.100000000000001" customHeight="1">
      <c r="A14" s="19"/>
      <c r="B14" s="105"/>
      <c r="C14" s="20">
        <v>1</v>
      </c>
      <c r="D14" s="53" t="s">
        <v>55</v>
      </c>
      <c r="E14" s="54" t="s">
        <v>40</v>
      </c>
      <c r="F14" s="55"/>
      <c r="G14" s="53" t="s">
        <v>66</v>
      </c>
      <c r="H14" s="56" t="s">
        <v>69</v>
      </c>
      <c r="I14" s="57">
        <v>2024</v>
      </c>
      <c r="J14" s="58" t="s">
        <v>80</v>
      </c>
      <c r="K14" s="106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7.100000000000001" customHeight="1">
      <c r="A15" s="19"/>
      <c r="B15" s="105"/>
      <c r="C15" s="21">
        <v>2</v>
      </c>
      <c r="D15" s="59" t="s">
        <v>56</v>
      </c>
      <c r="E15" s="60"/>
      <c r="F15" s="61" t="s">
        <v>40</v>
      </c>
      <c r="G15" s="59" t="s">
        <v>66</v>
      </c>
      <c r="H15" s="62" t="s">
        <v>70</v>
      </c>
      <c r="I15" s="63">
        <v>2024</v>
      </c>
      <c r="J15" s="64">
        <v>45657</v>
      </c>
      <c r="K15" s="106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7.100000000000001" customHeight="1">
      <c r="A16" s="19"/>
      <c r="B16" s="105"/>
      <c r="C16" s="21">
        <v>3</v>
      </c>
      <c r="D16" s="59" t="s">
        <v>57</v>
      </c>
      <c r="E16" s="60"/>
      <c r="F16" s="61" t="s">
        <v>40</v>
      </c>
      <c r="G16" s="59" t="s">
        <v>66</v>
      </c>
      <c r="H16" s="62" t="s">
        <v>71</v>
      </c>
      <c r="I16" s="63">
        <f>+I15</f>
        <v>2024</v>
      </c>
      <c r="J16" s="64">
        <f>+J15</f>
        <v>45657</v>
      </c>
      <c r="K16" s="106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7.100000000000001" customHeight="1">
      <c r="A17" s="19"/>
      <c r="B17" s="105"/>
      <c r="C17" s="21">
        <v>4</v>
      </c>
      <c r="D17" s="65" t="s">
        <v>58</v>
      </c>
      <c r="E17" s="60"/>
      <c r="F17" s="61" t="s">
        <v>40</v>
      </c>
      <c r="G17" s="65" t="s">
        <v>66</v>
      </c>
      <c r="H17" s="66" t="s">
        <v>72</v>
      </c>
      <c r="I17" s="67">
        <f t="shared" ref="I17:J24" si="0">+I16</f>
        <v>2024</v>
      </c>
      <c r="J17" s="68">
        <f t="shared" si="0"/>
        <v>45657</v>
      </c>
      <c r="K17" s="106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7.100000000000001" customHeight="1">
      <c r="A18" s="19"/>
      <c r="B18" s="105"/>
      <c r="C18" s="21">
        <v>5</v>
      </c>
      <c r="D18" s="59" t="s">
        <v>59</v>
      </c>
      <c r="E18" s="60"/>
      <c r="F18" s="61" t="s">
        <v>40</v>
      </c>
      <c r="G18" s="59" t="s">
        <v>66</v>
      </c>
      <c r="H18" s="62" t="s">
        <v>73</v>
      </c>
      <c r="I18" s="63">
        <f t="shared" si="0"/>
        <v>2024</v>
      </c>
      <c r="J18" s="64">
        <f t="shared" si="0"/>
        <v>45657</v>
      </c>
      <c r="K18" s="106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7.100000000000001" customHeight="1">
      <c r="A19" s="19"/>
      <c r="B19" s="105"/>
      <c r="C19" s="21">
        <v>6</v>
      </c>
      <c r="D19" s="65" t="s">
        <v>60</v>
      </c>
      <c r="E19" s="60"/>
      <c r="F19" s="61" t="s">
        <v>40</v>
      </c>
      <c r="G19" s="65" t="s">
        <v>67</v>
      </c>
      <c r="H19" s="66" t="s">
        <v>74</v>
      </c>
      <c r="I19" s="63">
        <f t="shared" si="0"/>
        <v>2024</v>
      </c>
      <c r="J19" s="64">
        <f t="shared" si="0"/>
        <v>45657</v>
      </c>
      <c r="K19" s="106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7.100000000000001" customHeight="1">
      <c r="A20" s="19"/>
      <c r="B20" s="105"/>
      <c r="C20" s="21">
        <v>7</v>
      </c>
      <c r="D20" s="65" t="s">
        <v>61</v>
      </c>
      <c r="E20" s="60"/>
      <c r="F20" s="61" t="s">
        <v>40</v>
      </c>
      <c r="G20" s="65" t="s">
        <v>66</v>
      </c>
      <c r="H20" s="66" t="s">
        <v>75</v>
      </c>
      <c r="I20" s="67">
        <f t="shared" si="0"/>
        <v>2024</v>
      </c>
      <c r="J20" s="68">
        <f t="shared" si="0"/>
        <v>45657</v>
      </c>
      <c r="K20" s="106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7.100000000000001" customHeight="1">
      <c r="A21" s="19"/>
      <c r="B21" s="105"/>
      <c r="C21" s="21">
        <v>8</v>
      </c>
      <c r="D21" s="59" t="s">
        <v>62</v>
      </c>
      <c r="E21" s="61"/>
      <c r="F21" s="61" t="s">
        <v>40</v>
      </c>
      <c r="G21" s="59" t="s">
        <v>68</v>
      </c>
      <c r="H21" s="62" t="s">
        <v>76</v>
      </c>
      <c r="I21" s="63">
        <f t="shared" si="0"/>
        <v>2024</v>
      </c>
      <c r="J21" s="64">
        <f t="shared" si="0"/>
        <v>45657</v>
      </c>
      <c r="K21" s="106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7.100000000000001" customHeight="1">
      <c r="A22" s="19"/>
      <c r="B22" s="105"/>
      <c r="C22" s="21">
        <v>9</v>
      </c>
      <c r="D22" s="65" t="s">
        <v>63</v>
      </c>
      <c r="E22" s="69"/>
      <c r="F22" s="61" t="s">
        <v>40</v>
      </c>
      <c r="G22" s="65" t="s">
        <v>66</v>
      </c>
      <c r="H22" s="66" t="s">
        <v>77</v>
      </c>
      <c r="I22" s="63">
        <f t="shared" si="0"/>
        <v>2024</v>
      </c>
      <c r="J22" s="64">
        <f t="shared" si="0"/>
        <v>45657</v>
      </c>
      <c r="K22" s="106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7.100000000000001" customHeight="1">
      <c r="A23" s="19"/>
      <c r="B23" s="105"/>
      <c r="C23" s="21">
        <v>10</v>
      </c>
      <c r="D23" s="65" t="s">
        <v>64</v>
      </c>
      <c r="E23" s="69"/>
      <c r="F23" s="61" t="s">
        <v>40</v>
      </c>
      <c r="G23" s="65" t="s">
        <v>66</v>
      </c>
      <c r="H23" s="66" t="s">
        <v>78</v>
      </c>
      <c r="I23" s="67">
        <f t="shared" si="0"/>
        <v>2024</v>
      </c>
      <c r="J23" s="68">
        <f t="shared" si="0"/>
        <v>45657</v>
      </c>
      <c r="K23" s="106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7.100000000000001" customHeight="1" thickBot="1">
      <c r="A24" s="19"/>
      <c r="B24" s="105"/>
      <c r="C24" s="22">
        <v>11</v>
      </c>
      <c r="D24" s="70" t="s">
        <v>65</v>
      </c>
      <c r="E24" s="71"/>
      <c r="F24" s="71" t="s">
        <v>40</v>
      </c>
      <c r="G24" s="70" t="s">
        <v>66</v>
      </c>
      <c r="H24" s="72" t="s">
        <v>79</v>
      </c>
      <c r="I24" s="73">
        <f t="shared" si="0"/>
        <v>2024</v>
      </c>
      <c r="J24" s="74">
        <f t="shared" si="0"/>
        <v>45657</v>
      </c>
      <c r="K24" s="106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>
      <c r="A25" s="19"/>
      <c r="B25" s="105"/>
      <c r="C25" s="46"/>
      <c r="D25" s="23"/>
      <c r="E25" s="23"/>
      <c r="F25" s="23"/>
      <c r="G25" s="23"/>
      <c r="H25" s="23"/>
      <c r="I25" s="23"/>
      <c r="J25" s="23"/>
      <c r="K25" s="106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>
      <c r="A26" s="19"/>
      <c r="B26" s="105"/>
      <c r="C26" s="46"/>
      <c r="D26" s="23"/>
      <c r="E26" s="23"/>
      <c r="F26" s="23"/>
      <c r="G26" s="23"/>
      <c r="H26" s="23"/>
      <c r="I26" s="23"/>
      <c r="J26" s="23"/>
      <c r="K26" s="106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>
      <c r="A27" s="19"/>
      <c r="B27" s="105"/>
      <c r="C27" s="172" t="s">
        <v>41</v>
      </c>
      <c r="D27" s="173"/>
      <c r="E27" s="173"/>
      <c r="F27" s="173"/>
      <c r="G27" s="173"/>
      <c r="H27" s="173"/>
      <c r="I27" s="173"/>
      <c r="J27" s="173"/>
      <c r="K27" s="106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>
      <c r="A28" s="19"/>
      <c r="B28" s="105"/>
      <c r="C28" s="82"/>
      <c r="D28" s="82"/>
      <c r="E28" s="82"/>
      <c r="F28" s="82"/>
      <c r="G28" s="82"/>
      <c r="H28" s="82"/>
      <c r="I28" s="82"/>
      <c r="J28" s="82"/>
      <c r="K28" s="106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>
      <c r="A29" s="19"/>
      <c r="B29" s="105"/>
      <c r="C29" s="47" t="s">
        <v>131</v>
      </c>
      <c r="D29" s="81"/>
      <c r="E29" s="81"/>
      <c r="F29" s="81"/>
      <c r="G29" s="82"/>
      <c r="H29" s="82"/>
      <c r="I29" s="82"/>
      <c r="J29" s="82"/>
      <c r="K29" s="106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>
      <c r="A30" s="19"/>
      <c r="B30" s="105"/>
      <c r="C30" s="82"/>
      <c r="D30" s="82"/>
      <c r="E30" s="82"/>
      <c r="F30" s="82"/>
      <c r="G30" s="82"/>
      <c r="H30" s="82"/>
      <c r="I30" s="82"/>
      <c r="J30" s="82"/>
      <c r="K30" s="106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>
      <c r="A31" s="19"/>
      <c r="B31" s="105"/>
      <c r="C31" s="47"/>
      <c r="D31" s="47"/>
      <c r="E31" s="47"/>
      <c r="F31" s="47"/>
      <c r="G31" s="47"/>
      <c r="H31" s="47"/>
      <c r="I31" s="47"/>
      <c r="J31" s="47"/>
      <c r="K31" s="106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>
      <c r="A32" s="19"/>
      <c r="B32" s="105"/>
      <c r="C32" s="47"/>
      <c r="D32" s="47"/>
      <c r="E32" s="47"/>
      <c r="F32" s="47"/>
      <c r="G32" s="47"/>
      <c r="H32" s="47"/>
      <c r="I32" s="47"/>
      <c r="J32" s="47"/>
      <c r="K32" s="106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>
      <c r="A33" s="19"/>
      <c r="B33" s="105"/>
      <c r="C33" s="47" t="s">
        <v>26</v>
      </c>
      <c r="D33" s="47"/>
      <c r="E33" s="47"/>
      <c r="F33" s="23"/>
      <c r="G33" s="23"/>
      <c r="H33" s="47" t="s">
        <v>26</v>
      </c>
      <c r="I33" s="47"/>
      <c r="J33" s="47"/>
      <c r="K33" s="106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>
      <c r="A34" s="19"/>
      <c r="B34" s="105"/>
      <c r="C34" s="191" t="s">
        <v>27</v>
      </c>
      <c r="D34" s="173"/>
      <c r="E34" s="173"/>
      <c r="F34" s="23"/>
      <c r="G34" s="23"/>
      <c r="H34" s="47" t="s">
        <v>29</v>
      </c>
      <c r="I34" s="47"/>
      <c r="J34" s="81"/>
      <c r="K34" s="107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>
      <c r="A35" s="19"/>
      <c r="B35" s="105"/>
      <c r="C35" s="191" t="s">
        <v>52</v>
      </c>
      <c r="D35" s="173"/>
      <c r="E35" s="173"/>
      <c r="F35" s="23"/>
      <c r="G35" s="23"/>
      <c r="H35" s="47" t="s">
        <v>87</v>
      </c>
      <c r="I35" s="47"/>
      <c r="J35" s="81"/>
      <c r="K35" s="107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>
      <c r="A36" s="19"/>
      <c r="B36" s="105"/>
      <c r="C36" s="191" t="s">
        <v>28</v>
      </c>
      <c r="D36" s="173"/>
      <c r="E36" s="173"/>
      <c r="F36" s="23"/>
      <c r="G36" s="23"/>
      <c r="H36" s="47" t="s">
        <v>42</v>
      </c>
      <c r="I36" s="47"/>
      <c r="J36" s="81"/>
      <c r="K36" s="107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28.5" customHeight="1">
      <c r="A37" s="19"/>
      <c r="B37" s="105"/>
      <c r="C37" s="191" t="s">
        <v>53</v>
      </c>
      <c r="D37" s="173"/>
      <c r="E37" s="173"/>
      <c r="F37" s="23"/>
      <c r="G37" s="23"/>
      <c r="H37" s="47" t="s">
        <v>88</v>
      </c>
      <c r="I37" s="47"/>
      <c r="J37" s="81"/>
      <c r="K37" s="107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thickBot="1">
      <c r="A38" s="19"/>
      <c r="B38" s="108"/>
      <c r="C38" s="109"/>
      <c r="D38" s="109"/>
      <c r="E38" s="109"/>
      <c r="F38" s="109"/>
      <c r="G38" s="109"/>
      <c r="H38" s="109"/>
      <c r="I38" s="109"/>
      <c r="J38" s="109"/>
      <c r="K38" s="110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5.75" customHeight="1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15.75" customHeight="1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  <row r="1003" spans="1:26" ht="15.75" customHeight="1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</row>
    <row r="1004" spans="1:26" ht="15.75" customHeight="1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</row>
  </sheetData>
  <mergeCells count="19">
    <mergeCell ref="C34:E34"/>
    <mergeCell ref="C35:E35"/>
    <mergeCell ref="C36:E36"/>
    <mergeCell ref="C37:E37"/>
    <mergeCell ref="I12:I13"/>
    <mergeCell ref="J12:J13"/>
    <mergeCell ref="C27:J27"/>
    <mergeCell ref="C2:J2"/>
    <mergeCell ref="C3:J3"/>
    <mergeCell ref="C5:J5"/>
    <mergeCell ref="C7:J7"/>
    <mergeCell ref="C8:J8"/>
    <mergeCell ref="C10:D10"/>
    <mergeCell ref="E10:J10"/>
    <mergeCell ref="C12:C13"/>
    <mergeCell ref="D12:D13"/>
    <mergeCell ref="E12:F12"/>
    <mergeCell ref="G12:G13"/>
    <mergeCell ref="H12:H13"/>
  </mergeCells>
  <printOptions horizontalCentered="1"/>
  <pageMargins left="0.78740157480314965" right="0.78740157480314965" top="0.74803149606299213" bottom="0.74803149606299213" header="0" footer="0"/>
  <pageSetup scale="73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7"/>
  <sheetViews>
    <sheetView tabSelected="1" topLeftCell="J13" zoomScale="84" zoomScaleNormal="84" workbookViewId="0">
      <selection activeCell="U14" sqref="U14"/>
    </sheetView>
  </sheetViews>
  <sheetFormatPr baseColWidth="10" defaultColWidth="14.42578125" defaultRowHeight="15" customHeight="1"/>
  <cols>
    <col min="1" max="2" width="3.140625" customWidth="1"/>
    <col min="3" max="3" width="13.42578125" customWidth="1"/>
    <col min="4" max="4" width="37.140625" customWidth="1"/>
    <col min="5" max="5" width="22.42578125" customWidth="1"/>
    <col min="6" max="6" width="12.85546875" customWidth="1"/>
    <col min="7" max="7" width="13.42578125" customWidth="1"/>
    <col min="8" max="8" width="20.140625" customWidth="1"/>
    <col min="9" max="9" width="14.7109375" customWidth="1"/>
    <col min="10" max="10" width="15" customWidth="1"/>
    <col min="11" max="11" width="13.7109375" customWidth="1"/>
    <col min="12" max="12" width="15.85546875" customWidth="1"/>
    <col min="13" max="13" width="15" customWidth="1"/>
    <col min="14" max="14" width="14.7109375" customWidth="1"/>
    <col min="15" max="15" width="14.140625" customWidth="1"/>
    <col min="16" max="16" width="14.7109375" customWidth="1"/>
    <col min="17" max="17" width="19.5703125" customWidth="1"/>
    <col min="18" max="18" width="10.7109375" customWidth="1"/>
    <col min="19" max="19" width="10.7109375" style="212" customWidth="1"/>
    <col min="20" max="26" width="10.7109375" customWidth="1"/>
  </cols>
  <sheetData>
    <row r="1" spans="1:26" ht="12.7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10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00"/>
      <c r="C2" s="199"/>
      <c r="D2" s="200"/>
      <c r="E2" s="200"/>
      <c r="F2" s="200"/>
      <c r="G2" s="200"/>
      <c r="H2" s="200"/>
      <c r="I2" s="200"/>
      <c r="J2" s="200"/>
      <c r="K2" s="200"/>
      <c r="L2" s="200"/>
      <c r="M2" s="93"/>
      <c r="N2" s="93"/>
      <c r="O2" s="93"/>
      <c r="P2" s="93"/>
      <c r="Q2" s="134"/>
      <c r="R2" s="1"/>
      <c r="S2" s="210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32"/>
      <c r="C3" s="197" t="str">
        <f>'FORMATO 5'!C3</f>
        <v>LICITACIÓN PÚBLICA 70007610* DE 2024</v>
      </c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35"/>
      <c r="R3" s="1"/>
      <c r="S3" s="210"/>
      <c r="T3" s="1"/>
      <c r="U3" s="1"/>
      <c r="V3" s="1"/>
      <c r="W3" s="1"/>
      <c r="X3" s="1"/>
      <c r="Y3" s="1"/>
      <c r="Z3" s="1"/>
    </row>
    <row r="4" spans="1:26" ht="7.5" customHeight="1">
      <c r="A4" s="1"/>
      <c r="B4" s="132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5"/>
      <c r="R4" s="1"/>
      <c r="S4" s="210"/>
      <c r="T4" s="1"/>
      <c r="U4" s="1"/>
      <c r="V4" s="1"/>
      <c r="W4" s="1"/>
      <c r="X4" s="1"/>
      <c r="Y4" s="1"/>
      <c r="Z4" s="1"/>
    </row>
    <row r="5" spans="1:26" ht="37.5" customHeight="1">
      <c r="A5" s="1"/>
      <c r="B5" s="132"/>
      <c r="C5" s="197" t="str">
        <f>'FORMATO 5'!C5</f>
        <v>Objeto: CONSTRUCCIÓN, MEJORAMIENTO Y CONSERVACIÓN DE VÍAS PEATONALES Y OBRAS COMPLEMENTARIAS</v>
      </c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35"/>
      <c r="R5" s="1"/>
      <c r="S5" s="210"/>
      <c r="T5" s="1"/>
      <c r="U5" s="1"/>
      <c r="V5" s="1"/>
      <c r="W5" s="1"/>
      <c r="X5" s="1"/>
      <c r="Y5" s="1"/>
      <c r="Z5" s="1"/>
    </row>
    <row r="6" spans="1:26" ht="7.5" customHeight="1">
      <c r="A6" s="1"/>
      <c r="B6" s="132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5"/>
      <c r="R6" s="1"/>
      <c r="S6" s="210"/>
      <c r="T6" s="1"/>
      <c r="U6" s="1"/>
      <c r="V6" s="1"/>
      <c r="W6" s="1"/>
      <c r="X6" s="1"/>
      <c r="Y6" s="1"/>
      <c r="Z6" s="1"/>
    </row>
    <row r="7" spans="1:26" ht="12.75" customHeight="1">
      <c r="A7" s="1"/>
      <c r="B7" s="132"/>
      <c r="C7" s="198" t="s">
        <v>43</v>
      </c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35"/>
      <c r="R7" s="1"/>
      <c r="S7" s="210"/>
      <c r="T7" s="1"/>
      <c r="U7" s="1"/>
      <c r="V7" s="1"/>
      <c r="W7" s="1"/>
      <c r="X7" s="1"/>
      <c r="Y7" s="1"/>
      <c r="Z7" s="1"/>
    </row>
    <row r="8" spans="1:26" ht="12.75" customHeight="1">
      <c r="A8" s="1"/>
      <c r="B8" s="132"/>
      <c r="C8" s="198" t="s">
        <v>44</v>
      </c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35"/>
      <c r="R8" s="1"/>
      <c r="S8" s="210"/>
      <c r="T8" s="1"/>
      <c r="U8" s="1"/>
      <c r="V8" s="1"/>
      <c r="W8" s="1"/>
      <c r="X8" s="1"/>
      <c r="Y8" s="1"/>
      <c r="Z8" s="1"/>
    </row>
    <row r="9" spans="1:26" ht="7.5" customHeight="1">
      <c r="A9" s="1"/>
      <c r="B9" s="132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5"/>
      <c r="R9" s="1"/>
      <c r="S9" s="210"/>
      <c r="T9" s="1"/>
      <c r="U9" s="1"/>
      <c r="V9" s="1"/>
      <c r="W9" s="1"/>
      <c r="X9" s="1"/>
      <c r="Y9" s="1"/>
      <c r="Z9" s="1"/>
    </row>
    <row r="10" spans="1:26" ht="30.75" customHeight="1">
      <c r="A10" s="1"/>
      <c r="B10" s="132"/>
      <c r="C10" s="201" t="s">
        <v>15</v>
      </c>
      <c r="D10" s="196"/>
      <c r="E10" s="193" t="s">
        <v>54</v>
      </c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4"/>
      <c r="R10" s="1"/>
      <c r="S10" s="210"/>
      <c r="T10" s="1"/>
      <c r="U10" s="1"/>
      <c r="V10" s="1"/>
      <c r="W10" s="1"/>
      <c r="X10" s="1"/>
      <c r="Y10" s="1"/>
      <c r="Z10" s="1"/>
    </row>
    <row r="11" spans="1:26" ht="7.5" customHeight="1">
      <c r="A11" s="1"/>
      <c r="B11" s="132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9"/>
      <c r="O11" s="140"/>
      <c r="P11" s="141"/>
      <c r="Q11" s="135"/>
      <c r="R11" s="1"/>
      <c r="S11" s="210"/>
      <c r="T11" s="1"/>
      <c r="U11" s="1"/>
      <c r="V11" s="1"/>
      <c r="W11" s="1"/>
      <c r="X11" s="1"/>
      <c r="Y11" s="1"/>
      <c r="Z11" s="1"/>
    </row>
    <row r="12" spans="1:26" ht="24" customHeight="1">
      <c r="A12" s="1"/>
      <c r="B12" s="132"/>
      <c r="C12" s="202" t="s">
        <v>91</v>
      </c>
      <c r="D12" s="195" t="s">
        <v>45</v>
      </c>
      <c r="E12" s="195" t="s">
        <v>46</v>
      </c>
      <c r="F12" s="195" t="s">
        <v>92</v>
      </c>
      <c r="G12" s="195" t="s">
        <v>47</v>
      </c>
      <c r="H12" s="195" t="s">
        <v>93</v>
      </c>
      <c r="I12" s="195" t="s">
        <v>94</v>
      </c>
      <c r="J12" s="195" t="s">
        <v>48</v>
      </c>
      <c r="K12" s="195" t="s">
        <v>95</v>
      </c>
      <c r="L12" s="196"/>
      <c r="M12" s="195" t="s">
        <v>96</v>
      </c>
      <c r="N12" s="196"/>
      <c r="O12" s="195" t="s">
        <v>135</v>
      </c>
      <c r="P12" s="196"/>
      <c r="Q12" s="192" t="s">
        <v>136</v>
      </c>
      <c r="R12" s="1"/>
      <c r="S12" s="210"/>
      <c r="T12" s="1"/>
      <c r="U12" s="1"/>
      <c r="V12" s="1"/>
      <c r="W12" s="1"/>
      <c r="X12" s="1"/>
      <c r="Y12" s="1"/>
      <c r="Z12" s="1"/>
    </row>
    <row r="13" spans="1:26" ht="63.75" customHeight="1">
      <c r="A13" s="1"/>
      <c r="B13" s="132"/>
      <c r="C13" s="203"/>
      <c r="D13" s="196"/>
      <c r="E13" s="196"/>
      <c r="F13" s="196"/>
      <c r="G13" s="196"/>
      <c r="H13" s="196"/>
      <c r="I13" s="196"/>
      <c r="J13" s="196"/>
      <c r="K13" s="131" t="s">
        <v>49</v>
      </c>
      <c r="L13" s="131" t="s">
        <v>50</v>
      </c>
      <c r="M13" s="131" t="s">
        <v>49</v>
      </c>
      <c r="N13" s="131" t="s">
        <v>50</v>
      </c>
      <c r="O13" s="131" t="s">
        <v>49</v>
      </c>
      <c r="P13" s="131" t="s">
        <v>50</v>
      </c>
      <c r="Q13" s="192"/>
      <c r="R13" s="1"/>
      <c r="T13" s="1"/>
      <c r="U13" s="1"/>
      <c r="V13" s="209"/>
      <c r="W13" s="210"/>
      <c r="X13" s="1"/>
      <c r="Y13" s="1"/>
      <c r="Z13" s="1"/>
    </row>
    <row r="14" spans="1:26" ht="105">
      <c r="A14" s="1"/>
      <c r="B14" s="132"/>
      <c r="C14" s="94" t="s">
        <v>102</v>
      </c>
      <c r="D14" s="90" t="s">
        <v>114</v>
      </c>
      <c r="E14" s="77" t="s">
        <v>81</v>
      </c>
      <c r="F14" s="91" t="s">
        <v>126</v>
      </c>
      <c r="G14" s="78">
        <v>0.25</v>
      </c>
      <c r="H14" s="79">
        <v>198298760042</v>
      </c>
      <c r="I14" s="84">
        <v>85.06</v>
      </c>
      <c r="J14" s="85">
        <v>42751</v>
      </c>
      <c r="K14" s="80">
        <v>43889</v>
      </c>
      <c r="L14" s="80">
        <v>44075</v>
      </c>
      <c r="M14" s="85">
        <v>44706</v>
      </c>
      <c r="N14" s="85">
        <v>44748</v>
      </c>
      <c r="O14" s="85"/>
      <c r="P14" s="85"/>
      <c r="Q14" s="208">
        <v>28.8</v>
      </c>
      <c r="R14" s="1"/>
      <c r="S14" s="210"/>
      <c r="T14" s="210"/>
      <c r="U14" s="210"/>
      <c r="V14" s="1"/>
      <c r="W14" s="210"/>
      <c r="X14" s="1"/>
      <c r="Y14" s="1"/>
      <c r="Z14" s="1"/>
    </row>
    <row r="15" spans="1:26" ht="75">
      <c r="A15" s="1"/>
      <c r="B15" s="132"/>
      <c r="C15" s="94" t="s">
        <v>103</v>
      </c>
      <c r="D15" s="90" t="s">
        <v>115</v>
      </c>
      <c r="E15" s="77" t="s">
        <v>81</v>
      </c>
      <c r="F15" s="91" t="s">
        <v>126</v>
      </c>
      <c r="G15" s="78">
        <v>0.05</v>
      </c>
      <c r="H15" s="79">
        <v>163871009386.12</v>
      </c>
      <c r="I15" s="84">
        <v>58.6</v>
      </c>
      <c r="J15" s="85">
        <v>42695</v>
      </c>
      <c r="K15" s="80">
        <v>44748</v>
      </c>
      <c r="L15" s="80">
        <v>45498</v>
      </c>
      <c r="M15" s="85"/>
      <c r="N15" s="85"/>
      <c r="O15" s="85"/>
      <c r="P15" s="85"/>
      <c r="Q15" s="208">
        <v>0</v>
      </c>
      <c r="R15" s="1"/>
      <c r="S15" s="210"/>
      <c r="T15" s="213"/>
      <c r="U15" s="210"/>
      <c r="V15" s="1"/>
      <c r="W15" s="213"/>
      <c r="X15" s="210"/>
      <c r="Y15" s="1"/>
      <c r="Z15" s="1"/>
    </row>
    <row r="16" spans="1:26" s="227" customFormat="1" ht="45">
      <c r="A16" s="216"/>
      <c r="B16" s="217"/>
      <c r="C16" s="218" t="s">
        <v>104</v>
      </c>
      <c r="D16" s="219" t="s">
        <v>116</v>
      </c>
      <c r="E16" s="77" t="s">
        <v>81</v>
      </c>
      <c r="F16" s="220" t="s">
        <v>127</v>
      </c>
      <c r="G16" s="78">
        <v>0.25</v>
      </c>
      <c r="H16" s="79">
        <f>70268805468+9999534851</f>
        <v>80268340319</v>
      </c>
      <c r="I16" s="221">
        <v>76.734999999999999</v>
      </c>
      <c r="J16" s="222">
        <v>43215</v>
      </c>
      <c r="K16" s="80">
        <v>43915</v>
      </c>
      <c r="L16" s="80">
        <v>43955</v>
      </c>
      <c r="M16" s="222"/>
      <c r="N16" s="222"/>
      <c r="O16" s="222"/>
      <c r="P16" s="222"/>
      <c r="Q16" s="223">
        <v>51.05</v>
      </c>
      <c r="R16" s="216"/>
      <c r="S16" s="224"/>
      <c r="T16" s="225"/>
      <c r="U16" s="224"/>
      <c r="V16" s="226"/>
      <c r="W16" s="224"/>
      <c r="X16" s="224"/>
      <c r="Y16" s="216"/>
      <c r="Z16" s="216"/>
    </row>
    <row r="17" spans="1:26" s="154" customFormat="1" ht="75">
      <c r="A17" s="143"/>
      <c r="B17" s="144"/>
      <c r="C17" s="145" t="s">
        <v>105</v>
      </c>
      <c r="D17" s="146" t="s">
        <v>117</v>
      </c>
      <c r="E17" s="147" t="s">
        <v>82</v>
      </c>
      <c r="F17" s="148" t="s">
        <v>127</v>
      </c>
      <c r="G17" s="149">
        <v>0.7</v>
      </c>
      <c r="H17" s="150">
        <v>5976264022.1999998</v>
      </c>
      <c r="I17" s="151">
        <v>8</v>
      </c>
      <c r="J17" s="152">
        <v>44915</v>
      </c>
      <c r="K17" s="153">
        <v>44922</v>
      </c>
      <c r="L17" s="153">
        <v>45042</v>
      </c>
      <c r="M17" s="152">
        <v>45082</v>
      </c>
      <c r="N17" s="152">
        <v>45278</v>
      </c>
      <c r="O17" s="152">
        <v>45439</v>
      </c>
      <c r="P17" s="152">
        <v>45498</v>
      </c>
      <c r="Q17" s="208">
        <v>58</v>
      </c>
      <c r="R17" s="143"/>
      <c r="S17" s="211"/>
      <c r="T17" s="215"/>
      <c r="U17" s="211"/>
      <c r="V17" s="214"/>
      <c r="W17" s="211"/>
      <c r="X17" s="143"/>
      <c r="Y17" s="143"/>
      <c r="Z17" s="143"/>
    </row>
    <row r="18" spans="1:26" ht="45">
      <c r="A18" s="1"/>
      <c r="B18" s="132"/>
      <c r="C18" s="94" t="s">
        <v>106</v>
      </c>
      <c r="D18" s="90" t="s">
        <v>118</v>
      </c>
      <c r="E18" s="86" t="s">
        <v>83</v>
      </c>
      <c r="F18" s="91" t="s">
        <v>128</v>
      </c>
      <c r="G18" s="87">
        <v>1</v>
      </c>
      <c r="H18" s="79">
        <f>7596189806+9510691495.31+1022801090</f>
        <v>18129682391.309998</v>
      </c>
      <c r="I18" s="84">
        <v>18.100000000000001</v>
      </c>
      <c r="J18" s="85">
        <v>44442</v>
      </c>
      <c r="K18" s="88">
        <v>44981</v>
      </c>
      <c r="L18" s="88">
        <v>45498</v>
      </c>
      <c r="M18" s="85"/>
      <c r="N18" s="85"/>
      <c r="O18" s="85"/>
      <c r="P18" s="85"/>
      <c r="Q18" s="142">
        <v>0</v>
      </c>
      <c r="R18" s="1"/>
      <c r="S18" s="210"/>
      <c r="T18" s="1"/>
      <c r="U18" s="1"/>
      <c r="V18" s="1"/>
      <c r="W18" s="210"/>
      <c r="X18" s="210"/>
      <c r="Y18" s="1"/>
      <c r="Z18" s="1"/>
    </row>
    <row r="19" spans="1:26" ht="45">
      <c r="A19" s="1"/>
      <c r="B19" s="132"/>
      <c r="C19" s="94" t="s">
        <v>107</v>
      </c>
      <c r="D19" s="90" t="s">
        <v>119</v>
      </c>
      <c r="E19" s="86" t="s">
        <v>83</v>
      </c>
      <c r="F19" s="91" t="s">
        <v>126</v>
      </c>
      <c r="G19" s="87">
        <v>0.65</v>
      </c>
      <c r="H19" s="79">
        <f>15974851976+5348040684</f>
        <v>21322892660</v>
      </c>
      <c r="I19" s="84">
        <v>23</v>
      </c>
      <c r="J19" s="85">
        <v>44781</v>
      </c>
      <c r="K19" s="88">
        <v>45030</v>
      </c>
      <c r="L19" s="88">
        <v>45075</v>
      </c>
      <c r="M19" s="85">
        <v>45455</v>
      </c>
      <c r="N19" s="85">
        <v>45498</v>
      </c>
      <c r="O19" s="85"/>
      <c r="P19" s="85"/>
      <c r="Q19" s="142">
        <v>51</v>
      </c>
      <c r="R19" s="1"/>
      <c r="S19" s="210"/>
      <c r="T19" s="1"/>
      <c r="U19" s="210"/>
      <c r="V19" s="1"/>
      <c r="W19" s="1"/>
      <c r="X19" s="210">
        <f>+X18-X15</f>
        <v>0</v>
      </c>
      <c r="Y19" s="1"/>
      <c r="Z19" s="1"/>
    </row>
    <row r="20" spans="1:26" ht="90">
      <c r="A20" s="1"/>
      <c r="B20" s="132"/>
      <c r="C20" s="94" t="s">
        <v>108</v>
      </c>
      <c r="D20" s="90" t="s">
        <v>120</v>
      </c>
      <c r="E20" s="86" t="s">
        <v>84</v>
      </c>
      <c r="F20" s="91" t="s">
        <v>127</v>
      </c>
      <c r="G20" s="87">
        <v>0.95</v>
      </c>
      <c r="H20" s="79">
        <v>1385910918</v>
      </c>
      <c r="I20" s="84">
        <v>4</v>
      </c>
      <c r="J20" s="85">
        <v>45498</v>
      </c>
      <c r="K20" s="86"/>
      <c r="L20" s="88"/>
      <c r="M20" s="85"/>
      <c r="N20" s="85"/>
      <c r="O20" s="85"/>
      <c r="P20" s="85"/>
      <c r="Q20" s="142">
        <v>112</v>
      </c>
      <c r="R20" s="1"/>
      <c r="S20" s="210"/>
      <c r="T20" s="1"/>
      <c r="U20" s="1"/>
      <c r="V20" s="1"/>
      <c r="W20" s="1"/>
      <c r="X20" s="1"/>
      <c r="Y20" s="1"/>
      <c r="Z20" s="1"/>
    </row>
    <row r="21" spans="1:26" ht="45">
      <c r="A21" s="1"/>
      <c r="B21" s="132"/>
      <c r="C21" s="94" t="s">
        <v>109</v>
      </c>
      <c r="D21" s="90" t="s">
        <v>121</v>
      </c>
      <c r="E21" s="86" t="s">
        <v>83</v>
      </c>
      <c r="F21" s="91" t="s">
        <v>127</v>
      </c>
      <c r="G21" s="89">
        <v>0.3</v>
      </c>
      <c r="H21" s="79">
        <f>25672996396.61+11800000000</f>
        <v>37472996396.610001</v>
      </c>
      <c r="I21" s="84">
        <v>22.05</v>
      </c>
      <c r="J21" s="85">
        <v>44901</v>
      </c>
      <c r="K21" s="86"/>
      <c r="L21" s="88"/>
      <c r="M21" s="85"/>
      <c r="N21" s="85"/>
      <c r="O21" s="85"/>
      <c r="P21" s="85"/>
      <c r="Q21" s="142">
        <v>0</v>
      </c>
      <c r="R21" s="1"/>
      <c r="S21" s="210"/>
      <c r="T21" s="1"/>
      <c r="U21" s="1"/>
      <c r="V21" s="1"/>
      <c r="W21" s="1"/>
      <c r="X21" s="1"/>
      <c r="Y21" s="1"/>
      <c r="Z21" s="1"/>
    </row>
    <row r="22" spans="1:26" ht="150">
      <c r="A22" s="1"/>
      <c r="B22" s="132"/>
      <c r="C22" s="94" t="s">
        <v>110</v>
      </c>
      <c r="D22" s="90" t="s">
        <v>122</v>
      </c>
      <c r="E22" s="86" t="s">
        <v>85</v>
      </c>
      <c r="F22" s="91" t="s">
        <v>127</v>
      </c>
      <c r="G22" s="89">
        <v>0.15</v>
      </c>
      <c r="H22" s="79">
        <v>12810723358.889999</v>
      </c>
      <c r="I22" s="84">
        <v>20</v>
      </c>
      <c r="J22" s="85">
        <v>44896</v>
      </c>
      <c r="K22" s="88">
        <v>45275</v>
      </c>
      <c r="L22" s="88">
        <v>45345</v>
      </c>
      <c r="M22" s="85"/>
      <c r="N22" s="85"/>
      <c r="O22" s="85"/>
      <c r="P22" s="85"/>
      <c r="Q22" s="142">
        <v>0</v>
      </c>
      <c r="R22" s="1"/>
      <c r="S22" s="210"/>
      <c r="T22" s="1"/>
      <c r="U22" s="1"/>
      <c r="V22" s="1"/>
      <c r="W22" s="1"/>
      <c r="X22" s="1"/>
      <c r="Y22" s="1"/>
      <c r="Z22" s="1"/>
    </row>
    <row r="23" spans="1:26" ht="75">
      <c r="A23" s="1"/>
      <c r="B23" s="132"/>
      <c r="C23" s="94" t="s">
        <v>111</v>
      </c>
      <c r="D23" s="90" t="s">
        <v>123</v>
      </c>
      <c r="E23" s="86" t="s">
        <v>86</v>
      </c>
      <c r="F23" s="91" t="s">
        <v>126</v>
      </c>
      <c r="G23" s="89">
        <v>0.1</v>
      </c>
      <c r="H23" s="79">
        <v>23985997000</v>
      </c>
      <c r="I23" s="84">
        <v>12</v>
      </c>
      <c r="J23" s="85">
        <v>45336</v>
      </c>
      <c r="K23" s="88"/>
      <c r="L23" s="88"/>
      <c r="M23" s="85"/>
      <c r="N23" s="85"/>
      <c r="O23" s="85"/>
      <c r="P23" s="85"/>
      <c r="Q23" s="142">
        <v>190</v>
      </c>
      <c r="R23" s="1"/>
      <c r="S23" s="210"/>
      <c r="T23" s="1"/>
      <c r="U23" s="1"/>
      <c r="V23" s="1"/>
      <c r="W23" s="1"/>
      <c r="X23" s="1"/>
      <c r="Y23" s="1"/>
      <c r="Z23" s="1"/>
    </row>
    <row r="24" spans="1:26" ht="120">
      <c r="A24" s="1"/>
      <c r="B24" s="132"/>
      <c r="C24" s="94" t="s">
        <v>112</v>
      </c>
      <c r="D24" s="90" t="s">
        <v>124</v>
      </c>
      <c r="E24" s="86" t="s">
        <v>83</v>
      </c>
      <c r="F24" s="91" t="s">
        <v>127</v>
      </c>
      <c r="G24" s="89">
        <v>0.5</v>
      </c>
      <c r="H24" s="79">
        <v>21780568433</v>
      </c>
      <c r="I24" s="84">
        <v>9</v>
      </c>
      <c r="J24" s="85">
        <v>45427</v>
      </c>
      <c r="K24" s="88"/>
      <c r="L24" s="88"/>
      <c r="M24" s="85"/>
      <c r="N24" s="85"/>
      <c r="O24" s="85"/>
      <c r="P24" s="85"/>
      <c r="Q24" s="142">
        <v>191</v>
      </c>
      <c r="R24" s="1"/>
      <c r="S24" s="210"/>
      <c r="T24" s="1"/>
      <c r="U24" s="1"/>
      <c r="V24" s="1"/>
      <c r="W24" s="1"/>
      <c r="X24" s="1"/>
      <c r="Y24" s="1"/>
      <c r="Z24" s="1"/>
    </row>
    <row r="25" spans="1:26" ht="90">
      <c r="A25" s="1"/>
      <c r="B25" s="132"/>
      <c r="C25" s="94" t="s">
        <v>113</v>
      </c>
      <c r="D25" s="90" t="s">
        <v>125</v>
      </c>
      <c r="E25" s="86" t="s">
        <v>81</v>
      </c>
      <c r="F25" s="91" t="s">
        <v>127</v>
      </c>
      <c r="G25" s="89">
        <v>0.1</v>
      </c>
      <c r="H25" s="79">
        <v>7197335075.2299995</v>
      </c>
      <c r="I25" s="84">
        <v>8</v>
      </c>
      <c r="J25" s="85">
        <v>45407</v>
      </c>
      <c r="K25" s="88"/>
      <c r="L25" s="88"/>
      <c r="M25" s="85"/>
      <c r="N25" s="85"/>
      <c r="O25" s="85"/>
      <c r="P25" s="85"/>
      <c r="Q25" s="142">
        <v>141</v>
      </c>
      <c r="R25" s="1"/>
      <c r="S25" s="210"/>
      <c r="T25" s="1"/>
      <c r="U25" s="1"/>
      <c r="V25" s="1"/>
      <c r="W25" s="1"/>
      <c r="X25" s="1"/>
      <c r="Y25" s="1"/>
      <c r="Z25" s="1"/>
    </row>
    <row r="26" spans="1:26" ht="143.25" customHeight="1">
      <c r="A26" s="1"/>
      <c r="B26" s="132"/>
      <c r="C26" s="129" t="s">
        <v>132</v>
      </c>
      <c r="D26" s="119" t="s">
        <v>133</v>
      </c>
      <c r="E26" s="119" t="s">
        <v>134</v>
      </c>
      <c r="F26" s="120" t="s">
        <v>127</v>
      </c>
      <c r="G26" s="121">
        <v>0.3</v>
      </c>
      <c r="H26" s="122">
        <v>6401654547.6000004</v>
      </c>
      <c r="I26" s="123">
        <v>6</v>
      </c>
      <c r="J26" s="124">
        <v>45498</v>
      </c>
      <c r="K26" s="125"/>
      <c r="L26" s="126"/>
      <c r="M26" s="125"/>
      <c r="N26" s="126"/>
      <c r="O26" s="125"/>
      <c r="P26" s="126"/>
      <c r="Q26" s="142">
        <v>172</v>
      </c>
      <c r="R26" s="1"/>
      <c r="S26" s="210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132"/>
      <c r="C27" s="95"/>
      <c r="D27" s="76"/>
      <c r="E27" s="76"/>
      <c r="F27" s="76"/>
      <c r="G27" s="76"/>
      <c r="H27" s="76"/>
      <c r="I27" s="76"/>
      <c r="J27" s="76"/>
      <c r="K27" s="76"/>
      <c r="L27" s="128"/>
      <c r="M27" s="76"/>
      <c r="N27" s="128"/>
      <c r="O27" s="76"/>
      <c r="P27" s="128"/>
      <c r="Q27" s="135"/>
      <c r="R27" s="1"/>
      <c r="S27" s="210"/>
      <c r="T27" s="1"/>
      <c r="U27" s="1"/>
      <c r="V27" s="1"/>
      <c r="W27" s="1"/>
      <c r="X27" s="1"/>
      <c r="Y27" s="1"/>
      <c r="Z27" s="1"/>
    </row>
    <row r="28" spans="1:26" ht="13.5" customHeight="1">
      <c r="A28" s="1"/>
      <c r="B28" s="132"/>
      <c r="C28" s="206" t="s">
        <v>97</v>
      </c>
      <c r="D28" s="205"/>
      <c r="E28" s="205"/>
      <c r="F28" s="205"/>
      <c r="G28" s="205"/>
      <c r="H28" s="205"/>
      <c r="I28" s="127"/>
      <c r="J28" s="128"/>
      <c r="K28" s="128"/>
      <c r="L28" s="128"/>
      <c r="M28" s="128"/>
      <c r="N28" s="128"/>
      <c r="O28" s="128"/>
      <c r="P28" s="128"/>
      <c r="Q28" s="135"/>
      <c r="R28" s="1"/>
      <c r="S28" s="210"/>
      <c r="T28" s="1"/>
      <c r="U28" s="1"/>
      <c r="V28" s="1"/>
      <c r="W28" s="1"/>
      <c r="X28" s="1"/>
      <c r="Y28" s="1"/>
      <c r="Z28" s="1"/>
    </row>
    <row r="29" spans="1:26" ht="13.5" customHeight="1">
      <c r="A29" s="1"/>
      <c r="B29" s="132"/>
      <c r="C29" s="206" t="s">
        <v>98</v>
      </c>
      <c r="D29" s="205"/>
      <c r="E29" s="205"/>
      <c r="F29" s="205"/>
      <c r="G29" s="205"/>
      <c r="H29" s="205"/>
      <c r="I29" s="128"/>
      <c r="J29" s="128"/>
      <c r="K29" s="128"/>
      <c r="L29" s="128"/>
      <c r="M29" s="128"/>
      <c r="N29" s="128"/>
      <c r="O29" s="128"/>
      <c r="P29" s="128"/>
      <c r="Q29" s="135"/>
      <c r="R29" s="1"/>
      <c r="S29" s="210"/>
      <c r="T29" s="1"/>
      <c r="U29" s="1"/>
      <c r="V29" s="1"/>
      <c r="W29" s="1"/>
      <c r="X29" s="1"/>
      <c r="Y29" s="1"/>
      <c r="Z29" s="1"/>
    </row>
    <row r="30" spans="1:26" ht="13.5" customHeight="1">
      <c r="A30" s="1"/>
      <c r="B30" s="132"/>
      <c r="C30" s="206" t="s">
        <v>99</v>
      </c>
      <c r="D30" s="205"/>
      <c r="E30" s="205"/>
      <c r="F30" s="205"/>
      <c r="G30" s="205"/>
      <c r="H30" s="205"/>
      <c r="I30" s="128"/>
      <c r="J30" s="128"/>
      <c r="K30" s="128"/>
      <c r="L30" s="128"/>
      <c r="M30" s="128"/>
      <c r="N30" s="128"/>
      <c r="O30" s="128"/>
      <c r="P30" s="128"/>
      <c r="Q30" s="135"/>
      <c r="R30" s="1"/>
      <c r="S30" s="210"/>
      <c r="T30" s="1"/>
      <c r="U30" s="1"/>
      <c r="V30" s="1"/>
      <c r="W30" s="1"/>
      <c r="X30" s="1"/>
      <c r="Y30" s="1"/>
      <c r="Z30" s="1"/>
    </row>
    <row r="31" spans="1:26" ht="13.5" customHeight="1">
      <c r="A31" s="1"/>
      <c r="B31" s="132"/>
      <c r="C31" s="206" t="s">
        <v>100</v>
      </c>
      <c r="D31" s="205"/>
      <c r="E31" s="205"/>
      <c r="F31" s="205"/>
      <c r="G31" s="205"/>
      <c r="H31" s="205"/>
      <c r="I31" s="128"/>
      <c r="J31" s="128"/>
      <c r="K31" s="128"/>
      <c r="L31" s="128"/>
      <c r="M31" s="128"/>
      <c r="N31" s="128"/>
      <c r="O31" s="128"/>
      <c r="P31" s="128"/>
      <c r="Q31" s="135"/>
      <c r="R31" s="1"/>
      <c r="S31" s="210"/>
      <c r="T31" s="1"/>
      <c r="U31" s="1"/>
      <c r="V31" s="1"/>
      <c r="W31" s="1"/>
      <c r="X31" s="1"/>
      <c r="Y31" s="1"/>
      <c r="Z31" s="1"/>
    </row>
    <row r="32" spans="1:26" ht="13.5" customHeight="1">
      <c r="A32" s="1"/>
      <c r="B32" s="132"/>
      <c r="C32" s="206" t="s">
        <v>101</v>
      </c>
      <c r="D32" s="205"/>
      <c r="E32" s="205"/>
      <c r="F32" s="205"/>
      <c r="G32" s="205"/>
      <c r="H32" s="205"/>
      <c r="I32" s="128"/>
      <c r="J32" s="128"/>
      <c r="K32" s="128"/>
      <c r="L32" s="128"/>
      <c r="M32" s="128"/>
      <c r="N32" s="128"/>
      <c r="O32" s="128"/>
      <c r="P32" s="128"/>
      <c r="Q32" s="135"/>
      <c r="R32" s="1"/>
      <c r="S32" s="210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32"/>
      <c r="C33" s="207"/>
      <c r="D33" s="205"/>
      <c r="E33" s="205"/>
      <c r="F33" s="205"/>
      <c r="G33" s="205"/>
      <c r="H33" s="205"/>
      <c r="I33" s="128"/>
      <c r="J33" s="128"/>
      <c r="K33" s="128"/>
      <c r="L33" s="128"/>
      <c r="M33" s="128"/>
      <c r="N33" s="128"/>
      <c r="O33" s="128"/>
      <c r="P33" s="128"/>
      <c r="Q33" s="135"/>
      <c r="R33" s="1"/>
      <c r="S33" s="210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32"/>
      <c r="C34" s="132"/>
      <c r="D34" s="76"/>
      <c r="E34" s="76"/>
      <c r="F34" s="76"/>
      <c r="G34" s="76"/>
      <c r="H34" s="76"/>
      <c r="I34" s="76"/>
      <c r="J34" s="76"/>
      <c r="K34" s="76"/>
      <c r="L34" s="128"/>
      <c r="M34" s="76"/>
      <c r="N34" s="128"/>
      <c r="O34" s="76"/>
      <c r="P34" s="128"/>
      <c r="Q34" s="135"/>
      <c r="R34" s="1"/>
      <c r="S34" s="210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32"/>
      <c r="C35" s="96"/>
      <c r="D35" s="76"/>
      <c r="E35" s="76"/>
      <c r="F35" s="76"/>
      <c r="G35" s="76"/>
      <c r="H35" s="76"/>
      <c r="I35" s="76"/>
      <c r="J35" s="76"/>
      <c r="K35" s="76"/>
      <c r="L35" s="128"/>
      <c r="M35" s="76"/>
      <c r="N35" s="128"/>
      <c r="O35" s="76"/>
      <c r="P35" s="128"/>
      <c r="Q35" s="135"/>
      <c r="R35" s="1"/>
      <c r="S35" s="210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32"/>
      <c r="C36" s="96" t="s">
        <v>51</v>
      </c>
      <c r="D36" s="76"/>
      <c r="E36" s="76"/>
      <c r="F36" s="76"/>
      <c r="G36" s="76"/>
      <c r="H36" s="76"/>
      <c r="I36" s="76"/>
      <c r="J36" s="76"/>
      <c r="K36" s="76"/>
      <c r="L36" s="128"/>
      <c r="M36" s="76"/>
      <c r="N36" s="128"/>
      <c r="O36" s="76"/>
      <c r="P36" s="128"/>
      <c r="Q36" s="135"/>
      <c r="R36" s="1"/>
      <c r="S36" s="210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32"/>
      <c r="C37" s="96"/>
      <c r="D37" s="76"/>
      <c r="E37" s="76"/>
      <c r="F37" s="76"/>
      <c r="G37" s="76"/>
      <c r="H37" s="76"/>
      <c r="I37" s="76"/>
      <c r="J37" s="76"/>
      <c r="K37" s="128"/>
      <c r="L37" s="128"/>
      <c r="M37" s="76"/>
      <c r="N37" s="128"/>
      <c r="O37" s="76"/>
      <c r="P37" s="128"/>
      <c r="Q37" s="135"/>
      <c r="R37" s="1"/>
      <c r="S37" s="210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32"/>
      <c r="C38" s="97" t="s">
        <v>130</v>
      </c>
      <c r="D38" s="76"/>
      <c r="E38" s="76"/>
      <c r="F38" s="76"/>
      <c r="G38" s="76"/>
      <c r="H38" s="76"/>
      <c r="I38" s="76"/>
      <c r="J38" s="76"/>
      <c r="K38" s="76"/>
      <c r="L38" s="128"/>
      <c r="M38" s="76"/>
      <c r="N38" s="128"/>
      <c r="O38" s="76"/>
      <c r="P38" s="128"/>
      <c r="Q38" s="135"/>
      <c r="R38" s="1"/>
      <c r="S38" s="210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32"/>
      <c r="C39" s="95"/>
      <c r="D39" s="76"/>
      <c r="E39" s="76"/>
      <c r="F39" s="76"/>
      <c r="G39" s="76"/>
      <c r="H39" s="76"/>
      <c r="I39" s="76"/>
      <c r="J39" s="76"/>
      <c r="K39" s="76"/>
      <c r="L39" s="128"/>
      <c r="M39" s="76"/>
      <c r="N39" s="128"/>
      <c r="O39" s="76"/>
      <c r="P39" s="128"/>
      <c r="Q39" s="135"/>
      <c r="R39" s="1"/>
      <c r="S39" s="210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32"/>
      <c r="C40" s="97"/>
      <c r="D40" s="75"/>
      <c r="E40" s="75"/>
      <c r="F40" s="75"/>
      <c r="G40" s="75"/>
      <c r="H40" s="75"/>
      <c r="I40" s="128"/>
      <c r="J40" s="128"/>
      <c r="K40" s="128"/>
      <c r="L40" s="128"/>
      <c r="M40" s="128"/>
      <c r="N40" s="128"/>
      <c r="O40" s="128"/>
      <c r="P40" s="128"/>
      <c r="Q40" s="135"/>
      <c r="R40" s="1"/>
      <c r="S40" s="210"/>
      <c r="T40" s="1"/>
      <c r="U40" s="1"/>
      <c r="V40" s="1"/>
      <c r="W40" s="1"/>
      <c r="X40" s="1"/>
      <c r="Y40" s="1"/>
      <c r="Z40" s="1"/>
    </row>
    <row r="41" spans="1:26" ht="17.25" customHeight="1">
      <c r="A41" s="1"/>
      <c r="B41" s="132"/>
      <c r="C41" s="97"/>
      <c r="D41" s="75"/>
      <c r="E41" s="75"/>
      <c r="F41" s="75"/>
      <c r="G41" s="75"/>
      <c r="H41" s="75"/>
      <c r="I41" s="128"/>
      <c r="J41" s="128"/>
      <c r="K41" s="128"/>
      <c r="L41" s="128"/>
      <c r="M41" s="128"/>
      <c r="N41" s="128"/>
      <c r="O41" s="128"/>
      <c r="P41" s="128"/>
      <c r="Q41" s="135"/>
      <c r="R41" s="1"/>
      <c r="S41" s="210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32"/>
      <c r="C42" s="97" t="s">
        <v>26</v>
      </c>
      <c r="D42" s="75"/>
      <c r="E42" s="75"/>
      <c r="F42" s="76"/>
      <c r="G42" s="76"/>
      <c r="H42" s="75" t="s">
        <v>26</v>
      </c>
      <c r="I42" s="75"/>
      <c r="J42" s="128"/>
      <c r="K42" s="128"/>
      <c r="L42" s="128"/>
      <c r="M42" s="128"/>
      <c r="N42" s="128"/>
      <c r="O42" s="128"/>
      <c r="P42" s="128"/>
      <c r="Q42" s="135"/>
      <c r="R42" s="1"/>
      <c r="S42" s="210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32"/>
      <c r="C43" s="204" t="s">
        <v>27</v>
      </c>
      <c r="D43" s="205"/>
      <c r="E43" s="205"/>
      <c r="F43" s="76"/>
      <c r="G43" s="76"/>
      <c r="H43" s="75" t="s">
        <v>29</v>
      </c>
      <c r="I43" s="75"/>
      <c r="J43" s="128"/>
      <c r="K43" s="128"/>
      <c r="L43" s="128"/>
      <c r="M43" s="128"/>
      <c r="N43" s="128"/>
      <c r="O43" s="128"/>
      <c r="P43" s="128"/>
      <c r="Q43" s="135"/>
      <c r="R43" s="1"/>
      <c r="S43" s="210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32"/>
      <c r="C44" s="204" t="s">
        <v>52</v>
      </c>
      <c r="D44" s="205"/>
      <c r="E44" s="205"/>
      <c r="F44" s="76"/>
      <c r="G44" s="76"/>
      <c r="H44" s="75" t="s">
        <v>87</v>
      </c>
      <c r="I44" s="75"/>
      <c r="J44" s="128"/>
      <c r="K44" s="128"/>
      <c r="L44" s="128"/>
      <c r="M44" s="128"/>
      <c r="N44" s="128"/>
      <c r="O44" s="128"/>
      <c r="P44" s="128"/>
      <c r="Q44" s="135"/>
      <c r="R44" s="1"/>
      <c r="S44" s="210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32"/>
      <c r="C45" s="204" t="s">
        <v>28</v>
      </c>
      <c r="D45" s="205"/>
      <c r="E45" s="205"/>
      <c r="F45" s="76"/>
      <c r="G45" s="76"/>
      <c r="H45" s="75" t="s">
        <v>42</v>
      </c>
      <c r="I45" s="75"/>
      <c r="J45" s="128"/>
      <c r="K45" s="128"/>
      <c r="L45" s="128"/>
      <c r="M45" s="128"/>
      <c r="N45" s="128"/>
      <c r="O45" s="128"/>
      <c r="P45" s="128"/>
      <c r="Q45" s="135"/>
      <c r="R45" s="1"/>
      <c r="S45" s="210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32"/>
      <c r="C46" s="204" t="s">
        <v>53</v>
      </c>
      <c r="D46" s="205"/>
      <c r="E46" s="205"/>
      <c r="F46" s="76"/>
      <c r="G46" s="76"/>
      <c r="H46" s="75" t="s">
        <v>88</v>
      </c>
      <c r="I46" s="75"/>
      <c r="J46" s="128"/>
      <c r="K46" s="128"/>
      <c r="L46" s="128"/>
      <c r="M46" s="128"/>
      <c r="N46" s="128"/>
      <c r="O46" s="128"/>
      <c r="P46" s="128"/>
      <c r="Q46" s="135"/>
      <c r="R46" s="1"/>
      <c r="S46" s="210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"/>
      <c r="B47" s="98"/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36"/>
      <c r="R47" s="1"/>
      <c r="S47" s="210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33"/>
      <c r="M48" s="133"/>
      <c r="N48" s="133"/>
      <c r="O48" s="133"/>
      <c r="P48" s="133"/>
      <c r="Q48" s="133"/>
      <c r="R48" s="1"/>
      <c r="S48" s="210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33"/>
      <c r="M49" s="133"/>
      <c r="N49" s="133"/>
      <c r="O49" s="133"/>
      <c r="P49" s="133"/>
      <c r="Q49" s="133"/>
      <c r="R49" s="1"/>
      <c r="S49" s="210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210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210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210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10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210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210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210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210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210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210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10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210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210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210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210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210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210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210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210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210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210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210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210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210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210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210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210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210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210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210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210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210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210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210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210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210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210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210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210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210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210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210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210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210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210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210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210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210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210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210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210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210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210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210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210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210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210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210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210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210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210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210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210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210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210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210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210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210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210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210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210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210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210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210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210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210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210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210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210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210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210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210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210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210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210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210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210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210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210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210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210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210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210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210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210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210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210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210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210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210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210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210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210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210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210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210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210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210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210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210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210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210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210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210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210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210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210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210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210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210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210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210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210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210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210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210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210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210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210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10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210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210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210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210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210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210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210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210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210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210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210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210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210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210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210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210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210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210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210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210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210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210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210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210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210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210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210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210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210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210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210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210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210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210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210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210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210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210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210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210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210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210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210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210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210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210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210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210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210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210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210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210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210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210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210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210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210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210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210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210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210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210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210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210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210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210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210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210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210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210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210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210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210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210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210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210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210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210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210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210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210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210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210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210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210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210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210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210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210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210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210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210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210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210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210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10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210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210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210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210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210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210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210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210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210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210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210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210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210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210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210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210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210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210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210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210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210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210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210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210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210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210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210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210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210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210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210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210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210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210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210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210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210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210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210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210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210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210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210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210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210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210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210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210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210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210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210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210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210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210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210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210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210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210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210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210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210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210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210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210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210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210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210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210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210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210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210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210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210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210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210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210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210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210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210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210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210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210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210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210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210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210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210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210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210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210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210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210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210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210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210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210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210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210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210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210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210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210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210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210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210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210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210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210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210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210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210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210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210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210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210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210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210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210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210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210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210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210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210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210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210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210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210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210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210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210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210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210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210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210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210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210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210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210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210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210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210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210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210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210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210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210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210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210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210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210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210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210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210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210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210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210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210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210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210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210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210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210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210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210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210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210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210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210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210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210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210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210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210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210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210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210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210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210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210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210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210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210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210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210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210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210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210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210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210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210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210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210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210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210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210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210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210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210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210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210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210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210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210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210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210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210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210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210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210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210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210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210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210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210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210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210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210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210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210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210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210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210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210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210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210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210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210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210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210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210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210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210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210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210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210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210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210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210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210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210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210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210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210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210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210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210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210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210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210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210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210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210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210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210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210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210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210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210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210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210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210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210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210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210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210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210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210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210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210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210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210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210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210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210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210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210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210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210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210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210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210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210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10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210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210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210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210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210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210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210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210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210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210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210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210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210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210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210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210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210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210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210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210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210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210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210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210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210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210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210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210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210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210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210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210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210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210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210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210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210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210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10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210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210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210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210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210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210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210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210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210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210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210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210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210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210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210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210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210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210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210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210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210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210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210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210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210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210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210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210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210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210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210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210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210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210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210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210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210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210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210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210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210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210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210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210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210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210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210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210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210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210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210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210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210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210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210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210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210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210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210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210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210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210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210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210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210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210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210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210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210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210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210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210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210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210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210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210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210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210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210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210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210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210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210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210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210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210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210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210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210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210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210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210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210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210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210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210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210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210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210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210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210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210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210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10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10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10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10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10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10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10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10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10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10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10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10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10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10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10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10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10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10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10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10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10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10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10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10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10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10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10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10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10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10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210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210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210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210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210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210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210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210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210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10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10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10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10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10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10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10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10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10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10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10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10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10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10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10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10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10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10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10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10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10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10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10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10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10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10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10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10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10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10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210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210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210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210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210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210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210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210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210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210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210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210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210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210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210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210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210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210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210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210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210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210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210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210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210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210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210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210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210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210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210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210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210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210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210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210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210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210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210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210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210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210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210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210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210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210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210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210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210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210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210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210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210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210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210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210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210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210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210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210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210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210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210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210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210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210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210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210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210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210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210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210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210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210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210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210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210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210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210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210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210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210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210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210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210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210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210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210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210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210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210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210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210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210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210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210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210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210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210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210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210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210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210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210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210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210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210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210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210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210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210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210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210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210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210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210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210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210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210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210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210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210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210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210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210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210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210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210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210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210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210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210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210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210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210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210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210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210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210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210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210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210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210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210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210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210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210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210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210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210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210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210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210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210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210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210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210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210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210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210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210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210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210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210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210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210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210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210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210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210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210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210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210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210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210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210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210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210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210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210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210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210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210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210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210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210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210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210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210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210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210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210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210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210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210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210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210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210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210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210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210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210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210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210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210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210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210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210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210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210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210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210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210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210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210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210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210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210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210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210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210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210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210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210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210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210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210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210"/>
      <c r="T997" s="1"/>
      <c r="U997" s="1"/>
      <c r="V997" s="1"/>
      <c r="W997" s="1"/>
      <c r="X997" s="1"/>
      <c r="Y997" s="1"/>
      <c r="Z997" s="1"/>
    </row>
  </sheetData>
  <mergeCells count="28">
    <mergeCell ref="C44:E44"/>
    <mergeCell ref="C45:E45"/>
    <mergeCell ref="C46:E46"/>
    <mergeCell ref="C28:H28"/>
    <mergeCell ref="C29:H29"/>
    <mergeCell ref="C30:H30"/>
    <mergeCell ref="C31:H31"/>
    <mergeCell ref="C32:H33"/>
    <mergeCell ref="C43:E43"/>
    <mergeCell ref="C2:L2"/>
    <mergeCell ref="C10:D10"/>
    <mergeCell ref="J12:J13"/>
    <mergeCell ref="K12:L12"/>
    <mergeCell ref="M12:N12"/>
    <mergeCell ref="C12:C13"/>
    <mergeCell ref="D12:D13"/>
    <mergeCell ref="E12:E13"/>
    <mergeCell ref="F12:F13"/>
    <mergeCell ref="G12:G13"/>
    <mergeCell ref="H12:H13"/>
    <mergeCell ref="I12:I13"/>
    <mergeCell ref="Q12:Q13"/>
    <mergeCell ref="E10:Q10"/>
    <mergeCell ref="O12:P12"/>
    <mergeCell ref="C5:P5"/>
    <mergeCell ref="C3:P3"/>
    <mergeCell ref="C7:P7"/>
    <mergeCell ref="C8:P8"/>
  </mergeCells>
  <printOptions horizontalCentered="1"/>
  <pageMargins left="0.59055118110236227" right="0.59055118110236227" top="0.74803149606299213" bottom="0.74803149606299213" header="0" footer="0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5</vt:lpstr>
      <vt:lpstr>Formato No. 5.1A</vt:lpstr>
      <vt:lpstr>Formato No. 5.2</vt:lpstr>
      <vt:lpstr>Formato No. 5.3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sandra liliana vargas palacios</cp:lastModifiedBy>
  <dcterms:created xsi:type="dcterms:W3CDTF">2009-11-19T16:02:09Z</dcterms:created>
  <dcterms:modified xsi:type="dcterms:W3CDTF">2024-08-21T04:33:10Z</dcterms:modified>
</cp:coreProperties>
</file>