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esktop\ICCU\PROCESOS DE CONTRATACIÓN 2024\ICCU-LP-XXX-2024 VIAS QUETAME\"/>
    </mc:Choice>
  </mc:AlternateContent>
  <xr:revisionPtr revIDLastSave="0" documentId="13_ncr:1_{845632B2-F606-43A8-B556-3A05DEFBFD4A}" xr6:coauthVersionLast="47" xr6:coauthVersionMax="47" xr10:uidLastSave="{00000000-0000-0000-0000-000000000000}"/>
  <bookViews>
    <workbookView xWindow="-103" yWindow="-103" windowWidth="22149" windowHeight="11829" tabRatio="906" activeTab="1" xr2:uid="{00000000-000D-0000-FFFF-FFFF00000000}"/>
  </bookViews>
  <sheets>
    <sheet name="PRESUPUESTO OFICIAL(Entidad)" sheetId="265" r:id="rId1"/>
    <sheet name="PRESUPUESTO OFICIAL(Proponente)" sheetId="292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________key2" hidden="1">[1]INST!#REF!</definedName>
    <definedName name="________key2" hidden="1">[2]INST!#REF!</definedName>
    <definedName name="________key3" hidden="1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localSheetId="0" hidden="1">'PRESUPUESTO OFICIAL(Entidad)'!$H$12:$H$45</definedName>
    <definedName name="_xlnm._FilterDatabase" localSheetId="1" hidden="1">'PRESUPUESTO OFICIAL(Proponente)'!$H$12:$H$45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[4]INST!#REF!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rse_Out" hidden="1">'[5]7422CW00'!#REF!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ort" hidden="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ccessDatabase" hidden="1">"C:\C-314\VOLUMENES\volfin4.mdb"</definedName>
    <definedName name="ADFGSDB" hidden="1">{"via1",#N/A,TRUE,"general";"via2",#N/A,TRUE,"general";"via3",#N/A,TRUE,"general"}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0">'PRESUPUESTO OFICIAL(Entidad)'!$A$1:$L$61</definedName>
    <definedName name="_xlnm.Print_Area" localSheetId="1">'PRESUPUESTO OFICIAL(Proponente)'!$A$1:$L$61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LPH1" hidden="1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BWorkbookPriority" hidden="1">-1602700874</definedName>
    <definedName name="ccccc" hidden="1">{"TAB1",#N/A,TRUE,"GENERAL";"TAB2",#N/A,TRUE,"GENERAL";"TAB3",#N/A,TRUE,"GENERAL";"TAB4",#N/A,TRUE,"GENERAL";"TAB5",#N/A,TRUE,"GENERAL"}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jsa" hidden="1">#REF!</definedName>
    <definedName name="costo2" hidden="1">#REF!</definedName>
    <definedName name="CUNET" hidden="1">{"via1",#N/A,TRUE,"general";"via2",#N/A,TRUE,"general";"via3",#N/A,TRUE,"general"}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jdytj" hidden="1">{"TAB1",#N/A,TRUE,"GENERAL";"TAB2",#N/A,TRUE,"GENERAL";"TAB3",#N/A,TRUE,"GENERAL";"TAB4",#N/A,TRUE,"GENERAL";"TAB5",#N/A,TRUE,"GENERAL"}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NGENIERIA1" hidden="1">#REF!</definedName>
    <definedName name="INGENIERIA11" hidden="1">#REF!</definedName>
    <definedName name="irng" hidden="1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dmfm" hidden="1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ame" hidden="1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plpl" hidden="1">{"via1",#N/A,TRUE,"general";"via2",#N/A,TRUE,"general";"via3",#N/A,TRUE,"general"}</definedName>
    <definedName name="mafdsf" hidden="1">{"via1",#N/A,TRUE,"general";"via2",#N/A,TRUE,"general";"via3",#N/A,TRUE,"general"}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sor" hidden="1">{"via1",#N/A,TRUE,"general";"via2",#N/A,TRUE,"general";"via3",#N/A,TRUE,"general"}</definedName>
    <definedName name="mdd" hidden="1">{"via1",#N/A,TRUE,"general";"via2",#N/A,TRUE,"general";"via3",#N/A,TRUE,"general"}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IVejec" hidden="1">{#N/A,#N/A,FALSE,"Hoja1";#N/A,#N/A,FALSE,"Hoja2"}</definedName>
    <definedName name="MOE" hidden="1">{#N/A,#N/A,FALSE,"Hoja1";#N/A,#N/A,FALSE,"Hoja2"}</definedName>
    <definedName name="n" hidden="1">{"via1",#N/A,TRUE,"general";"via2",#N/A,TRUE,"general";"via3",#N/A,TRUE,"general"}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hidden="1">{"via1",#N/A,TRUE,"general";"via2",#N/A,TRUE,"general";"via3",#N/A,TRUE,"general"}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p0p0" hidden="1">{"via1",#N/A,TRUE,"general";"via2",#N/A,TRUE,"general";"via3",#N/A,TRUE,"general"}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uig" hidden="1">{"via1",#N/A,TRUE,"general";"via2",#N/A,TRUE,"general";"via3",#N/A,TRUE,"general"}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olver_adj" localSheetId="0" hidden="1">'PRESUPUESTO OFICIAL(Entidad)'!#REF!</definedName>
    <definedName name="solver_adj" localSheetId="1" hidden="1">'PRESUPUESTO OFICIAL(Proponente)'!#REF!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OFICIAL(Entidad)'!$J$57</definedName>
    <definedName name="solver_lhs1" localSheetId="1" hidden="1">'PRESUPUESTO OFICIAL(Proponente)'!$J$57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OFICIAL(Entidad)'!$J$57</definedName>
    <definedName name="solver_opt" localSheetId="1" hidden="1">'PRESUPUESTO OFICIAL(Proponente)'!$J$57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OFICIAL(Entidad)'!$J$58</definedName>
    <definedName name="solver_rhs1" localSheetId="1" hidden="1">'PRESUPUESTO OFICIAL(Proponente)'!$J$58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K_1" hidden="1">[4]INST!#REF!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r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6y6" hidden="1">{"via1",#N/A,TRUE,"general";"via2",#N/A,TRUE,"general";"via3",#N/A,TRUE,"general"}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9" i="292" l="1"/>
  <c r="J44" i="292" l="1"/>
  <c r="J43" i="292"/>
  <c r="J42" i="292"/>
  <c r="J41" i="292"/>
  <c r="J40" i="292"/>
  <c r="J39" i="292"/>
  <c r="J38" i="292"/>
  <c r="J37" i="292"/>
  <c r="J34" i="292"/>
  <c r="J33" i="292"/>
  <c r="J32" i="292"/>
  <c r="J31" i="292"/>
  <c r="J30" i="292"/>
  <c r="J29" i="292"/>
  <c r="J28" i="292"/>
  <c r="J25" i="292"/>
  <c r="J24" i="292"/>
  <c r="J23" i="292"/>
  <c r="J20" i="292"/>
  <c r="J19" i="292"/>
  <c r="J18" i="292"/>
  <c r="J17" i="292"/>
  <c r="J16" i="292"/>
  <c r="J15" i="292"/>
  <c r="J14" i="292"/>
  <c r="J45" i="265"/>
  <c r="J44" i="265"/>
  <c r="J43" i="265"/>
  <c r="J42" i="265"/>
  <c r="J41" i="265"/>
  <c r="J40" i="265"/>
  <c r="J39" i="265"/>
  <c r="J38" i="265"/>
  <c r="J37" i="265"/>
  <c r="J34" i="265"/>
  <c r="J33" i="265"/>
  <c r="J32" i="265"/>
  <c r="J31" i="265"/>
  <c r="J30" i="265"/>
  <c r="J29" i="265"/>
  <c r="J28" i="265"/>
  <c r="J35" i="265" s="1"/>
  <c r="J25" i="265"/>
  <c r="J24" i="265"/>
  <c r="J26" i="265" s="1"/>
  <c r="J23" i="265"/>
  <c r="J20" i="265"/>
  <c r="J19" i="265"/>
  <c r="J18" i="265"/>
  <c r="J17" i="265"/>
  <c r="J16" i="265"/>
  <c r="J15" i="265"/>
  <c r="J14" i="265"/>
  <c r="J21" i="265" s="1"/>
  <c r="J46" i="265" s="1"/>
  <c r="J26" i="292" l="1"/>
  <c r="J21" i="292"/>
  <c r="J45" i="292"/>
  <c r="J35" i="292"/>
  <c r="J59" i="265"/>
  <c r="J46" i="292" l="1"/>
  <c r="J48" i="292" s="1"/>
  <c r="J52" i="292" s="1"/>
  <c r="J48" i="265"/>
  <c r="J52" i="265" s="1"/>
</calcChain>
</file>

<file path=xl/sharedStrings.xml><?xml version="1.0" encoding="utf-8"?>
<sst xmlns="http://schemas.openxmlformats.org/spreadsheetml/2006/main" count="218" uniqueCount="79">
  <si>
    <t>FORMULARIO 1</t>
  </si>
  <si>
    <t>PRESUPUESTO OFICIAL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</si>
  <si>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</si>
  <si>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</si>
  <si>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</si>
  <si>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</si>
  <si>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</si>
  <si>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</si>
  <si>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</si>
  <si>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</si>
  <si>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</si>
  <si>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t>VALOR TOTAL</t>
  </si>
  <si>
    <t>DESCRIPCION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</si>
  <si>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</si>
  <si>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</si>
  <si>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</si>
  <si>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</si>
  <si>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</si>
  <si>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</si>
  <si>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</si>
  <si>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</si>
  <si>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</si>
  <si>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</si>
  <si>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</si>
  <si>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</si>
  <si>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INSTITUTO DE INFRAESTRUCTURA Y CONCESIONES DE CUNDINAMARCA  - ICCU</t>
  </si>
  <si>
    <t>SUMINISTRO FIGURADO Y ARMADO DE ACERO DE REFUERZO 60000 PSI</t>
  </si>
  <si>
    <t>PLAN DE MANEJO DE TRAFICO</t>
  </si>
  <si>
    <t xml:space="preserve">SUBGERENCIA DE INFRAESTRUCTURA </t>
  </si>
  <si>
    <t/>
  </si>
  <si>
    <t>VALOR TOTAL OBRA</t>
  </si>
  <si>
    <t>***</t>
  </si>
  <si>
    <t>AFIRMADO</t>
  </si>
  <si>
    <t>SUBTOTAL OBRAS</t>
  </si>
  <si>
    <r>
      <rPr>
        <b/>
        <sz val="11"/>
        <rFont val="Arial"/>
        <family val="2"/>
      </rPr>
      <t>NOTA 5:</t>
    </r>
    <r>
      <rPr>
        <sz val="11"/>
        <rFont val="Arial"/>
        <family val="2"/>
      </rPr>
      <t xml:space="preserve"> El proponente deberá adjuntar en su propuesta el formulario 1 - Formulario de Presupuesto Oficial, debidamente diligenciado en su totalidad en formato excel. 
En caso de presentar propuesta economica en formato PDF / otro formato y Excel, primará el archivo EXCEl. En todo caso no será causal de rechazo presentar este documento en otro formato siempre y cuando cumpla con la presentacion de todos los items, cantidades y valores requeridos. No se requiere que este documento se presente firmado.</t>
    </r>
  </si>
  <si>
    <t>NO MODIFICAR</t>
  </si>
  <si>
    <t>PLAN DE ADAPTACION DE LA GUIA AMBIENTAL</t>
  </si>
  <si>
    <r>
      <rPr>
        <b/>
        <sz val="11"/>
        <rFont val="Arial"/>
        <family val="2"/>
      </rPr>
      <t>NOTA 4:</t>
    </r>
    <r>
      <rPr>
        <sz val="11"/>
        <rFont val="Arial"/>
        <family val="2"/>
      </rPr>
      <t xml:space="preserve"> Los valores asignados para los componentes de PLAN DE MANEJO DE TRAFICO y PLAN DE ADAPTACION DE LA GUIA AMBIENTAL no podran ser modificados por el proponente.</t>
    </r>
  </si>
  <si>
    <t>201.7</t>
  </si>
  <si>
    <t>DEMOLICIÓN DE ESTRUCTURAS (INCLUYE CARGUE Y RETIRO DE SOBRANTES A UNA DISTANCIA DE 5KM)</t>
  </si>
  <si>
    <t>COMPLEMENTACION Y AJUSTE A ESTUDIOS Y DISEÑOS (IVA INCLUIDO)</t>
  </si>
  <si>
    <t>MEJORAMIENTO Y MANTENIMIENTO DE VÍAS RURALES EN EL MUNICIPIO DE QUETAME DEPARTAMENTO DE CUNDINAMARCA DEL PROGRAMA COLOMBIA RURAL EN EL MARCO DEL CONVENIO INTERADMINISTRATIVO NO. INVIAS 2056 DE 2021, FASE II</t>
  </si>
  <si>
    <t xml:space="preserve">EXCAVACIONES VARIAS EN MATERIAL COMÚN SECO (INCLUYE RETIRO DE SOBRANTES A UNA DISTANCIA MENOR DE 5 KM) </t>
  </si>
  <si>
    <t>M3</t>
  </si>
  <si>
    <t>4,24,</t>
  </si>
  <si>
    <t>CONCRETO CLASE F= 2000 PSI PARA SOLADOS Y ATRAQUES</t>
  </si>
  <si>
    <t>PILOTE EN CONCRETO DE 3000 PSI, DIAMETRO 1,5 m CONSTRUCCIÓN MANUAL (INCLUYE EXCAVACIÓN EN CUALQUIER TIPO DE MATERIAL, REFUERZO Y ANILLOS)</t>
  </si>
  <si>
    <t>ML</t>
  </si>
  <si>
    <t>4,52,</t>
  </si>
  <si>
    <t>KG</t>
  </si>
  <si>
    <t>CONCRETO CLASE D, f´c  =3000 PSI (elevaciones)</t>
  </si>
  <si>
    <t>RELLENO PARA ESTRUCTURAS</t>
  </si>
  <si>
    <t>DREN EN TUBERÍA PVC SANITARIA, D=4" (PUENTES)</t>
  </si>
  <si>
    <t>UNIDAD</t>
  </si>
  <si>
    <t>CAPITULO 1. MURO DE CONTENCIÓN VEREDA LAS MERCEDES</t>
  </si>
  <si>
    <t>CAPITULO 2. REFORZAMIENTO PUENTE CURRUCO MUNICIPIO DE QUETAME  CUNDINAMARCA</t>
  </si>
  <si>
    <t>650 P</t>
  </si>
  <si>
    <t>SUMINISTRO,  TRANSPORTE, FABRICACIÓN ENSAMBLAJE, Y MONTAJE DE ACERO A 588 GRADO B</t>
  </si>
  <si>
    <t>SUMINISTRO E INSTALACIÓN DE APOYOS ELASTOMÉRICOS</t>
  </si>
  <si>
    <t>U(DM3)</t>
  </si>
  <si>
    <t>ANCLAJE DE 1/2</t>
  </si>
  <si>
    <t xml:space="preserve">CAPITULO 3. OBRAS PARA MANEJO DE PASO DE AGUA (BATEA Y DISIPADOR) </t>
  </si>
  <si>
    <t>EXCAVACIONES VARIAS A MÁQUINA SIN CLASIFICAR (INCLUYE RETIRO DE SOBRANTES A UNA DISTANCIA MENOR DE  5 KM)</t>
  </si>
  <si>
    <t>CONCRETO CLASE D, f´c= 3000 psi (bases)</t>
  </si>
  <si>
    <t>CONCRETO CLASE F, 2000 PSI PARA SOLADOS Y ATRAQUES</t>
  </si>
  <si>
    <t>SUMINISTRO E INSTALACIÓN DE BOLSACRETO</t>
  </si>
  <si>
    <t>600.3</t>
  </si>
  <si>
    <t>EXCAVACIONES VARIAS EN ROCA BAJO AGUA (INCLUYE RETIRO DE SOBRANTES A UNA DISTANCIA MENOR DE 5 KM)</t>
  </si>
  <si>
    <t>CAPITULO 4. CONSTRUCCIÓN PLACA HUELLA</t>
  </si>
  <si>
    <t>600,2,3</t>
  </si>
  <si>
    <t>EXCAVACIONES VARIAS EN MATERIAL COMUN EN SECO</t>
  </si>
  <si>
    <t>CONCRETO RESISTENCIA 21MPa (D) - MEZCLA IN SITU</t>
  </si>
  <si>
    <t>CONCRETO RESISTENCIA 14MPA (G) (CICLOPEO)</t>
  </si>
  <si>
    <t>CUNETA DE CONCRETO VACIADA IN SITU; INCLUYE LA CONFORMACIÓN DE LA SUPERFICIE DE APOYO</t>
  </si>
  <si>
    <t>ACERO DE REFUERZO FY 420 MPA.</t>
  </si>
  <si>
    <t>310.1</t>
  </si>
  <si>
    <t>CONFORMACIÓN DE LA CALZADA EXISTENTE</t>
  </si>
  <si>
    <t>M2</t>
  </si>
  <si>
    <t>RELLENO PARA ESTRUCTURAS CON SUELO (analizado sin preparación de la superficie base del relleno)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</si>
</sst>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  <numFmt numFmtId="202" formatCode="_-* #,##0.00\ _€_-;\-* #,##0.00\ _€_-;_-* &quot;-&quot;??\ _€_-;_-@"/>
    <numFmt numFmtId="203" formatCode="_-[$$-240A]\ * #,##0.00_-;\-[$$-240A]\ * #,##0.00_-;_-[$$-240A]\ * &quot;-&quot;??_-;_-@_-"/>
    <numFmt numFmtId="204" formatCode="0.0"/>
    <numFmt numFmtId="205" formatCode="#,##0.00_ ;\-#,##0.00\ "/>
  </numFmts>
  <fonts count="5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4"/>
      <name val="Arial Narrow"/>
      <family val="2"/>
    </font>
    <font>
      <sz val="14"/>
      <name val="Arial"/>
      <family val="2"/>
    </font>
    <font>
      <b/>
      <sz val="13"/>
      <name val="Arial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0"/>
      <name val="Arial"/>
      <family val="2"/>
    </font>
    <font>
      <b/>
      <sz val="11"/>
      <color rgb="FFFF0000"/>
      <name val="Arial"/>
      <family val="2"/>
    </font>
    <font>
      <sz val="11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42">
      <alignment horizontal="right"/>
    </xf>
    <xf numFmtId="186" fontId="6" fillId="0" borderId="42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42">
      <alignment horizontal="right"/>
    </xf>
    <xf numFmtId="189" fontId="4" fillId="0" borderId="0">
      <protection locked="0"/>
    </xf>
    <xf numFmtId="3" fontId="29" fillId="0" borderId="0" applyFont="0" applyFill="0" applyBorder="0" applyAlignment="0" applyProtection="0"/>
    <xf numFmtId="190" fontId="4" fillId="0" borderId="0">
      <protection locked="0"/>
    </xf>
    <xf numFmtId="191" fontId="29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3" fontId="30" fillId="0" borderId="0">
      <protection locked="0"/>
    </xf>
    <xf numFmtId="194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4">
      <protection locked="0"/>
    </xf>
    <xf numFmtId="42" fontId="45" fillId="0" borderId="0" applyFont="0" applyFill="0" applyBorder="0" applyAlignment="0" applyProtection="0"/>
  </cellStyleXfs>
  <cellXfs count="283">
    <xf numFmtId="0" fontId="0" fillId="0" borderId="0" xfId="0"/>
    <xf numFmtId="0" fontId="37" fillId="0" borderId="0" xfId="89" applyFont="1"/>
    <xf numFmtId="185" fontId="38" fillId="24" borderId="40" xfId="73" applyNumberFormat="1" applyFont="1" applyFill="1" applyBorder="1" applyAlignment="1">
      <alignment vertical="center"/>
    </xf>
    <xf numFmtId="49" fontId="38" fillId="0" borderId="0" xfId="131" applyNumberFormat="1" applyFont="1" applyAlignment="1">
      <alignment horizontal="right" vertical="center"/>
    </xf>
    <xf numFmtId="184" fontId="38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9" fontId="37" fillId="0" borderId="17" xfId="129" applyNumberFormat="1" applyFont="1" applyBorder="1" applyAlignment="1">
      <alignment horizontal="center" vertical="center"/>
    </xf>
    <xf numFmtId="179" fontId="38" fillId="0" borderId="24" xfId="129" applyNumberFormat="1" applyFont="1" applyBorder="1" applyAlignment="1">
      <alignment vertical="center"/>
    </xf>
    <xf numFmtId="0" fontId="37" fillId="0" borderId="18" xfId="128" applyFont="1" applyBorder="1" applyAlignment="1">
      <alignment horizontal="right" vertical="center"/>
    </xf>
    <xf numFmtId="9" fontId="37" fillId="0" borderId="25" xfId="129" applyNumberFormat="1" applyFont="1" applyBorder="1" applyAlignment="1">
      <alignment horizontal="center" vertical="center"/>
    </xf>
    <xf numFmtId="0" fontId="37" fillId="0" borderId="23" xfId="128" applyFont="1" applyBorder="1" applyAlignment="1">
      <alignment vertical="center"/>
    </xf>
    <xf numFmtId="179" fontId="37" fillId="0" borderId="0" xfId="129" applyNumberFormat="1" applyFont="1"/>
    <xf numFmtId="39" fontId="38" fillId="0" borderId="0" xfId="129" applyNumberFormat="1" applyFont="1" applyAlignment="1">
      <alignment vertical="center"/>
    </xf>
    <xf numFmtId="0" fontId="38" fillId="0" borderId="27" xfId="79" applyFont="1" applyBorder="1" applyAlignment="1">
      <alignment vertical="center"/>
    </xf>
    <xf numFmtId="184" fontId="38" fillId="26" borderId="41" xfId="60" applyNumberFormat="1" applyFont="1" applyFill="1" applyBorder="1" applyAlignment="1">
      <alignment horizontal="center" vertical="center"/>
    </xf>
    <xf numFmtId="184" fontId="38" fillId="26" borderId="14" xfId="60" applyNumberFormat="1" applyFont="1" applyFill="1" applyBorder="1" applyAlignment="1">
      <alignment horizontal="center" vertical="center"/>
    </xf>
    <xf numFmtId="9" fontId="37" fillId="27" borderId="24" xfId="95" applyFont="1" applyFill="1" applyBorder="1" applyAlignment="1">
      <alignment horizontal="center" vertical="center"/>
    </xf>
    <xf numFmtId="0" fontId="37" fillId="0" borderId="12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40" fillId="0" borderId="0" xfId="89" applyFont="1"/>
    <xf numFmtId="0" fontId="40" fillId="0" borderId="30" xfId="89" applyFont="1" applyBorder="1"/>
    <xf numFmtId="0" fontId="40" fillId="0" borderId="31" xfId="89" applyFont="1" applyBorder="1"/>
    <xf numFmtId="0" fontId="41" fillId="0" borderId="30" xfId="89" applyFont="1" applyBorder="1" applyAlignment="1">
      <alignment vertical="center" wrapText="1"/>
    </xf>
    <xf numFmtId="0" fontId="41" fillId="0" borderId="0" xfId="89" applyFont="1" applyAlignment="1">
      <alignment vertical="center" wrapText="1"/>
    </xf>
    <xf numFmtId="0" fontId="41" fillId="0" borderId="31" xfId="89" applyFont="1" applyBorder="1" applyAlignment="1">
      <alignment vertical="center" wrapText="1"/>
    </xf>
    <xf numFmtId="0" fontId="40" fillId="0" borderId="0" xfId="90" applyFont="1"/>
    <xf numFmtId="0" fontId="40" fillId="0" borderId="30" xfId="90" applyFont="1" applyBorder="1"/>
    <xf numFmtId="0" fontId="40" fillId="0" borderId="31" xfId="90" applyFont="1" applyBorder="1"/>
    <xf numFmtId="0" fontId="6" fillId="0" borderId="0" xfId="90" applyFont="1"/>
    <xf numFmtId="180" fontId="40" fillId="0" borderId="31" xfId="90" applyNumberFormat="1" applyFont="1" applyBorder="1"/>
    <xf numFmtId="182" fontId="40" fillId="0" borderId="31" xfId="90" applyNumberFormat="1" applyFont="1" applyBorder="1"/>
    <xf numFmtId="0" fontId="4" fillId="0" borderId="0" xfId="90" applyFont="1"/>
    <xf numFmtId="0" fontId="40" fillId="0" borderId="28" xfId="90" applyFont="1" applyBorder="1"/>
    <xf numFmtId="0" fontId="40" fillId="0" borderId="29" xfId="89" applyFont="1" applyBorder="1"/>
    <xf numFmtId="0" fontId="40" fillId="0" borderId="35" xfId="89" applyFont="1" applyBorder="1"/>
    <xf numFmtId="0" fontId="43" fillId="0" borderId="30" xfId="89" applyFont="1" applyBorder="1" applyAlignment="1">
      <alignment horizontal="center"/>
    </xf>
    <xf numFmtId="0" fontId="43" fillId="0" borderId="0" xfId="89" applyFont="1" applyAlignment="1">
      <alignment horizontal="center"/>
    </xf>
    <xf numFmtId="0" fontId="43" fillId="0" borderId="31" xfId="89" applyFont="1" applyBorder="1" applyAlignment="1">
      <alignment horizontal="center"/>
    </xf>
    <xf numFmtId="202" fontId="40" fillId="0" borderId="0" xfId="89" applyNumberFormat="1" applyFont="1"/>
    <xf numFmtId="202" fontId="43" fillId="0" borderId="0" xfId="89" applyNumberFormat="1" applyFont="1" applyAlignment="1">
      <alignment horizontal="center"/>
    </xf>
    <xf numFmtId="202" fontId="38" fillId="0" borderId="0" xfId="131" applyNumberFormat="1" applyFont="1" applyAlignment="1">
      <alignment horizontal="right" vertical="center"/>
    </xf>
    <xf numFmtId="202" fontId="37" fillId="0" borderId="17" xfId="129" applyNumberFormat="1" applyFont="1" applyBorder="1" applyAlignment="1">
      <alignment vertical="center"/>
    </xf>
    <xf numFmtId="202" fontId="38" fillId="0" borderId="25" xfId="129" applyNumberFormat="1" applyFont="1" applyBorder="1" applyAlignment="1">
      <alignment vertical="center"/>
    </xf>
    <xf numFmtId="202" fontId="37" fillId="0" borderId="0" xfId="128" applyNumberFormat="1" applyFont="1"/>
    <xf numFmtId="202" fontId="40" fillId="0" borderId="29" xfId="89" applyNumberFormat="1" applyFont="1" applyBorder="1"/>
    <xf numFmtId="202" fontId="37" fillId="0" borderId="0" xfId="89" applyNumberFormat="1" applyFont="1"/>
    <xf numFmtId="6" fontId="46" fillId="0" borderId="0" xfId="255" applyNumberFormat="1" applyFont="1" applyFill="1" applyBorder="1" applyAlignment="1" applyProtection="1">
      <alignment horizontal="right" vertical="center" wrapText="1"/>
    </xf>
    <xf numFmtId="175" fontId="37" fillId="0" borderId="0" xfId="89" applyNumberFormat="1" applyFont="1"/>
    <xf numFmtId="42" fontId="0" fillId="0" borderId="0" xfId="255" applyFont="1"/>
    <xf numFmtId="0" fontId="43" fillId="0" borderId="0" xfId="89" applyFont="1" applyAlignment="1">
      <alignment horizontal="centerContinuous" wrapText="1"/>
    </xf>
    <xf numFmtId="0" fontId="40" fillId="0" borderId="0" xfId="89" applyFont="1" applyAlignment="1">
      <alignment horizontal="centerContinuous" wrapText="1"/>
    </xf>
    <xf numFmtId="202" fontId="40" fillId="0" borderId="0" xfId="89" applyNumberFormat="1" applyFont="1" applyAlignment="1">
      <alignment horizontal="centerContinuous" wrapText="1"/>
    </xf>
    <xf numFmtId="0" fontId="39" fillId="0" borderId="0" xfId="89" applyFont="1" applyAlignment="1">
      <alignment horizontal="centerContinuous" wrapText="1"/>
    </xf>
    <xf numFmtId="0" fontId="49" fillId="28" borderId="37" xfId="228" applyFont="1" applyFill="1" applyBorder="1" applyAlignment="1">
      <alignment vertical="center"/>
    </xf>
    <xf numFmtId="0" fontId="49" fillId="28" borderId="39" xfId="228" applyFont="1" applyFill="1" applyBorder="1" applyAlignment="1">
      <alignment vertical="center"/>
    </xf>
    <xf numFmtId="177" fontId="49" fillId="28" borderId="39" xfId="228" applyNumberFormat="1" applyFont="1" applyFill="1" applyBorder="1" applyAlignment="1">
      <alignment vertical="center"/>
    </xf>
    <xf numFmtId="8" fontId="49" fillId="28" borderId="39" xfId="255" applyNumberFormat="1" applyFont="1" applyFill="1" applyBorder="1" applyAlignment="1" applyProtection="1">
      <alignment vertical="center"/>
    </xf>
    <xf numFmtId="0" fontId="49" fillId="28" borderId="40" xfId="228" applyFont="1" applyFill="1" applyBorder="1" applyAlignment="1">
      <alignment vertical="center"/>
    </xf>
    <xf numFmtId="0" fontId="50" fillId="0" borderId="11" xfId="228" applyFont="1" applyBorder="1" applyAlignment="1">
      <alignment horizontal="left" vertical="center"/>
    </xf>
    <xf numFmtId="0" fontId="50" fillId="0" borderId="12" xfId="135" applyFont="1" applyBorder="1" applyAlignment="1">
      <alignment horizontal="center" vertical="center"/>
    </xf>
    <xf numFmtId="175" fontId="49" fillId="0" borderId="36" xfId="40" applyNumberFormat="1" applyFont="1" applyFill="1" applyBorder="1" applyAlignment="1" applyProtection="1">
      <alignment horizontal="right" vertical="center"/>
    </xf>
    <xf numFmtId="0" fontId="48" fillId="24" borderId="37" xfId="73" applyFont="1" applyFill="1" applyBorder="1" applyAlignment="1">
      <alignment vertical="center"/>
    </xf>
    <xf numFmtId="0" fontId="48" fillId="24" borderId="39" xfId="73" applyFont="1" applyFill="1" applyBorder="1" applyAlignment="1">
      <alignment vertical="center"/>
    </xf>
    <xf numFmtId="185" fontId="48" fillId="24" borderId="40" xfId="73" applyNumberFormat="1" applyFont="1" applyFill="1" applyBorder="1" applyAlignment="1">
      <alignment vertical="center"/>
    </xf>
    <xf numFmtId="0" fontId="48" fillId="24" borderId="43" xfId="73" applyFont="1" applyFill="1" applyBorder="1" applyAlignment="1">
      <alignment vertical="center"/>
    </xf>
    <xf numFmtId="0" fontId="50" fillId="0" borderId="12" xfId="135" applyFont="1" applyBorder="1" applyAlignment="1">
      <alignment horizontal="left" vertical="center" wrapText="1"/>
    </xf>
    <xf numFmtId="8" fontId="50" fillId="0" borderId="14" xfId="255" applyNumberFormat="1" applyFont="1" applyFill="1" applyBorder="1" applyAlignment="1" applyProtection="1">
      <alignment horizontal="right" vertical="center"/>
    </xf>
    <xf numFmtId="166" fontId="50" fillId="0" borderId="24" xfId="62" applyNumberFormat="1" applyFont="1" applyFill="1" applyBorder="1" applyAlignment="1" applyProtection="1">
      <alignment horizontal="right" vertical="center"/>
    </xf>
    <xf numFmtId="177" fontId="50" fillId="0" borderId="12" xfId="40" applyNumberFormat="1" applyFont="1" applyFill="1" applyBorder="1" applyAlignment="1" applyProtection="1">
      <alignment vertical="center"/>
    </xf>
    <xf numFmtId="8" fontId="50" fillId="0" borderId="19" xfId="255" applyNumberFormat="1" applyFont="1" applyFill="1" applyBorder="1" applyAlignment="1" applyProtection="1">
      <alignment horizontal="right" vertical="center"/>
    </xf>
    <xf numFmtId="203" fontId="6" fillId="0" borderId="0" xfId="90" applyNumberFormat="1" applyFont="1"/>
    <xf numFmtId="0" fontId="49" fillId="28" borderId="39" xfId="228" applyFont="1" applyFill="1" applyBorder="1" applyAlignment="1">
      <alignment horizontal="left" vertical="center" wrapText="1"/>
    </xf>
    <xf numFmtId="0" fontId="49" fillId="27" borderId="37" xfId="0" applyFont="1" applyFill="1" applyBorder="1" applyAlignment="1">
      <alignment vertical="center"/>
    </xf>
    <xf numFmtId="0" fontId="50" fillId="27" borderId="39" xfId="0" applyFont="1" applyFill="1" applyBorder="1"/>
    <xf numFmtId="0" fontId="50" fillId="27" borderId="39" xfId="89" applyFont="1" applyFill="1" applyBorder="1"/>
    <xf numFmtId="202" fontId="50" fillId="27" borderId="39" xfId="89" applyNumberFormat="1" applyFont="1" applyFill="1" applyBorder="1"/>
    <xf numFmtId="0" fontId="50" fillId="27" borderId="40" xfId="89" applyFont="1" applyFill="1" applyBorder="1"/>
    <xf numFmtId="0" fontId="49" fillId="25" borderId="45" xfId="73" applyFont="1" applyFill="1" applyBorder="1" applyAlignment="1">
      <alignment horizontal="center" vertical="center" wrapText="1"/>
    </xf>
    <xf numFmtId="0" fontId="49" fillId="25" borderId="46" xfId="73" applyFont="1" applyFill="1" applyBorder="1" applyAlignment="1">
      <alignment horizontal="center" vertical="center" wrapText="1"/>
    </xf>
    <xf numFmtId="0" fontId="49" fillId="0" borderId="46" xfId="126" applyFont="1" applyBorder="1" applyAlignment="1">
      <alignment horizontal="center" vertical="center" wrapText="1"/>
    </xf>
    <xf numFmtId="0" fontId="49" fillId="25" borderId="46" xfId="73" applyFont="1" applyFill="1" applyBorder="1" applyAlignment="1">
      <alignment horizontal="left" vertical="center" wrapText="1"/>
    </xf>
    <xf numFmtId="202" fontId="49" fillId="25" borderId="46" xfId="73" applyNumberFormat="1" applyFont="1" applyFill="1" applyBorder="1" applyAlignment="1">
      <alignment horizontal="center" vertical="center" wrapText="1"/>
    </xf>
    <xf numFmtId="4" fontId="49" fillId="25" borderId="46" xfId="73" applyNumberFormat="1" applyFont="1" applyFill="1" applyBorder="1" applyAlignment="1">
      <alignment horizontal="center" vertical="center" wrapText="1"/>
    </xf>
    <xf numFmtId="4" fontId="49" fillId="25" borderId="47" xfId="73" applyNumberFormat="1" applyFont="1" applyFill="1" applyBorder="1" applyAlignment="1">
      <alignment horizontal="center" vertical="center" wrapText="1"/>
    </xf>
    <xf numFmtId="0" fontId="47" fillId="0" borderId="0" xfId="89" applyFont="1" applyAlignment="1">
      <alignment horizontal="centerContinuous" wrapText="1"/>
    </xf>
    <xf numFmtId="0" fontId="47" fillId="0" borderId="0" xfId="89" applyFont="1" applyAlignment="1">
      <alignment horizontal="left" wrapText="1"/>
    </xf>
    <xf numFmtId="0" fontId="39" fillId="0" borderId="0" xfId="89" applyFont="1" applyAlignment="1">
      <alignment horizontal="left" wrapText="1"/>
    </xf>
    <xf numFmtId="0" fontId="50" fillId="27" borderId="39" xfId="89" applyFont="1" applyFill="1" applyBorder="1" applyAlignment="1">
      <alignment horizontal="left" wrapText="1"/>
    </xf>
    <xf numFmtId="0" fontId="48" fillId="24" borderId="39" xfId="73" applyFont="1" applyFill="1" applyBorder="1" applyAlignment="1">
      <alignment horizontal="left" vertical="center" wrapText="1"/>
    </xf>
    <xf numFmtId="49" fontId="39" fillId="0" borderId="0" xfId="131" applyNumberFormat="1" applyFont="1" applyAlignment="1">
      <alignment horizontal="left" vertical="center" wrapText="1"/>
    </xf>
    <xf numFmtId="0" fontId="47" fillId="0" borderId="16" xfId="128" applyFont="1" applyBorder="1" applyAlignment="1">
      <alignment horizontal="left" vertical="center" wrapText="1"/>
    </xf>
    <xf numFmtId="0" fontId="39" fillId="0" borderId="22" xfId="128" applyFont="1" applyBorder="1" applyAlignment="1">
      <alignment horizontal="left" vertical="center" wrapText="1"/>
    </xf>
    <xf numFmtId="0" fontId="47" fillId="0" borderId="0" xfId="128" applyFont="1" applyAlignment="1">
      <alignment horizontal="left" wrapText="1"/>
    </xf>
    <xf numFmtId="0" fontId="47" fillId="0" borderId="19" xfId="0" applyFont="1" applyBorder="1" applyAlignment="1">
      <alignment horizontal="left" vertical="center" wrapText="1"/>
    </xf>
    <xf numFmtId="183" fontId="47" fillId="0" borderId="29" xfId="34" applyNumberFormat="1" applyFont="1" applyBorder="1" applyAlignment="1">
      <alignment horizontal="left" wrapText="1"/>
    </xf>
    <xf numFmtId="185" fontId="4" fillId="0" borderId="0" xfId="90" applyNumberFormat="1" applyFont="1"/>
    <xf numFmtId="203" fontId="4" fillId="0" borderId="0" xfId="90" applyNumberFormat="1" applyFont="1"/>
    <xf numFmtId="185" fontId="37" fillId="0" borderId="0" xfId="89" applyNumberFormat="1" applyFont="1"/>
    <xf numFmtId="185" fontId="51" fillId="0" borderId="0" xfId="90" applyNumberFormat="1" applyFont="1"/>
    <xf numFmtId="185" fontId="38" fillId="0" borderId="0" xfId="89" applyNumberFormat="1" applyFont="1"/>
    <xf numFmtId="203" fontId="37" fillId="0" borderId="0" xfId="89" applyNumberFormat="1" applyFont="1"/>
    <xf numFmtId="0" fontId="40" fillId="0" borderId="48" xfId="89" applyFont="1" applyBorder="1"/>
    <xf numFmtId="203" fontId="0" fillId="0" borderId="0" xfId="0" applyNumberFormat="1"/>
    <xf numFmtId="179" fontId="38" fillId="0" borderId="0" xfId="129" applyNumberFormat="1" applyFont="1" applyBorder="1" applyAlignment="1">
      <alignment vertical="center"/>
    </xf>
    <xf numFmtId="10" fontId="37" fillId="27" borderId="24" xfId="95" applyNumberFormat="1" applyFont="1" applyFill="1" applyBorder="1" applyAlignment="1">
      <alignment horizontal="center" vertical="center"/>
    </xf>
    <xf numFmtId="175" fontId="52" fillId="0" borderId="0" xfId="89" applyNumberFormat="1" applyFont="1"/>
    <xf numFmtId="1" fontId="53" fillId="0" borderId="49" xfId="91" applyNumberFormat="1" applyFont="1" applyBorder="1" applyAlignment="1">
      <alignment horizontal="center" vertical="center"/>
    </xf>
    <xf numFmtId="204" fontId="53" fillId="0" borderId="50" xfId="91" applyNumberFormat="1" applyFont="1" applyBorder="1" applyAlignment="1">
      <alignment horizontal="center" vertical="center"/>
    </xf>
    <xf numFmtId="49" fontId="53" fillId="0" borderId="50" xfId="91" applyNumberFormat="1" applyFont="1" applyBorder="1" applyAlignment="1">
      <alignment horizontal="left" vertical="center" wrapText="1"/>
    </xf>
    <xf numFmtId="49" fontId="53" fillId="0" borderId="50" xfId="91" applyNumberFormat="1" applyFont="1" applyBorder="1" applyAlignment="1">
      <alignment horizontal="center" vertical="center"/>
    </xf>
    <xf numFmtId="4" fontId="53" fillId="0" borderId="50" xfId="91" applyNumberFormat="1" applyFont="1" applyBorder="1" applyAlignment="1">
      <alignment horizontal="center" vertical="center"/>
    </xf>
    <xf numFmtId="1" fontId="53" fillId="0" borderId="50" xfId="91" applyNumberFormat="1" applyFont="1" applyBorder="1" applyAlignment="1">
      <alignment horizontal="center" vertical="center"/>
    </xf>
    <xf numFmtId="0" fontId="53" fillId="0" borderId="51" xfId="91" applyFont="1" applyBorder="1" applyAlignment="1">
      <alignment horizontal="center" vertical="center"/>
    </xf>
    <xf numFmtId="2" fontId="53" fillId="0" borderId="50" xfId="91" applyNumberFormat="1" applyFont="1" applyBorder="1" applyAlignment="1">
      <alignment horizontal="center" vertical="center"/>
    </xf>
    <xf numFmtId="1" fontId="53" fillId="0" borderId="51" xfId="91" applyNumberFormat="1" applyFont="1" applyBorder="1" applyAlignment="1">
      <alignment horizontal="center" vertical="center"/>
    </xf>
    <xf numFmtId="205" fontId="6" fillId="0" borderId="0" xfId="90" applyNumberFormat="1" applyFont="1"/>
    <xf numFmtId="177" fontId="50" fillId="0" borderId="12" xfId="40" applyNumberFormat="1" applyFont="1" applyFill="1" applyBorder="1" applyAlignment="1" applyProtection="1">
      <alignment horizontal="center" vertical="center"/>
    </xf>
    <xf numFmtId="4" fontId="50" fillId="0" borderId="14" xfId="40" applyNumberFormat="1" applyFont="1" applyFill="1" applyBorder="1" applyAlignment="1" applyProtection="1">
      <alignment horizontal="center" vertical="center"/>
    </xf>
    <xf numFmtId="8" fontId="50" fillId="0" borderId="14" xfId="255" applyNumberFormat="1" applyFont="1" applyFill="1" applyBorder="1" applyAlignment="1" applyProtection="1">
      <alignment horizontal="right" vertical="center"/>
      <protection locked="0"/>
    </xf>
    <xf numFmtId="179" fontId="38" fillId="0" borderId="24" xfId="129" applyNumberFormat="1" applyFont="1" applyBorder="1" applyAlignment="1" applyProtection="1">
      <alignment vertical="center"/>
      <protection locked="0"/>
    </xf>
    <xf numFmtId="10" fontId="37" fillId="27" borderId="24" xfId="95" applyNumberFormat="1" applyFont="1" applyFill="1" applyBorder="1" applyAlignment="1" applyProtection="1">
      <alignment horizontal="center" vertical="center"/>
      <protection locked="0"/>
    </xf>
    <xf numFmtId="0" fontId="40" fillId="0" borderId="48" xfId="89" applyFont="1" applyBorder="1" applyProtection="1"/>
    <xf numFmtId="0" fontId="40" fillId="0" borderId="0" xfId="89" applyFont="1" applyProtection="1"/>
    <xf numFmtId="0" fontId="47" fillId="0" borderId="0" xfId="89" applyFont="1" applyAlignment="1" applyProtection="1">
      <alignment horizontal="left" wrapText="1"/>
    </xf>
    <xf numFmtId="202" fontId="40" fillId="0" borderId="0" xfId="89" applyNumberFormat="1" applyFont="1" applyAlignment="1" applyProtection="1">
      <alignment horizontal="center"/>
    </xf>
    <xf numFmtId="0" fontId="37" fillId="0" borderId="0" xfId="89" applyFont="1" applyProtection="1"/>
    <xf numFmtId="0" fontId="0" fillId="0" borderId="0" xfId="0" applyProtection="1"/>
    <xf numFmtId="0" fontId="43" fillId="0" borderId="30" xfId="89" applyFont="1" applyBorder="1" applyAlignment="1" applyProtection="1">
      <alignment horizontal="center"/>
    </xf>
    <xf numFmtId="0" fontId="43" fillId="0" borderId="0" xfId="89" applyFont="1" applyAlignment="1" applyProtection="1">
      <alignment horizontal="center"/>
    </xf>
    <xf numFmtId="0" fontId="39" fillId="0" borderId="0" xfId="89" applyFont="1" applyAlignment="1" applyProtection="1">
      <alignment horizontal="left" wrapText="1"/>
    </xf>
    <xf numFmtId="202" fontId="43" fillId="0" borderId="0" xfId="89" applyNumberFormat="1" applyFont="1" applyAlignment="1" applyProtection="1">
      <alignment horizontal="center"/>
    </xf>
    <xf numFmtId="0" fontId="43" fillId="0" borderId="31" xfId="89" applyFont="1" applyBorder="1" applyAlignment="1" applyProtection="1">
      <alignment horizontal="center"/>
    </xf>
    <xf numFmtId="0" fontId="41" fillId="0" borderId="30" xfId="89" applyFont="1" applyBorder="1" applyAlignment="1" applyProtection="1">
      <alignment vertical="center" wrapText="1"/>
    </xf>
    <xf numFmtId="0" fontId="41" fillId="0" borderId="0" xfId="89" applyFont="1" applyAlignment="1" applyProtection="1">
      <alignment vertical="center" wrapText="1"/>
    </xf>
    <xf numFmtId="0" fontId="41" fillId="0" borderId="31" xfId="89" applyFont="1" applyBorder="1" applyAlignment="1" applyProtection="1">
      <alignment vertical="center" wrapText="1"/>
    </xf>
    <xf numFmtId="0" fontId="40" fillId="0" borderId="30" xfId="89" applyFont="1" applyBorder="1" applyProtection="1"/>
    <xf numFmtId="0" fontId="40" fillId="0" borderId="0" xfId="89" applyFont="1" applyAlignment="1" applyProtection="1">
      <alignment horizontal="centerContinuous" wrapText="1"/>
    </xf>
    <xf numFmtId="202" fontId="40" fillId="0" borderId="0" xfId="89" applyNumberFormat="1" applyFont="1" applyAlignment="1" applyProtection="1">
      <alignment horizontal="center" wrapText="1"/>
    </xf>
    <xf numFmtId="0" fontId="40" fillId="0" borderId="31" xfId="89" applyFont="1" applyBorder="1" applyProtection="1"/>
    <xf numFmtId="0" fontId="43" fillId="0" borderId="0" xfId="89" applyFont="1" applyAlignment="1" applyProtection="1">
      <alignment horizontal="centerContinuous" wrapText="1"/>
    </xf>
    <xf numFmtId="0" fontId="49" fillId="27" borderId="37" xfId="0" applyFont="1" applyFill="1" applyBorder="1" applyAlignment="1" applyProtection="1">
      <alignment vertical="center"/>
    </xf>
    <xf numFmtId="0" fontId="50" fillId="27" borderId="39" xfId="0" applyFont="1" applyFill="1" applyBorder="1" applyProtection="1"/>
    <xf numFmtId="0" fontId="50" fillId="27" borderId="39" xfId="89" applyFont="1" applyFill="1" applyBorder="1" applyAlignment="1" applyProtection="1">
      <alignment horizontal="left" wrapText="1"/>
    </xf>
    <xf numFmtId="0" fontId="50" fillId="27" borderId="39" xfId="89" applyFont="1" applyFill="1" applyBorder="1" applyProtection="1"/>
    <xf numFmtId="202" fontId="50" fillId="27" borderId="39" xfId="89" applyNumberFormat="1" applyFont="1" applyFill="1" applyBorder="1" applyAlignment="1" applyProtection="1">
      <alignment horizontal="center"/>
    </xf>
    <xf numFmtId="0" fontId="50" fillId="27" borderId="40" xfId="89" applyFont="1" applyFill="1" applyBorder="1" applyProtection="1"/>
    <xf numFmtId="0" fontId="49" fillId="25" borderId="45" xfId="73" applyFont="1" applyFill="1" applyBorder="1" applyAlignment="1" applyProtection="1">
      <alignment horizontal="center" vertical="center" wrapText="1"/>
    </xf>
    <xf numFmtId="0" fontId="49" fillId="25" borderId="46" xfId="73" applyFont="1" applyFill="1" applyBorder="1" applyAlignment="1" applyProtection="1">
      <alignment horizontal="center" vertical="center" wrapText="1"/>
    </xf>
    <xf numFmtId="0" fontId="49" fillId="0" borderId="46" xfId="126" applyFont="1" applyBorder="1" applyAlignment="1" applyProtection="1">
      <alignment horizontal="center" vertical="center" wrapText="1"/>
    </xf>
    <xf numFmtId="0" fontId="49" fillId="25" borderId="46" xfId="73" applyFont="1" applyFill="1" applyBorder="1" applyAlignment="1" applyProtection="1">
      <alignment horizontal="left" vertical="center" wrapText="1"/>
    </xf>
    <xf numFmtId="202" fontId="49" fillId="25" borderId="46" xfId="73" applyNumberFormat="1" applyFont="1" applyFill="1" applyBorder="1" applyAlignment="1" applyProtection="1">
      <alignment horizontal="center" vertical="center" wrapText="1"/>
    </xf>
    <xf numFmtId="4" fontId="49" fillId="25" borderId="46" xfId="73" applyNumberFormat="1" applyFont="1" applyFill="1" applyBorder="1" applyAlignment="1" applyProtection="1">
      <alignment horizontal="center" vertical="center" wrapText="1"/>
    </xf>
    <xf numFmtId="4" fontId="49" fillId="25" borderId="47" xfId="73" applyNumberFormat="1" applyFont="1" applyFill="1" applyBorder="1" applyAlignment="1" applyProtection="1">
      <alignment horizontal="center" vertical="center" wrapText="1"/>
    </xf>
    <xf numFmtId="0" fontId="49" fillId="28" borderId="37" xfId="228" applyFont="1" applyFill="1" applyBorder="1" applyAlignment="1" applyProtection="1">
      <alignment vertical="center"/>
    </xf>
    <xf numFmtId="0" fontId="49" fillId="28" borderId="39" xfId="228" applyFont="1" applyFill="1" applyBorder="1" applyAlignment="1" applyProtection="1">
      <alignment vertical="center"/>
    </xf>
    <xf numFmtId="0" fontId="49" fillId="28" borderId="39" xfId="228" applyFont="1" applyFill="1" applyBorder="1" applyAlignment="1" applyProtection="1">
      <alignment horizontal="left" vertical="center" wrapText="1"/>
    </xf>
    <xf numFmtId="177" fontId="49" fillId="28" borderId="39" xfId="228" applyNumberFormat="1" applyFont="1" applyFill="1" applyBorder="1" applyAlignment="1" applyProtection="1">
      <alignment horizontal="center" vertical="center"/>
    </xf>
    <xf numFmtId="0" fontId="49" fillId="28" borderId="40" xfId="228" applyFont="1" applyFill="1" applyBorder="1" applyAlignment="1" applyProtection="1">
      <alignment vertical="center"/>
    </xf>
    <xf numFmtId="1" fontId="53" fillId="0" borderId="49" xfId="91" applyNumberFormat="1" applyFont="1" applyBorder="1" applyAlignment="1" applyProtection="1">
      <alignment horizontal="center" vertical="center"/>
    </xf>
    <xf numFmtId="204" fontId="53" fillId="0" borderId="50" xfId="91" applyNumberFormat="1" applyFont="1" applyBorder="1" applyAlignment="1" applyProtection="1">
      <alignment horizontal="center" vertical="center"/>
    </xf>
    <xf numFmtId="49" fontId="53" fillId="0" borderId="50" xfId="91" applyNumberFormat="1" applyFont="1" applyBorder="1" applyAlignment="1" applyProtection="1">
      <alignment horizontal="left" vertical="center" wrapText="1"/>
    </xf>
    <xf numFmtId="49" fontId="53" fillId="0" borderId="50" xfId="91" applyNumberFormat="1" applyFont="1" applyBorder="1" applyAlignment="1" applyProtection="1">
      <alignment horizontal="center" vertical="center"/>
    </xf>
    <xf numFmtId="4" fontId="53" fillId="0" borderId="50" xfId="91" applyNumberFormat="1" applyFont="1" applyBorder="1" applyAlignment="1" applyProtection="1">
      <alignment horizontal="center" vertical="center"/>
    </xf>
    <xf numFmtId="42" fontId="0" fillId="0" borderId="0" xfId="255" applyFont="1" applyProtection="1"/>
    <xf numFmtId="1" fontId="53" fillId="0" borderId="50" xfId="91" applyNumberFormat="1" applyFont="1" applyBorder="1" applyAlignment="1" applyProtection="1">
      <alignment horizontal="center" vertical="center"/>
    </xf>
    <xf numFmtId="0" fontId="50" fillId="0" borderId="11" xfId="228" applyFont="1" applyBorder="1" applyAlignment="1" applyProtection="1">
      <alignment horizontal="left" vertical="center"/>
    </xf>
    <xf numFmtId="0" fontId="50" fillId="0" borderId="12" xfId="135" applyFont="1" applyBorder="1" applyAlignment="1" applyProtection="1">
      <alignment horizontal="center" vertical="center"/>
    </xf>
    <xf numFmtId="0" fontId="50" fillId="0" borderId="12" xfId="135" applyFont="1" applyBorder="1" applyAlignment="1" applyProtection="1">
      <alignment horizontal="left" vertical="center" wrapText="1"/>
    </xf>
    <xf numFmtId="0" fontId="53" fillId="0" borderId="51" xfId="91" applyFont="1" applyBorder="1" applyAlignment="1" applyProtection="1">
      <alignment horizontal="center" vertical="center"/>
    </xf>
    <xf numFmtId="2" fontId="53" fillId="0" borderId="50" xfId="91" applyNumberFormat="1" applyFont="1" applyBorder="1" applyAlignment="1" applyProtection="1">
      <alignment horizontal="center" vertical="center"/>
    </xf>
    <xf numFmtId="1" fontId="53" fillId="0" borderId="51" xfId="91" applyNumberFormat="1" applyFont="1" applyBorder="1" applyAlignment="1" applyProtection="1">
      <alignment horizontal="center" vertical="center"/>
    </xf>
    <xf numFmtId="0" fontId="48" fillId="24" borderId="37" xfId="73" applyFont="1" applyFill="1" applyBorder="1" applyAlignment="1" applyProtection="1">
      <alignment vertical="center"/>
    </xf>
    <xf numFmtId="0" fontId="48" fillId="24" borderId="39" xfId="73" applyFont="1" applyFill="1" applyBorder="1" applyAlignment="1" applyProtection="1">
      <alignment vertical="center"/>
    </xf>
    <xf numFmtId="0" fontId="48" fillId="24" borderId="39" xfId="73" applyFont="1" applyFill="1" applyBorder="1" applyAlignment="1" applyProtection="1">
      <alignment horizontal="left" vertical="center" wrapText="1"/>
    </xf>
    <xf numFmtId="0" fontId="48" fillId="24" borderId="39" xfId="73" applyFont="1" applyFill="1" applyBorder="1" applyAlignment="1" applyProtection="1">
      <alignment horizontal="center" vertical="center"/>
    </xf>
    <xf numFmtId="0" fontId="48" fillId="24" borderId="43" xfId="73" applyFont="1" applyFill="1" applyBorder="1" applyAlignment="1" applyProtection="1">
      <alignment vertical="center"/>
    </xf>
    <xf numFmtId="185" fontId="48" fillId="24" borderId="40" xfId="73" applyNumberFormat="1" applyFont="1" applyFill="1" applyBorder="1" applyAlignment="1" applyProtection="1">
      <alignment vertical="center"/>
    </xf>
    <xf numFmtId="0" fontId="40" fillId="0" borderId="0" xfId="90" applyFont="1" applyProtection="1"/>
    <xf numFmtId="0" fontId="40" fillId="0" borderId="30" xfId="90" applyFont="1" applyBorder="1" applyProtection="1"/>
    <xf numFmtId="49" fontId="38" fillId="0" borderId="0" xfId="131" applyNumberFormat="1" applyFont="1" applyAlignment="1" applyProtection="1">
      <alignment horizontal="right" vertical="center"/>
    </xf>
    <xf numFmtId="49" fontId="39" fillId="0" borderId="0" xfId="131" applyNumberFormat="1" applyFont="1" applyAlignment="1" applyProtection="1">
      <alignment horizontal="left" vertical="center" wrapText="1"/>
    </xf>
    <xf numFmtId="202" fontId="38" fillId="0" borderId="0" xfId="131" applyNumberFormat="1" applyFont="1" applyAlignment="1" applyProtection="1">
      <alignment horizontal="center" vertical="center"/>
    </xf>
    <xf numFmtId="184" fontId="38" fillId="0" borderId="0" xfId="131" applyNumberFormat="1" applyFont="1" applyAlignment="1" applyProtection="1">
      <alignment vertical="center"/>
    </xf>
    <xf numFmtId="0" fontId="40" fillId="0" borderId="31" xfId="90" applyFont="1" applyBorder="1" applyProtection="1"/>
    <xf numFmtId="175" fontId="37" fillId="0" borderId="0" xfId="89" applyNumberFormat="1" applyFont="1" applyProtection="1"/>
    <xf numFmtId="0" fontId="6" fillId="0" borderId="0" xfId="90" applyFont="1" applyProtection="1"/>
    <xf numFmtId="0" fontId="47" fillId="0" borderId="16" xfId="128" applyFont="1" applyBorder="1" applyAlignment="1" applyProtection="1">
      <alignment horizontal="left" vertical="center" wrapText="1"/>
    </xf>
    <xf numFmtId="9" fontId="37" fillId="0" borderId="17" xfId="129" applyNumberFormat="1" applyFont="1" applyBorder="1" applyAlignment="1" applyProtection="1">
      <alignment horizontal="center" vertical="center"/>
    </xf>
    <xf numFmtId="202" fontId="37" fillId="0" borderId="17" xfId="129" applyNumberFormat="1" applyFont="1" applyBorder="1" applyAlignment="1" applyProtection="1">
      <alignment horizontal="center" vertical="center"/>
    </xf>
    <xf numFmtId="0" fontId="37" fillId="0" borderId="18" xfId="128" applyFont="1" applyBorder="1" applyAlignment="1" applyProtection="1">
      <alignment horizontal="right" vertical="center"/>
    </xf>
    <xf numFmtId="179" fontId="38" fillId="0" borderId="24" xfId="129" applyNumberFormat="1" applyFont="1" applyBorder="1" applyAlignment="1" applyProtection="1">
      <alignment vertical="center"/>
    </xf>
    <xf numFmtId="175" fontId="52" fillId="0" borderId="0" xfId="89" applyNumberFormat="1" applyFont="1" applyProtection="1"/>
    <xf numFmtId="0" fontId="37" fillId="0" borderId="0" xfId="128" applyFont="1" applyProtection="1"/>
    <xf numFmtId="0" fontId="37" fillId="0" borderId="0" xfId="128" applyFont="1" applyAlignment="1" applyProtection="1">
      <alignment horizontal="center"/>
    </xf>
    <xf numFmtId="179" fontId="38" fillId="0" borderId="0" xfId="129" applyNumberFormat="1" applyFont="1" applyBorder="1" applyAlignment="1" applyProtection="1">
      <alignment vertical="center"/>
    </xf>
    <xf numFmtId="0" fontId="39" fillId="0" borderId="22" xfId="128" applyFont="1" applyBorder="1" applyAlignment="1" applyProtection="1">
      <alignment horizontal="left" vertical="center" wrapText="1"/>
    </xf>
    <xf numFmtId="9" fontId="37" fillId="0" borderId="25" xfId="129" applyNumberFormat="1" applyFont="1" applyBorder="1" applyAlignment="1" applyProtection="1">
      <alignment horizontal="center" vertical="center"/>
    </xf>
    <xf numFmtId="202" fontId="38" fillId="0" borderId="25" xfId="129" applyNumberFormat="1" applyFont="1" applyBorder="1" applyAlignment="1" applyProtection="1">
      <alignment horizontal="center" vertical="center"/>
    </xf>
    <xf numFmtId="0" fontId="37" fillId="0" borderId="23" xfId="128" applyFont="1" applyBorder="1" applyAlignment="1" applyProtection="1">
      <alignment vertical="center"/>
    </xf>
    <xf numFmtId="185" fontId="38" fillId="24" borderId="40" xfId="73" applyNumberFormat="1" applyFont="1" applyFill="1" applyBorder="1" applyAlignment="1" applyProtection="1">
      <alignment vertical="center"/>
    </xf>
    <xf numFmtId="203" fontId="6" fillId="0" borderId="0" xfId="90" applyNumberFormat="1" applyFont="1" applyProtection="1"/>
    <xf numFmtId="203" fontId="0" fillId="0" borderId="0" xfId="0" applyNumberFormat="1" applyProtection="1"/>
    <xf numFmtId="0" fontId="47" fillId="0" borderId="0" xfId="128" applyFont="1" applyAlignment="1" applyProtection="1">
      <alignment horizontal="left" wrapText="1"/>
    </xf>
    <xf numFmtId="202" fontId="37" fillId="0" borderId="0" xfId="128" applyNumberFormat="1" applyFont="1" applyAlignment="1" applyProtection="1">
      <alignment horizontal="center"/>
    </xf>
    <xf numFmtId="179" fontId="37" fillId="0" borderId="0" xfId="129" applyNumberFormat="1" applyFont="1" applyProtection="1"/>
    <xf numFmtId="39" fontId="38" fillId="0" borderId="0" xfId="129" applyNumberFormat="1" applyFont="1" applyAlignment="1" applyProtection="1">
      <alignment vertical="center"/>
    </xf>
    <xf numFmtId="205" fontId="6" fillId="0" borderId="0" xfId="90" applyNumberFormat="1" applyFont="1" applyProtection="1"/>
    <xf numFmtId="0" fontId="38" fillId="0" borderId="27" xfId="79" applyFont="1" applyBorder="1" applyAlignment="1" applyProtection="1">
      <alignment vertical="center"/>
    </xf>
    <xf numFmtId="180" fontId="40" fillId="0" borderId="31" xfId="90" applyNumberFormat="1" applyFont="1" applyBorder="1" applyProtection="1"/>
    <xf numFmtId="184" fontId="38" fillId="26" borderId="41" xfId="60" applyNumberFormat="1" applyFont="1" applyFill="1" applyBorder="1" applyAlignment="1" applyProtection="1">
      <alignment horizontal="center" vertical="center"/>
    </xf>
    <xf numFmtId="182" fontId="40" fillId="0" borderId="31" xfId="90" applyNumberFormat="1" applyFont="1" applyBorder="1" applyProtection="1"/>
    <xf numFmtId="184" fontId="38" fillId="26" borderId="14" xfId="60" applyNumberFormat="1" applyFont="1" applyFill="1" applyBorder="1" applyAlignment="1" applyProtection="1">
      <alignment horizontal="center" vertical="center"/>
    </xf>
    <xf numFmtId="0" fontId="4" fillId="0" borderId="0" xfId="90" applyFont="1" applyProtection="1"/>
    <xf numFmtId="185" fontId="4" fillId="0" borderId="0" xfId="90" applyNumberFormat="1" applyFont="1" applyProtection="1"/>
    <xf numFmtId="203" fontId="4" fillId="0" borderId="0" xfId="90" applyNumberFormat="1" applyFont="1" applyProtection="1"/>
    <xf numFmtId="185" fontId="51" fillId="0" borderId="0" xfId="90" applyNumberFormat="1" applyFont="1" applyProtection="1"/>
    <xf numFmtId="9" fontId="37" fillId="27" borderId="24" xfId="95" applyFont="1" applyFill="1" applyBorder="1" applyAlignment="1" applyProtection="1">
      <alignment horizontal="center" vertical="center"/>
    </xf>
    <xf numFmtId="185" fontId="37" fillId="0" borderId="0" xfId="89" applyNumberFormat="1" applyFont="1" applyProtection="1"/>
    <xf numFmtId="185" fontId="38" fillId="0" borderId="0" xfId="89" applyNumberFormat="1" applyFont="1" applyProtection="1"/>
    <xf numFmtId="0" fontId="37" fillId="0" borderId="11" xfId="0" applyFont="1" applyBorder="1" applyAlignment="1" applyProtection="1">
      <alignment vertical="center" wrapText="1"/>
    </xf>
    <xf numFmtId="0" fontId="37" fillId="0" borderId="12" xfId="0" applyFont="1" applyBorder="1" applyAlignment="1" applyProtection="1">
      <alignment vertical="center" wrapText="1"/>
    </xf>
    <xf numFmtId="0" fontId="47" fillId="0" borderId="19" xfId="0" applyFont="1" applyBorder="1" applyAlignment="1" applyProtection="1">
      <alignment horizontal="left" vertical="center" wrapText="1"/>
    </xf>
    <xf numFmtId="203" fontId="37" fillId="0" borderId="0" xfId="89" applyNumberFormat="1" applyFont="1" applyProtection="1"/>
    <xf numFmtId="0" fontId="40" fillId="0" borderId="28" xfId="90" applyFont="1" applyBorder="1" applyProtection="1"/>
    <xf numFmtId="0" fontId="40" fillId="0" borderId="29" xfId="89" applyFont="1" applyBorder="1" applyProtection="1"/>
    <xf numFmtId="183" fontId="47" fillId="0" borderId="29" xfId="34" applyNumberFormat="1" applyFont="1" applyBorder="1" applyAlignment="1" applyProtection="1">
      <alignment horizontal="left" wrapText="1"/>
    </xf>
    <xf numFmtId="202" fontId="40" fillId="0" borderId="29" xfId="89" applyNumberFormat="1" applyFont="1" applyBorder="1" applyAlignment="1" applyProtection="1">
      <alignment horizontal="center"/>
    </xf>
    <xf numFmtId="0" fontId="40" fillId="0" borderId="35" xfId="89" applyFont="1" applyBorder="1" applyProtection="1"/>
    <xf numFmtId="202" fontId="37" fillId="0" borderId="0" xfId="89" applyNumberFormat="1" applyFont="1" applyAlignment="1" applyProtection="1">
      <alignment horizontal="center"/>
    </xf>
    <xf numFmtId="0" fontId="37" fillId="25" borderId="15" xfId="130" applyFont="1" applyFill="1" applyBorder="1" applyAlignment="1">
      <alignment horizontal="center" vertical="center" wrapText="1"/>
    </xf>
    <xf numFmtId="0" fontId="37" fillId="25" borderId="38" xfId="130" applyFont="1" applyFill="1" applyBorder="1" applyAlignment="1">
      <alignment horizontal="center" vertical="center" wrapText="1"/>
    </xf>
    <xf numFmtId="0" fontId="37" fillId="26" borderId="26" xfId="130" applyFont="1" applyFill="1" applyBorder="1" applyAlignment="1">
      <alignment vertical="center" wrapText="1"/>
    </xf>
    <xf numFmtId="0" fontId="37" fillId="26" borderId="14" xfId="130" applyFont="1" applyFill="1" applyBorder="1" applyAlignment="1">
      <alignment vertical="center" wrapText="1"/>
    </xf>
    <xf numFmtId="0" fontId="38" fillId="26" borderId="14" xfId="130" applyFont="1" applyFill="1" applyBorder="1" applyAlignment="1">
      <alignment horizontal="center" vertical="center" wrapText="1"/>
    </xf>
    <xf numFmtId="0" fontId="38" fillId="26" borderId="14" xfId="130" applyFont="1" applyFill="1" applyBorder="1" applyAlignment="1">
      <alignment horizontal="center" vertical="center"/>
    </xf>
    <xf numFmtId="3" fontId="38" fillId="26" borderId="14" xfId="130" applyNumberFormat="1" applyFont="1" applyFill="1" applyBorder="1" applyAlignment="1">
      <alignment horizontal="center" vertical="center" wrapText="1"/>
    </xf>
    <xf numFmtId="3" fontId="38" fillId="26" borderId="14" xfId="130" applyNumberFormat="1" applyFont="1" applyFill="1" applyBorder="1" applyAlignment="1">
      <alignment horizontal="center" vertical="center"/>
    </xf>
    <xf numFmtId="0" fontId="37" fillId="26" borderId="26" xfId="130" applyFont="1" applyFill="1" applyBorder="1" applyAlignment="1">
      <alignment horizontal="left" vertical="center" wrapText="1"/>
    </xf>
    <xf numFmtId="0" fontId="37" fillId="26" borderId="14" xfId="130" applyFont="1" applyFill="1" applyBorder="1" applyAlignment="1">
      <alignment horizontal="left" vertical="center" wrapText="1"/>
    </xf>
    <xf numFmtId="3" fontId="38" fillId="26" borderId="20" xfId="130" applyNumberFormat="1" applyFont="1" applyFill="1" applyBorder="1" applyAlignment="1">
      <alignment horizontal="center" vertical="center" wrapText="1"/>
    </xf>
    <xf numFmtId="205" fontId="37" fillId="0" borderId="13" xfId="79" applyNumberFormat="1" applyFont="1" applyBorder="1" applyAlignment="1">
      <alignment horizontal="center" vertical="center"/>
    </xf>
    <xf numFmtId="0" fontId="37" fillId="0" borderId="13" xfId="79" applyFont="1" applyBorder="1" applyAlignment="1">
      <alignment horizontal="center" vertical="center"/>
    </xf>
    <xf numFmtId="0" fontId="37" fillId="0" borderId="21" xfId="79" applyFont="1" applyBorder="1" applyAlignment="1">
      <alignment horizontal="center" vertical="center"/>
    </xf>
    <xf numFmtId="0" fontId="47" fillId="0" borderId="16" xfId="128" applyFont="1" applyBorder="1" applyAlignment="1">
      <alignment horizontal="left" vertical="center" wrapText="1"/>
    </xf>
    <xf numFmtId="0" fontId="47" fillId="0" borderId="17" xfId="128" applyFont="1" applyBorder="1" applyAlignment="1">
      <alignment horizontal="left" vertical="center" wrapText="1"/>
    </xf>
    <xf numFmtId="0" fontId="42" fillId="0" borderId="0" xfId="89" applyFont="1" applyAlignment="1">
      <alignment horizontal="center" vertical="center" wrapText="1"/>
    </xf>
    <xf numFmtId="0" fontId="39" fillId="0" borderId="32" xfId="89" applyFont="1" applyBorder="1" applyAlignment="1">
      <alignment horizontal="center"/>
    </xf>
    <xf numFmtId="0" fontId="39" fillId="0" borderId="33" xfId="89" applyFont="1" applyBorder="1" applyAlignment="1">
      <alignment horizontal="center"/>
    </xf>
    <xf numFmtId="0" fontId="39" fillId="0" borderId="34" xfId="89" applyFont="1" applyBorder="1" applyAlignment="1">
      <alignment horizontal="center"/>
    </xf>
    <xf numFmtId="0" fontId="40" fillId="0" borderId="30" xfId="89" applyFont="1" applyBorder="1" applyAlignment="1">
      <alignment horizontal="center"/>
    </xf>
    <xf numFmtId="0" fontId="40" fillId="0" borderId="0" xfId="89" applyFont="1" applyAlignment="1">
      <alignment horizontal="center"/>
    </xf>
    <xf numFmtId="0" fontId="40" fillId="0" borderId="31" xfId="89" applyFont="1" applyBorder="1" applyAlignment="1">
      <alignment horizontal="center"/>
    </xf>
    <xf numFmtId="0" fontId="39" fillId="0" borderId="30" xfId="89" applyFont="1" applyBorder="1" applyAlignment="1">
      <alignment horizontal="center"/>
    </xf>
    <xf numFmtId="0" fontId="39" fillId="0" borderId="0" xfId="89" applyFont="1" applyAlignment="1">
      <alignment horizontal="center"/>
    </xf>
    <xf numFmtId="0" fontId="39" fillId="0" borderId="31" xfId="89" applyFont="1" applyBorder="1" applyAlignment="1">
      <alignment horizontal="center"/>
    </xf>
    <xf numFmtId="0" fontId="37" fillId="25" borderId="15" xfId="130" applyFont="1" applyFill="1" applyBorder="1" applyAlignment="1" applyProtection="1">
      <alignment horizontal="center" vertical="center" wrapText="1"/>
    </xf>
    <xf numFmtId="0" fontId="37" fillId="25" borderId="38" xfId="130" applyFont="1" applyFill="1" applyBorder="1" applyAlignment="1" applyProtection="1">
      <alignment horizontal="center" vertical="center" wrapText="1"/>
    </xf>
    <xf numFmtId="0" fontId="39" fillId="0" borderId="0" xfId="89" applyFont="1" applyAlignment="1" applyProtection="1">
      <alignment horizontal="center" vertical="center" wrapText="1"/>
    </xf>
    <xf numFmtId="0" fontId="37" fillId="26" borderId="26" xfId="130" applyFont="1" applyFill="1" applyBorder="1" applyAlignment="1" applyProtection="1">
      <alignment vertical="center" wrapText="1"/>
    </xf>
    <xf numFmtId="0" fontId="37" fillId="26" borderId="14" xfId="130" applyFont="1" applyFill="1" applyBorder="1" applyAlignment="1" applyProtection="1">
      <alignment vertical="center" wrapText="1"/>
    </xf>
    <xf numFmtId="0" fontId="38" fillId="26" borderId="14" xfId="130" applyFont="1" applyFill="1" applyBorder="1" applyAlignment="1" applyProtection="1">
      <alignment horizontal="center" vertical="center" wrapText="1"/>
    </xf>
    <xf numFmtId="0" fontId="38" fillId="26" borderId="14" xfId="130" applyFont="1" applyFill="1" applyBorder="1" applyAlignment="1" applyProtection="1">
      <alignment horizontal="center" vertical="center"/>
    </xf>
    <xf numFmtId="3" fontId="38" fillId="26" borderId="14" xfId="130" applyNumberFormat="1" applyFont="1" applyFill="1" applyBorder="1" applyAlignment="1" applyProtection="1">
      <alignment horizontal="center" vertical="center" wrapText="1"/>
    </xf>
    <xf numFmtId="3" fontId="38" fillId="26" borderId="14" xfId="130" applyNumberFormat="1" applyFont="1" applyFill="1" applyBorder="1" applyAlignment="1" applyProtection="1">
      <alignment horizontal="center" vertical="center"/>
    </xf>
    <xf numFmtId="0" fontId="37" fillId="26" borderId="26" xfId="130" applyFont="1" applyFill="1" applyBorder="1" applyAlignment="1" applyProtection="1">
      <alignment horizontal="left" vertical="center" wrapText="1"/>
    </xf>
    <xf numFmtId="0" fontId="37" fillId="26" borderId="14" xfId="130" applyFont="1" applyFill="1" applyBorder="1" applyAlignment="1" applyProtection="1">
      <alignment horizontal="left" vertical="center" wrapText="1"/>
    </xf>
    <xf numFmtId="0" fontId="47" fillId="0" borderId="16" xfId="128" applyFont="1" applyBorder="1" applyAlignment="1" applyProtection="1">
      <alignment horizontal="left" vertical="center" wrapText="1"/>
    </xf>
    <xf numFmtId="0" fontId="47" fillId="0" borderId="17" xfId="128" applyFont="1" applyBorder="1" applyAlignment="1" applyProtection="1">
      <alignment horizontal="left" vertical="center" wrapText="1"/>
    </xf>
    <xf numFmtId="205" fontId="37" fillId="0" borderId="13" xfId="79" applyNumberFormat="1" applyFont="1" applyBorder="1" applyAlignment="1" applyProtection="1">
      <alignment horizontal="center" vertical="center"/>
    </xf>
    <xf numFmtId="0" fontId="37" fillId="0" borderId="13" xfId="79" applyFont="1" applyBorder="1" applyAlignment="1" applyProtection="1">
      <alignment horizontal="center" vertical="center"/>
    </xf>
    <xf numFmtId="0" fontId="37" fillId="0" borderId="21" xfId="79" applyFont="1" applyBorder="1" applyAlignment="1" applyProtection="1">
      <alignment horizontal="center" vertical="center"/>
    </xf>
    <xf numFmtId="3" fontId="38" fillId="26" borderId="20" xfId="130" applyNumberFormat="1" applyFont="1" applyFill="1" applyBorder="1" applyAlignment="1" applyProtection="1">
      <alignment horizontal="center" vertical="center" wrapText="1"/>
    </xf>
    <xf numFmtId="0" fontId="39" fillId="0" borderId="32" xfId="89" applyFont="1" applyBorder="1" applyAlignment="1" applyProtection="1">
      <alignment horizontal="center"/>
    </xf>
    <xf numFmtId="0" fontId="39" fillId="0" borderId="33" xfId="89" applyFont="1" applyBorder="1" applyAlignment="1" applyProtection="1">
      <alignment horizontal="center"/>
    </xf>
    <xf numFmtId="0" fontId="39" fillId="0" borderId="34" xfId="89" applyFont="1" applyBorder="1" applyAlignment="1" applyProtection="1">
      <alignment horizontal="center"/>
    </xf>
    <xf numFmtId="0" fontId="40" fillId="0" borderId="30" xfId="89" applyFont="1" applyBorder="1" applyAlignment="1" applyProtection="1">
      <alignment horizontal="center"/>
    </xf>
    <xf numFmtId="0" fontId="40" fillId="0" borderId="0" xfId="89" applyFont="1" applyAlignment="1" applyProtection="1">
      <alignment horizontal="center"/>
    </xf>
    <xf numFmtId="0" fontId="40" fillId="0" borderId="31" xfId="89" applyFont="1" applyBorder="1" applyAlignment="1" applyProtection="1">
      <alignment horizontal="center"/>
    </xf>
    <xf numFmtId="0" fontId="39" fillId="0" borderId="30" xfId="89" applyFont="1" applyBorder="1" applyAlignment="1" applyProtection="1">
      <alignment horizontal="center"/>
    </xf>
    <xf numFmtId="0" fontId="39" fillId="0" borderId="0" xfId="89" applyFont="1" applyAlignment="1" applyProtection="1">
      <alignment horizontal="center"/>
    </xf>
    <xf numFmtId="0" fontId="39" fillId="0" borderId="31" xfId="89" applyFont="1" applyBorder="1" applyAlignment="1" applyProtection="1">
      <alignment horizontal="center"/>
    </xf>
    <xf numFmtId="0" fontId="42" fillId="0" borderId="0" xfId="89" applyFont="1" applyAlignment="1" applyProtection="1">
      <alignment horizontal="center" vertical="center" wrapText="1"/>
    </xf>
  </cellXfs>
  <cellStyles count="25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10 2" xfId="61" xr:uid="{00000000-0005-0000-0000-00008C000000}"/>
    <cellStyle name="Moneda 2" xfId="62" xr:uid="{00000000-0005-0000-0000-00008D000000}"/>
    <cellStyle name="Moneda 2 10" xfId="212" xr:uid="{00000000-0005-0000-0000-00008E000000}"/>
    <cellStyle name="Moneda 2 11" xfId="213" xr:uid="{00000000-0005-0000-0000-00008F000000}"/>
    <cellStyle name="Moneda 2 12" xfId="214" xr:uid="{00000000-0005-0000-0000-000090000000}"/>
    <cellStyle name="Moneda 2 2" xfId="63" xr:uid="{00000000-0005-0000-0000-000091000000}"/>
    <cellStyle name="Moneda 2 2 2" xfId="64" xr:uid="{00000000-0005-0000-0000-000092000000}"/>
    <cellStyle name="Moneda 2 2 2 2" xfId="65" xr:uid="{00000000-0005-0000-0000-000093000000}"/>
    <cellStyle name="Moneda 2 2 2 2 2" xfId="129" xr:uid="{00000000-0005-0000-0000-000094000000}"/>
    <cellStyle name="Moneda 2 2 3" xfId="66" xr:uid="{00000000-0005-0000-0000-000095000000}"/>
    <cellStyle name="Moneda 2 2 4" xfId="67" xr:uid="{00000000-0005-0000-0000-000096000000}"/>
    <cellStyle name="Moneda 2 2 5" xfId="68" xr:uid="{00000000-0005-0000-0000-000097000000}"/>
    <cellStyle name="Moneda 2 2_APU´S_NO_PREVISTOS (1)" xfId="215" xr:uid="{00000000-0005-0000-0000-000098000000}"/>
    <cellStyle name="Moneda 2 3" xfId="69" xr:uid="{00000000-0005-0000-0000-000099000000}"/>
    <cellStyle name="Moneda 2 4" xfId="216" xr:uid="{00000000-0005-0000-0000-00009A000000}"/>
    <cellStyle name="Moneda 2 5" xfId="217" xr:uid="{00000000-0005-0000-0000-00009B000000}"/>
    <cellStyle name="Moneda 2 6" xfId="218" xr:uid="{00000000-0005-0000-0000-00009C000000}"/>
    <cellStyle name="Moneda 2 7" xfId="219" xr:uid="{00000000-0005-0000-0000-00009D000000}"/>
    <cellStyle name="Moneda 2 8" xfId="220" xr:uid="{00000000-0005-0000-0000-00009E000000}"/>
    <cellStyle name="Moneda 2 9" xfId="221" xr:uid="{00000000-0005-0000-0000-00009F000000}"/>
    <cellStyle name="Moneda 2_APU´S_NO_PREVISTOS (1)" xfId="222" xr:uid="{00000000-0005-0000-0000-0000A0000000}"/>
    <cellStyle name="Moneda 3" xfId="70" xr:uid="{00000000-0005-0000-0000-0000A1000000}"/>
    <cellStyle name="Moneda 4" xfId="223" xr:uid="{00000000-0005-0000-0000-0000A2000000}"/>
    <cellStyle name="Monetario0" xfId="224" xr:uid="{00000000-0005-0000-0000-0000A3000000}"/>
    <cellStyle name="Neutral" xfId="71" builtinId="28" customBuiltin="1"/>
    <cellStyle name="Neutral 2" xfId="72" xr:uid="{00000000-0005-0000-0000-0000A5000000}"/>
    <cellStyle name="Neutral 3" xfId="225" xr:uid="{00000000-0005-0000-0000-0000A6000000}"/>
    <cellStyle name="No. punto" xfId="226" xr:uid="{00000000-0005-0000-0000-0000A7000000}"/>
    <cellStyle name="No. punto 2" xfId="227" xr:uid="{00000000-0005-0000-0000-0000A8000000}"/>
    <cellStyle name="Normal" xfId="0" builtinId="0"/>
    <cellStyle name="Normal 2" xfId="73" xr:uid="{00000000-0005-0000-0000-0000AA000000}"/>
    <cellStyle name="Normal 2 10" xfId="74" xr:uid="{00000000-0005-0000-0000-0000AB000000}"/>
    <cellStyle name="Normal 2 10 2" xfId="75" xr:uid="{00000000-0005-0000-0000-0000AC000000}"/>
    <cellStyle name="Normal 2 10 2 2" xfId="135" xr:uid="{00000000-0005-0000-0000-0000AD000000}"/>
    <cellStyle name="Normal 2 10 3" xfId="126" xr:uid="{00000000-0005-0000-0000-0000AE000000}"/>
    <cellStyle name="Normal 2 11" xfId="76" xr:uid="{00000000-0005-0000-0000-0000AF000000}"/>
    <cellStyle name="Normal 2 12" xfId="77" xr:uid="{00000000-0005-0000-0000-0000B0000000}"/>
    <cellStyle name="Normal 2 13" xfId="78" xr:uid="{00000000-0005-0000-0000-0000B1000000}"/>
    <cellStyle name="Normal 2 2" xfId="79" xr:uid="{00000000-0005-0000-0000-0000B2000000}"/>
    <cellStyle name="Normal 2 2 2" xfId="228" xr:uid="{00000000-0005-0000-0000-0000B3000000}"/>
    <cellStyle name="Normal 2 2 3" xfId="229" xr:uid="{00000000-0005-0000-0000-0000B4000000}"/>
    <cellStyle name="Normal 2 3" xfId="80" xr:uid="{00000000-0005-0000-0000-0000B5000000}"/>
    <cellStyle name="Normal 2 3 2" xfId="230" xr:uid="{00000000-0005-0000-0000-0000B6000000}"/>
    <cellStyle name="Normal 2 4" xfId="81" xr:uid="{00000000-0005-0000-0000-0000B7000000}"/>
    <cellStyle name="Normal 2 5" xfId="82" xr:uid="{00000000-0005-0000-0000-0000B8000000}"/>
    <cellStyle name="Normal 2 6" xfId="83" xr:uid="{00000000-0005-0000-0000-0000B9000000}"/>
    <cellStyle name="Normal 2 7" xfId="84" xr:uid="{00000000-0005-0000-0000-0000BA000000}"/>
    <cellStyle name="Normal 2 8" xfId="85" xr:uid="{00000000-0005-0000-0000-0000BB000000}"/>
    <cellStyle name="Normal 2 9" xfId="86" xr:uid="{00000000-0005-0000-0000-0000BC000000}"/>
    <cellStyle name="Normal 2_APU NO PREVISTOS MTTO" xfId="87" xr:uid="{00000000-0005-0000-0000-0000BD000000}"/>
    <cellStyle name="Normal 29" xfId="88" xr:uid="{00000000-0005-0000-0000-0000BE000000}"/>
    <cellStyle name="Normal 3" xfId="89" xr:uid="{00000000-0005-0000-0000-0000BF000000}"/>
    <cellStyle name="Normal 3 11" xfId="130" xr:uid="{00000000-0005-0000-0000-0000C0000000}"/>
    <cellStyle name="Normal 3 2" xfId="90" xr:uid="{00000000-0005-0000-0000-0000C1000000}"/>
    <cellStyle name="Normal 3 2 2" xfId="128" xr:uid="{00000000-0005-0000-0000-0000C2000000}"/>
    <cellStyle name="Normal 3 3" xfId="231" xr:uid="{00000000-0005-0000-0000-0000C3000000}"/>
    <cellStyle name="Normal 3_APU´S_NO_PREVISTOS (1)" xfId="232" xr:uid="{00000000-0005-0000-0000-0000C4000000}"/>
    <cellStyle name="Normal 4" xfId="91" xr:uid="{00000000-0005-0000-0000-0000C5000000}"/>
    <cellStyle name="Normal 4 2" xfId="92" xr:uid="{00000000-0005-0000-0000-0000C6000000}"/>
    <cellStyle name="Normal 4 2 2" xfId="233" xr:uid="{00000000-0005-0000-0000-0000C7000000}"/>
    <cellStyle name="Normal 5" xfId="133" xr:uid="{00000000-0005-0000-0000-0000C8000000}"/>
    <cellStyle name="Normal 6" xfId="234" xr:uid="{00000000-0005-0000-0000-0000C9000000}"/>
    <cellStyle name="Normal 6 2" xfId="235" xr:uid="{00000000-0005-0000-0000-0000CA000000}"/>
    <cellStyle name="Normal 7" xfId="236" xr:uid="{00000000-0005-0000-0000-0000CB000000}"/>
    <cellStyle name="Normal 8" xfId="237" xr:uid="{00000000-0005-0000-0000-0000CC000000}"/>
    <cellStyle name="Normal 9" xfId="238" xr:uid="{00000000-0005-0000-0000-0000CD000000}"/>
    <cellStyle name="Normal 9 2" xfId="132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113605</xdr:rowOff>
    </xdr:from>
    <xdr:ext cx="1353141" cy="1600895"/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7" y="322248"/>
          <a:ext cx="1353141" cy="1600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1265553</xdr:colOff>
      <xdr:row>2</xdr:row>
      <xdr:rowOff>156481</xdr:rowOff>
    </xdr:from>
    <xdr:to>
      <xdr:col>10</xdr:col>
      <xdr:colOff>115660</xdr:colOff>
      <xdr:row>7</xdr:row>
      <xdr:rowOff>40821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357173A-7A89-44A0-BB25-16D0203ED289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99411" y="693964"/>
          <a:ext cx="4456249" cy="11430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571498</xdr:colOff>
      <xdr:row>3</xdr:row>
      <xdr:rowOff>56786</xdr:rowOff>
    </xdr:from>
    <xdr:to>
      <xdr:col>8</xdr:col>
      <xdr:colOff>136083</xdr:colOff>
      <xdr:row>6</xdr:row>
      <xdr:rowOff>206807</xdr:rowOff>
    </xdr:to>
    <xdr:pic>
      <xdr:nvPicPr>
        <xdr:cNvPr id="7" name="Imagen 6" descr="Imagen que contiene exterior, firmar, cuarto, gente&#10;&#10;Descripción generada automáticamente">
          <a:extLst>
            <a:ext uri="{FF2B5EF4-FFF2-40B4-BE49-F238E27FC236}">
              <a16:creationId xmlns:a16="http://schemas.microsoft.com/office/drawing/2014/main" id="{52E4A5FF-E4ED-476D-B415-3E96674EBC0B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205356" y="784769"/>
          <a:ext cx="898085" cy="7623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113605</xdr:rowOff>
    </xdr:from>
    <xdr:ext cx="1353141" cy="1600895"/>
    <xdr:pic>
      <xdr:nvPicPr>
        <xdr:cNvPr id="2" name="Imagen 1">
          <a:extLst>
            <a:ext uri="{FF2B5EF4-FFF2-40B4-BE49-F238E27FC236}">
              <a16:creationId xmlns:a16="http://schemas.microsoft.com/office/drawing/2014/main" id="{CF2BEBCD-2A81-437C-8C6B-681220AF2AB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857" y="320434"/>
          <a:ext cx="1353141" cy="1600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7</xdr:col>
      <xdr:colOff>1265553</xdr:colOff>
      <xdr:row>2</xdr:row>
      <xdr:rowOff>156481</xdr:rowOff>
    </xdr:from>
    <xdr:to>
      <xdr:col>10</xdr:col>
      <xdr:colOff>115660</xdr:colOff>
      <xdr:row>7</xdr:row>
      <xdr:rowOff>40821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3A4F82C-339D-458A-A8D9-70447D7E4088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93967" y="695324"/>
          <a:ext cx="4456250" cy="1152526"/>
        </a:xfrm>
        <a:prstGeom prst="rect">
          <a:avLst/>
        </a:prstGeom>
      </xdr:spPr>
    </xdr:pic>
    <xdr:clientData/>
  </xdr:twoCellAnchor>
  <xdr:twoCellAnchor editAs="oneCell">
    <xdr:from>
      <xdr:col>7</xdr:col>
      <xdr:colOff>571498</xdr:colOff>
      <xdr:row>3</xdr:row>
      <xdr:rowOff>56786</xdr:rowOff>
    </xdr:from>
    <xdr:to>
      <xdr:col>8</xdr:col>
      <xdr:colOff>136083</xdr:colOff>
      <xdr:row>6</xdr:row>
      <xdr:rowOff>206807</xdr:rowOff>
    </xdr:to>
    <xdr:pic>
      <xdr:nvPicPr>
        <xdr:cNvPr id="4" name="Imagen 3" descr="Imagen que contiene exterior, firmar, cuarto, gente&#10;&#10;Descripción generada automáticamente">
          <a:extLst>
            <a:ext uri="{FF2B5EF4-FFF2-40B4-BE49-F238E27FC236}">
              <a16:creationId xmlns:a16="http://schemas.microsoft.com/office/drawing/2014/main" id="{1B949C75-1A2A-4DBD-B9F7-936FC5BD361A}"/>
            </a:ext>
          </a:extLst>
        </xdr:cNvPr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199912" y="786129"/>
          <a:ext cx="898085" cy="77050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DATOS"/>
      <sheetName val="Paso 1 Calculo del Presupuesto"/>
      <sheetName val="Equip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SALARIOS CONVENC"/>
      <sheetName val="MATERIALES BL1"/>
      <sheetName val="SALARIOS CONVENC. - CALCULO"/>
      <sheetName val="General"/>
      <sheetName val="Z209"/>
      <sheetName val="SURVEY"/>
      <sheetName val="OPCIONES DE SIMULACION"/>
      <sheetName val="COSTOS DE TRANSPORTE"/>
      <sheetName val="BOUNDS &amp; ROWS"/>
      <sheetName val="COMPRA MATERIA PRIMA"/>
      <sheetName val="STRSUMM0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LIQ.SEM18 GDT"/>
      <sheetName val="LIQ.SEM19 GDT"/>
      <sheetName val="LIQ.SEM 20-21 GDT"/>
      <sheetName val="LIQ.SEM18 GCH"/>
      <sheetName val="LIQ.SEM19 GCH"/>
      <sheetName val="LIQ.SEM 20-21 GCH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Hoja2"/>
      <sheetName val="INDICADORES"/>
      <sheetName val="STRSUMM0"/>
      <sheetName val="OPCIONES DE SIMULACION"/>
      <sheetName val="COSTOS DE TRANSPORTE"/>
      <sheetName val="BOUNDS &amp; ROWS"/>
      <sheetName val="COMPRA MATERIA PRIMA"/>
      <sheetName val="General"/>
      <sheetName val="O.P."/>
      <sheetName val="DATOS"/>
      <sheetName val="46W9"/>
      <sheetName val="Main"/>
      <sheetName val="CorpTax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M_O_"/>
      <sheetName val="SABANA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SC"/>
      <sheetName val="RES GASOL"/>
      <sheetName val="POZOS"/>
      <sheetName val="BHA"/>
      <sheetName val="PDM RUN"/>
      <sheetName val="EQUIPOS CIVILES"/>
      <sheetName val="Civil"/>
      <sheetName val="A_A310"/>
      <sheetName val="A_G105"/>
      <sheetName val="A_G200"/>
      <sheetName val="PS P-514"/>
      <sheetName val="E21"/>
      <sheetName val="main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Tabla"/>
      <sheetName val="Sheet1"/>
      <sheetName val="rencst0599"/>
      <sheetName val="Curva S Llanos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NST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83">
          <cell r="O83" t="str">
            <v>Pendiente</v>
          </cell>
        </row>
      </sheetData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>
        <row r="83">
          <cell r="O83" t="str">
            <v>Pendiente</v>
          </cell>
        </row>
      </sheetData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>
        <row r="83">
          <cell r="O83" t="str">
            <v>Pendiente</v>
          </cell>
        </row>
      </sheetData>
      <sheetData sheetId="296">
        <row r="83">
          <cell r="O83" t="str">
            <v>Pendiente</v>
          </cell>
        </row>
      </sheetData>
      <sheetData sheetId="297"/>
      <sheetData sheetId="298"/>
      <sheetData sheetId="299"/>
      <sheetData sheetId="300"/>
      <sheetData sheetId="301"/>
      <sheetData sheetId="302"/>
      <sheetData sheetId="303">
        <row r="83">
          <cell r="O83" t="str">
            <v>Pendiente</v>
          </cell>
        </row>
      </sheetData>
      <sheetData sheetId="304"/>
      <sheetData sheetId="305">
        <row r="83">
          <cell r="O83" t="str">
            <v>Pendiente</v>
          </cell>
        </row>
      </sheetData>
      <sheetData sheetId="306"/>
      <sheetData sheetId="307">
        <row r="83">
          <cell r="O83" t="str">
            <v>Pendiente</v>
          </cell>
        </row>
      </sheetData>
      <sheetData sheetId="308">
        <row r="83">
          <cell r="O83" t="str">
            <v>Pendiente</v>
          </cell>
        </row>
      </sheetData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>
        <row r="83">
          <cell r="O83" t="str">
            <v>Pendiente</v>
          </cell>
        </row>
      </sheetData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 refreshError="1"/>
      <sheetData sheetId="354">
        <row r="83">
          <cell r="O83" t="str">
            <v>Pendiente</v>
          </cell>
        </row>
      </sheetData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>
        <row r="83">
          <cell r="O83" t="str">
            <v>Pendiente</v>
          </cell>
        </row>
      </sheetData>
      <sheetData sheetId="362">
        <row r="83">
          <cell r="O83" t="str">
            <v>Pendiente</v>
          </cell>
        </row>
      </sheetData>
      <sheetData sheetId="363" refreshError="1"/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/>
      <sheetData sheetId="368">
        <row r="83">
          <cell r="O83" t="str">
            <v>Pendiente</v>
          </cell>
        </row>
      </sheetData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/>
      <sheetData sheetId="374">
        <row r="83">
          <cell r="O83" t="str">
            <v>Pendiente</v>
          </cell>
        </row>
      </sheetData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T62"/>
  <sheetViews>
    <sheetView showGridLines="0" view="pageBreakPreview" topLeftCell="A42" zoomScale="80" zoomScaleNormal="100" zoomScaleSheetLayoutView="80" zoomScalePageLayoutView="55" workbookViewId="0">
      <selection activeCell="I14" sqref="I14:I20"/>
    </sheetView>
  </sheetViews>
  <sheetFormatPr baseColWidth="10" defaultColWidth="11.4609375" defaultRowHeight="17.600000000000001" x14ac:dyDescent="0.4"/>
  <cols>
    <col min="1" max="2" width="3.4609375" style="1" customWidth="1"/>
    <col min="3" max="3" width="7.4609375" style="1" customWidth="1"/>
    <col min="4" max="4" width="15.15234375" style="1" customWidth="1"/>
    <col min="5" max="5" width="24.53515625" style="1" bestFit="1" customWidth="1"/>
    <col min="6" max="6" width="73.15234375" style="86" customWidth="1"/>
    <col min="7" max="7" width="8.84375" style="1" customWidth="1"/>
    <col min="8" max="8" width="18.84375" style="46" customWidth="1"/>
    <col min="9" max="9" width="26.84375" style="1" customWidth="1"/>
    <col min="10" max="10" width="33.53515625" style="1" bestFit="1" customWidth="1"/>
    <col min="11" max="11" width="3.15234375" style="1" customWidth="1"/>
    <col min="12" max="12" width="2.84375" style="1" customWidth="1"/>
    <col min="13" max="13" width="21.15234375" style="1" bestFit="1" customWidth="1"/>
    <col min="14" max="14" width="17.84375" style="1" bestFit="1" customWidth="1"/>
    <col min="15" max="15" width="18.84375" style="1" bestFit="1" customWidth="1"/>
    <col min="16" max="16" width="17.53515625" style="1" bestFit="1" customWidth="1"/>
    <col min="17" max="17" width="16.4609375" style="1" bestFit="1" customWidth="1"/>
    <col min="18" max="18" width="20.84375" style="1" bestFit="1" customWidth="1"/>
    <col min="19" max="19" width="39.15234375" style="1" customWidth="1"/>
    <col min="20" max="20" width="36.15234375" style="1" customWidth="1"/>
    <col min="21" max="16384" width="11.4609375" style="1"/>
  </cols>
  <sheetData>
    <row r="1" spans="1:19" ht="16.5" customHeight="1" thickBot="1" x14ac:dyDescent="0.45">
      <c r="A1" s="102"/>
      <c r="B1" s="20"/>
      <c r="C1" s="20"/>
      <c r="D1" s="20"/>
      <c r="E1" s="20"/>
      <c r="G1" s="20"/>
      <c r="H1" s="39"/>
      <c r="I1" s="20"/>
      <c r="J1" s="20"/>
      <c r="K1" s="20"/>
      <c r="L1" s="20"/>
      <c r="O1"/>
      <c r="P1"/>
      <c r="Q1"/>
      <c r="R1"/>
      <c r="S1"/>
    </row>
    <row r="2" spans="1:19" ht="26.5" customHeight="1" thickTop="1" x14ac:dyDescent="0.4">
      <c r="A2" s="20"/>
      <c r="B2" s="247" t="s">
        <v>25</v>
      </c>
      <c r="C2" s="248"/>
      <c r="D2" s="248"/>
      <c r="E2" s="248"/>
      <c r="F2" s="248"/>
      <c r="G2" s="248"/>
      <c r="H2" s="248"/>
      <c r="I2" s="248"/>
      <c r="J2" s="248"/>
      <c r="K2" s="249"/>
      <c r="L2" s="20"/>
      <c r="O2"/>
      <c r="P2"/>
      <c r="Q2"/>
      <c r="R2"/>
      <c r="S2"/>
    </row>
    <row r="3" spans="1:19" ht="15" x14ac:dyDescent="0.35">
      <c r="A3" s="20"/>
      <c r="B3" s="250" t="s">
        <v>28</v>
      </c>
      <c r="C3" s="251"/>
      <c r="D3" s="251"/>
      <c r="E3" s="251"/>
      <c r="F3" s="251"/>
      <c r="G3" s="251"/>
      <c r="H3" s="251"/>
      <c r="I3" s="251"/>
      <c r="J3" s="251"/>
      <c r="K3" s="252"/>
      <c r="L3" s="20"/>
      <c r="O3"/>
      <c r="P3"/>
      <c r="Q3"/>
      <c r="R3"/>
      <c r="S3"/>
    </row>
    <row r="4" spans="1:19" ht="16.5" customHeight="1" x14ac:dyDescent="0.35">
      <c r="A4" s="20"/>
      <c r="B4" s="250"/>
      <c r="C4" s="251"/>
      <c r="D4" s="251"/>
      <c r="E4" s="251"/>
      <c r="F4" s="251"/>
      <c r="G4" s="251"/>
      <c r="H4" s="251"/>
      <c r="I4" s="251"/>
      <c r="J4" s="251"/>
      <c r="K4" s="252"/>
      <c r="L4" s="20"/>
      <c r="O4"/>
      <c r="P4"/>
      <c r="Q4"/>
      <c r="R4"/>
      <c r="S4"/>
    </row>
    <row r="5" spans="1:19" ht="16.5" customHeight="1" x14ac:dyDescent="0.4">
      <c r="A5" s="20"/>
      <c r="B5" s="253" t="s">
        <v>0</v>
      </c>
      <c r="C5" s="254"/>
      <c r="D5" s="254"/>
      <c r="E5" s="254"/>
      <c r="F5" s="254"/>
      <c r="G5" s="254"/>
      <c r="H5" s="254"/>
      <c r="I5" s="254"/>
      <c r="J5" s="254"/>
      <c r="K5" s="255"/>
      <c r="L5" s="20"/>
      <c r="O5"/>
      <c r="P5"/>
      <c r="Q5"/>
      <c r="R5"/>
      <c r="S5"/>
    </row>
    <row r="6" spans="1:19" ht="16.5" customHeight="1" x14ac:dyDescent="0.4">
      <c r="A6" s="20"/>
      <c r="B6" s="253" t="s">
        <v>1</v>
      </c>
      <c r="C6" s="254"/>
      <c r="D6" s="254"/>
      <c r="E6" s="254"/>
      <c r="F6" s="254"/>
      <c r="G6" s="254"/>
      <c r="H6" s="254"/>
      <c r="I6" s="254"/>
      <c r="J6" s="254"/>
      <c r="K6" s="255"/>
      <c r="L6" s="20"/>
      <c r="O6"/>
      <c r="P6"/>
      <c r="Q6"/>
      <c r="R6"/>
      <c r="S6"/>
    </row>
    <row r="7" spans="1:19" ht="36" customHeight="1" x14ac:dyDescent="0.4">
      <c r="A7" s="20"/>
      <c r="B7" s="36"/>
      <c r="C7" s="37"/>
      <c r="D7" s="37"/>
      <c r="E7" s="37"/>
      <c r="F7" s="87"/>
      <c r="G7" s="37"/>
      <c r="H7" s="40"/>
      <c r="I7" s="37"/>
      <c r="J7" s="37"/>
      <c r="K7" s="38"/>
      <c r="L7" s="20"/>
      <c r="O7"/>
      <c r="P7"/>
      <c r="Q7"/>
      <c r="R7"/>
      <c r="S7"/>
    </row>
    <row r="8" spans="1:19" ht="35.25" customHeight="1" x14ac:dyDescent="0.35">
      <c r="A8" s="20"/>
      <c r="B8" s="23"/>
      <c r="C8" s="24"/>
      <c r="D8" s="24"/>
      <c r="E8" s="24"/>
      <c r="F8" s="246"/>
      <c r="G8" s="246"/>
      <c r="H8" s="246"/>
      <c r="I8" s="246"/>
      <c r="J8" s="24"/>
      <c r="K8" s="25"/>
      <c r="L8" s="20"/>
      <c r="O8"/>
      <c r="P8"/>
      <c r="Q8"/>
      <c r="R8"/>
      <c r="S8"/>
    </row>
    <row r="9" spans="1:19" ht="35.15" x14ac:dyDescent="0.4">
      <c r="A9" s="20"/>
      <c r="B9" s="21"/>
      <c r="C9" s="53" t="s">
        <v>41</v>
      </c>
      <c r="D9" s="51"/>
      <c r="E9" s="51"/>
      <c r="F9" s="85"/>
      <c r="G9" s="51"/>
      <c r="H9" s="52"/>
      <c r="I9" s="51"/>
      <c r="J9" s="51"/>
      <c r="K9" s="22"/>
      <c r="L9" s="20"/>
      <c r="O9"/>
      <c r="P9"/>
      <c r="Q9"/>
      <c r="R9"/>
      <c r="S9"/>
    </row>
    <row r="10" spans="1:19" ht="18" thickBot="1" x14ac:dyDescent="0.45">
      <c r="A10" s="20"/>
      <c r="B10" s="21"/>
      <c r="C10" s="50"/>
      <c r="D10" s="51"/>
      <c r="E10" s="51"/>
      <c r="G10" s="51"/>
      <c r="H10" s="52"/>
      <c r="I10" s="51"/>
      <c r="J10" s="51"/>
      <c r="K10" s="22"/>
      <c r="L10" s="20"/>
      <c r="O10"/>
      <c r="P10"/>
      <c r="Q10"/>
      <c r="R10"/>
      <c r="S10"/>
    </row>
    <row r="11" spans="1:19" ht="18" customHeight="1" thickBot="1" x14ac:dyDescent="0.5">
      <c r="A11" s="20"/>
      <c r="B11" s="21"/>
      <c r="C11" s="73"/>
      <c r="D11" s="74"/>
      <c r="E11" s="74"/>
      <c r="F11" s="88"/>
      <c r="G11" s="75"/>
      <c r="H11" s="76"/>
      <c r="I11" s="75"/>
      <c r="J11" s="77"/>
      <c r="K11" s="22"/>
      <c r="L11" s="20"/>
      <c r="O11"/>
      <c r="P11"/>
      <c r="Q11"/>
      <c r="R11"/>
      <c r="S11"/>
    </row>
    <row r="12" spans="1:19" ht="18.45" thickBot="1" x14ac:dyDescent="0.4">
      <c r="A12" s="20"/>
      <c r="B12" s="21"/>
      <c r="C12" s="78" t="s">
        <v>2</v>
      </c>
      <c r="D12" s="79" t="s">
        <v>3</v>
      </c>
      <c r="E12" s="80" t="s">
        <v>4</v>
      </c>
      <c r="F12" s="81" t="s">
        <v>5</v>
      </c>
      <c r="G12" s="79" t="s">
        <v>6</v>
      </c>
      <c r="H12" s="82" t="s">
        <v>7</v>
      </c>
      <c r="I12" s="83" t="s">
        <v>8</v>
      </c>
      <c r="J12" s="84" t="s">
        <v>9</v>
      </c>
      <c r="K12" s="22"/>
      <c r="L12" s="20"/>
      <c r="N12" s="47"/>
      <c r="O12"/>
      <c r="P12"/>
      <c r="Q12"/>
      <c r="R12"/>
      <c r="S12"/>
    </row>
    <row r="13" spans="1:19" ht="24.65" customHeight="1" thickBot="1" x14ac:dyDescent="0.4">
      <c r="A13" s="20"/>
      <c r="B13" s="21"/>
      <c r="C13" s="54" t="s">
        <v>54</v>
      </c>
      <c r="D13" s="55"/>
      <c r="E13" s="55"/>
      <c r="F13" s="72"/>
      <c r="G13" s="55"/>
      <c r="H13" s="56"/>
      <c r="I13" s="57"/>
      <c r="J13" s="58"/>
      <c r="K13" s="22"/>
      <c r="L13" s="20"/>
      <c r="N13" s="47"/>
      <c r="O13"/>
      <c r="P13"/>
      <c r="Q13"/>
      <c r="R13"/>
      <c r="S13"/>
    </row>
    <row r="14" spans="1:19" ht="28.3" x14ac:dyDescent="0.35">
      <c r="A14" s="20"/>
      <c r="B14" s="21"/>
      <c r="C14" s="107">
        <v>1</v>
      </c>
      <c r="D14" s="108">
        <v>600.4</v>
      </c>
      <c r="E14" s="108">
        <v>2.12</v>
      </c>
      <c r="F14" s="109" t="s">
        <v>42</v>
      </c>
      <c r="G14" s="110" t="s">
        <v>43</v>
      </c>
      <c r="H14" s="111">
        <v>121</v>
      </c>
      <c r="I14" s="67">
        <v>36778</v>
      </c>
      <c r="J14" s="68">
        <f t="shared" ref="J14:J20" si="0">ROUND(I14*H14,2)</f>
        <v>4450138</v>
      </c>
      <c r="K14" s="22"/>
      <c r="L14" s="20"/>
      <c r="N14" s="47"/>
      <c r="O14" s="49"/>
      <c r="P14"/>
      <c r="Q14"/>
      <c r="R14"/>
      <c r="S14"/>
    </row>
    <row r="15" spans="1:19" ht="18" x14ac:dyDescent="0.35">
      <c r="A15" s="20"/>
      <c r="B15" s="21"/>
      <c r="C15" s="107">
        <v>2</v>
      </c>
      <c r="D15" s="108">
        <v>630.6</v>
      </c>
      <c r="E15" s="108" t="s">
        <v>44</v>
      </c>
      <c r="F15" s="109" t="s">
        <v>45</v>
      </c>
      <c r="G15" s="110" t="s">
        <v>43</v>
      </c>
      <c r="H15" s="111">
        <v>2</v>
      </c>
      <c r="I15" s="67">
        <v>621983</v>
      </c>
      <c r="J15" s="68">
        <f t="shared" si="0"/>
        <v>1243966</v>
      </c>
      <c r="K15" s="22"/>
      <c r="L15" s="20"/>
      <c r="N15" s="47"/>
      <c r="O15" s="49"/>
      <c r="P15"/>
      <c r="Q15"/>
      <c r="R15"/>
      <c r="S15"/>
    </row>
    <row r="16" spans="1:19" ht="42.45" x14ac:dyDescent="0.35">
      <c r="A16" s="20"/>
      <c r="B16" s="21"/>
      <c r="C16" s="107">
        <v>3</v>
      </c>
      <c r="D16" s="108">
        <v>630.70000000000005</v>
      </c>
      <c r="E16" s="108">
        <v>4.1500000000000004</v>
      </c>
      <c r="F16" s="109" t="s">
        <v>46</v>
      </c>
      <c r="G16" s="110" t="s">
        <v>47</v>
      </c>
      <c r="H16" s="111">
        <v>18</v>
      </c>
      <c r="I16" s="67">
        <v>8229447</v>
      </c>
      <c r="J16" s="68">
        <f t="shared" si="0"/>
        <v>148130046</v>
      </c>
      <c r="K16" s="22"/>
      <c r="L16" s="20"/>
      <c r="N16" s="47"/>
      <c r="O16" s="49"/>
      <c r="P16"/>
      <c r="Q16"/>
      <c r="R16"/>
      <c r="S16"/>
    </row>
    <row r="17" spans="1:19" ht="18" x14ac:dyDescent="0.35">
      <c r="A17" s="20"/>
      <c r="B17" s="21"/>
      <c r="C17" s="107">
        <v>4</v>
      </c>
      <c r="D17" s="108">
        <v>640.1</v>
      </c>
      <c r="E17" s="108" t="s">
        <v>48</v>
      </c>
      <c r="F17" s="109" t="s">
        <v>26</v>
      </c>
      <c r="G17" s="110" t="s">
        <v>49</v>
      </c>
      <c r="H17" s="111">
        <v>3168</v>
      </c>
      <c r="I17" s="67">
        <v>10305</v>
      </c>
      <c r="J17" s="68">
        <f t="shared" si="0"/>
        <v>32646240</v>
      </c>
      <c r="K17" s="22"/>
      <c r="L17" s="20"/>
      <c r="N17" s="47"/>
      <c r="O17" s="49"/>
      <c r="P17"/>
      <c r="Q17"/>
      <c r="R17"/>
      <c r="S17"/>
    </row>
    <row r="18" spans="1:19" ht="18" x14ac:dyDescent="0.35">
      <c r="A18" s="20"/>
      <c r="B18" s="21"/>
      <c r="C18" s="107">
        <v>5</v>
      </c>
      <c r="D18" s="108">
        <v>630.4</v>
      </c>
      <c r="E18" s="108">
        <v>4.7</v>
      </c>
      <c r="F18" s="109" t="s">
        <v>50</v>
      </c>
      <c r="G18" s="110" t="s">
        <v>43</v>
      </c>
      <c r="H18" s="111">
        <v>57</v>
      </c>
      <c r="I18" s="67">
        <v>1168818</v>
      </c>
      <c r="J18" s="68">
        <f t="shared" si="0"/>
        <v>66622626</v>
      </c>
      <c r="K18" s="22"/>
      <c r="L18" s="20"/>
      <c r="N18" s="47"/>
      <c r="O18" s="49"/>
      <c r="P18"/>
      <c r="Q18"/>
      <c r="R18"/>
      <c r="S18"/>
    </row>
    <row r="19" spans="1:19" ht="18" x14ac:dyDescent="0.35">
      <c r="A19" s="20"/>
      <c r="B19" s="21"/>
      <c r="C19" s="107">
        <v>6</v>
      </c>
      <c r="D19" s="108">
        <v>610.1</v>
      </c>
      <c r="E19" s="108">
        <v>4.2300000000000004</v>
      </c>
      <c r="F19" s="109" t="s">
        <v>51</v>
      </c>
      <c r="G19" s="110" t="s">
        <v>43</v>
      </c>
      <c r="H19" s="111">
        <v>75</v>
      </c>
      <c r="I19" s="67">
        <v>171900</v>
      </c>
      <c r="J19" s="68">
        <f t="shared" si="0"/>
        <v>12892500</v>
      </c>
      <c r="K19" s="22"/>
      <c r="L19" s="20"/>
      <c r="N19" s="47"/>
      <c r="O19" s="49"/>
      <c r="P19"/>
      <c r="Q19"/>
      <c r="R19"/>
      <c r="S19"/>
    </row>
    <row r="20" spans="1:19" ht="18" x14ac:dyDescent="0.35">
      <c r="A20" s="20"/>
      <c r="B20" s="21"/>
      <c r="C20" s="107">
        <v>7</v>
      </c>
      <c r="D20" s="112" t="s">
        <v>31</v>
      </c>
      <c r="E20" s="112">
        <v>4.2</v>
      </c>
      <c r="F20" s="109" t="s">
        <v>52</v>
      </c>
      <c r="G20" s="110" t="s">
        <v>53</v>
      </c>
      <c r="H20" s="111">
        <v>18</v>
      </c>
      <c r="I20" s="67">
        <v>31119</v>
      </c>
      <c r="J20" s="68">
        <f t="shared" si="0"/>
        <v>560142</v>
      </c>
      <c r="K20" s="22"/>
      <c r="L20" s="20"/>
      <c r="N20" s="47"/>
      <c r="O20" s="49"/>
      <c r="P20"/>
      <c r="Q20"/>
      <c r="R20"/>
      <c r="S20"/>
    </row>
    <row r="21" spans="1:19" ht="26.5" customHeight="1" thickBot="1" x14ac:dyDescent="0.4">
      <c r="A21" s="20"/>
      <c r="B21" s="21"/>
      <c r="C21" s="59" t="s">
        <v>10</v>
      </c>
      <c r="D21" s="60"/>
      <c r="E21" s="60"/>
      <c r="F21" s="66" t="s">
        <v>29</v>
      </c>
      <c r="G21" s="60"/>
      <c r="H21" s="69"/>
      <c r="I21" s="70"/>
      <c r="J21" s="61">
        <f>SUM(J14:J20)</f>
        <v>266545658</v>
      </c>
      <c r="K21" s="22"/>
      <c r="L21" s="20"/>
      <c r="N21" s="47"/>
      <c r="O21" s="49"/>
      <c r="P21"/>
      <c r="Q21"/>
      <c r="R21"/>
      <c r="S21"/>
    </row>
    <row r="22" spans="1:19" ht="24.65" customHeight="1" thickBot="1" x14ac:dyDescent="0.4">
      <c r="A22" s="20"/>
      <c r="B22" s="21"/>
      <c r="C22" s="54" t="s">
        <v>55</v>
      </c>
      <c r="D22" s="55"/>
      <c r="E22" s="55"/>
      <c r="F22" s="72"/>
      <c r="G22" s="55"/>
      <c r="H22" s="56"/>
      <c r="I22" s="57"/>
      <c r="J22" s="58"/>
      <c r="K22" s="22"/>
      <c r="L22" s="20"/>
      <c r="N22" s="47"/>
      <c r="O22" s="49"/>
      <c r="P22"/>
      <c r="Q22"/>
      <c r="R22"/>
      <c r="S22"/>
    </row>
    <row r="23" spans="1:19" ht="24.65" customHeight="1" x14ac:dyDescent="0.35">
      <c r="A23" s="20"/>
      <c r="B23" s="21"/>
      <c r="C23" s="113">
        <v>8</v>
      </c>
      <c r="D23" s="108">
        <v>4.12</v>
      </c>
      <c r="E23" s="112" t="s">
        <v>56</v>
      </c>
      <c r="F23" s="109" t="s">
        <v>57</v>
      </c>
      <c r="G23" s="110" t="s">
        <v>49</v>
      </c>
      <c r="H23" s="111">
        <v>172</v>
      </c>
      <c r="I23" s="67">
        <v>33568</v>
      </c>
      <c r="J23" s="68">
        <f>ROUND(I23*H23,2)</f>
        <v>5773696</v>
      </c>
      <c r="K23" s="22"/>
      <c r="L23" s="20"/>
      <c r="N23" s="47"/>
      <c r="O23" s="49"/>
      <c r="P23"/>
      <c r="Q23"/>
      <c r="R23"/>
      <c r="S23"/>
    </row>
    <row r="24" spans="1:19" ht="24.65" customHeight="1" x14ac:dyDescent="0.35">
      <c r="A24" s="20"/>
      <c r="B24" s="21"/>
      <c r="C24" s="113">
        <v>9</v>
      </c>
      <c r="D24" s="108">
        <v>4.17</v>
      </c>
      <c r="E24" s="112">
        <v>642.1</v>
      </c>
      <c r="F24" s="109" t="s">
        <v>58</v>
      </c>
      <c r="G24" s="110" t="s">
        <v>59</v>
      </c>
      <c r="H24" s="111">
        <v>13</v>
      </c>
      <c r="I24" s="67">
        <v>157804</v>
      </c>
      <c r="J24" s="68">
        <f>ROUND(I24*H24,2)</f>
        <v>2051452</v>
      </c>
      <c r="K24" s="22"/>
      <c r="L24" s="20"/>
      <c r="N24" s="47"/>
      <c r="O24" s="49"/>
      <c r="P24"/>
      <c r="Q24"/>
      <c r="R24"/>
      <c r="S24"/>
    </row>
    <row r="25" spans="1:19" ht="18" x14ac:dyDescent="0.35">
      <c r="A25" s="20"/>
      <c r="B25" s="21"/>
      <c r="C25" s="113">
        <v>10</v>
      </c>
      <c r="D25" s="108">
        <v>5.54</v>
      </c>
      <c r="E25" s="112" t="s">
        <v>31</v>
      </c>
      <c r="F25" s="109" t="s">
        <v>60</v>
      </c>
      <c r="G25" s="110" t="s">
        <v>53</v>
      </c>
      <c r="H25" s="111">
        <v>4</v>
      </c>
      <c r="I25" s="67">
        <v>39907</v>
      </c>
      <c r="J25" s="68">
        <f>ROUND(I25*H25,2)</f>
        <v>159628</v>
      </c>
      <c r="K25" s="22"/>
      <c r="L25" s="20"/>
      <c r="N25" s="47"/>
      <c r="O25" s="49"/>
      <c r="P25"/>
      <c r="Q25"/>
      <c r="R25"/>
      <c r="S25"/>
    </row>
    <row r="26" spans="1:19" ht="26.5" customHeight="1" thickBot="1" x14ac:dyDescent="0.4">
      <c r="A26" s="20"/>
      <c r="B26" s="21"/>
      <c r="C26" s="59" t="s">
        <v>10</v>
      </c>
      <c r="D26" s="60"/>
      <c r="E26" s="60"/>
      <c r="F26" s="66" t="s">
        <v>29</v>
      </c>
      <c r="G26" s="60"/>
      <c r="H26" s="69"/>
      <c r="I26" s="70"/>
      <c r="J26" s="61">
        <f>SUM(J23:J25)</f>
        <v>7984776</v>
      </c>
      <c r="K26" s="22"/>
      <c r="L26" s="20"/>
      <c r="N26" s="47"/>
      <c r="O26" s="49"/>
      <c r="P26"/>
      <c r="Q26"/>
      <c r="R26"/>
      <c r="S26"/>
    </row>
    <row r="27" spans="1:19" ht="24.65" customHeight="1" thickBot="1" x14ac:dyDescent="0.4">
      <c r="A27" s="20"/>
      <c r="B27" s="21"/>
      <c r="C27" s="54" t="s">
        <v>61</v>
      </c>
      <c r="D27" s="55"/>
      <c r="E27" s="55"/>
      <c r="F27" s="72"/>
      <c r="G27" s="55"/>
      <c r="H27" s="56"/>
      <c r="I27" s="57"/>
      <c r="J27" s="58"/>
      <c r="K27" s="22"/>
      <c r="L27" s="20"/>
      <c r="N27" s="47"/>
      <c r="O27" s="49"/>
      <c r="P27"/>
      <c r="Q27"/>
      <c r="R27"/>
      <c r="S27"/>
    </row>
    <row r="28" spans="1:19" ht="28.3" x14ac:dyDescent="0.35">
      <c r="A28" s="20"/>
      <c r="B28" s="21"/>
      <c r="C28" s="113">
        <v>11</v>
      </c>
      <c r="D28" s="114">
        <v>16.2</v>
      </c>
      <c r="E28" s="112"/>
      <c r="F28" s="109" t="s">
        <v>62</v>
      </c>
      <c r="G28" s="110" t="s">
        <v>43</v>
      </c>
      <c r="H28" s="111">
        <v>12</v>
      </c>
      <c r="I28" s="67">
        <v>28088</v>
      </c>
      <c r="J28" s="68">
        <f t="shared" ref="J28:J34" si="1">ROUND(I28*H28,2)</f>
        <v>337056</v>
      </c>
      <c r="K28" s="22"/>
      <c r="L28" s="20"/>
      <c r="N28" s="47"/>
      <c r="O28" s="49"/>
      <c r="P28"/>
      <c r="Q28"/>
      <c r="R28"/>
      <c r="S28"/>
    </row>
    <row r="29" spans="1:19" ht="18" x14ac:dyDescent="0.35">
      <c r="A29" s="20"/>
      <c r="B29" s="21"/>
      <c r="C29" s="113">
        <v>12</v>
      </c>
      <c r="D29" s="114">
        <v>4.5999999999999996</v>
      </c>
      <c r="E29" s="112">
        <v>630.4</v>
      </c>
      <c r="F29" s="109" t="s">
        <v>63</v>
      </c>
      <c r="G29" s="110" t="s">
        <v>43</v>
      </c>
      <c r="H29" s="111">
        <v>19</v>
      </c>
      <c r="I29" s="67">
        <v>971793</v>
      </c>
      <c r="J29" s="68">
        <f t="shared" si="1"/>
        <v>18464067</v>
      </c>
      <c r="K29" s="22"/>
      <c r="L29" s="20"/>
      <c r="N29" s="47"/>
      <c r="O29" s="49"/>
      <c r="P29"/>
      <c r="Q29"/>
      <c r="R29"/>
      <c r="S29"/>
    </row>
    <row r="30" spans="1:19" ht="18" x14ac:dyDescent="0.35">
      <c r="A30" s="20"/>
      <c r="B30" s="21"/>
      <c r="C30" s="113">
        <v>13</v>
      </c>
      <c r="D30" s="114">
        <v>4.24</v>
      </c>
      <c r="E30" s="112">
        <v>630.6</v>
      </c>
      <c r="F30" s="109" t="s">
        <v>64</v>
      </c>
      <c r="G30" s="110" t="s">
        <v>43</v>
      </c>
      <c r="H30" s="111">
        <v>3</v>
      </c>
      <c r="I30" s="67">
        <v>621983</v>
      </c>
      <c r="J30" s="68">
        <f t="shared" si="1"/>
        <v>1865949</v>
      </c>
      <c r="K30" s="22"/>
      <c r="L30" s="20"/>
      <c r="N30" s="47"/>
      <c r="O30" s="49"/>
      <c r="P30"/>
      <c r="Q30"/>
      <c r="R30"/>
      <c r="S30"/>
    </row>
    <row r="31" spans="1:19" ht="18" x14ac:dyDescent="0.35">
      <c r="A31" s="20"/>
      <c r="B31" s="21"/>
      <c r="C31" s="113">
        <v>14</v>
      </c>
      <c r="D31" s="114">
        <v>4.5199999999999996</v>
      </c>
      <c r="E31" s="112">
        <v>640.1</v>
      </c>
      <c r="F31" s="109" t="s">
        <v>26</v>
      </c>
      <c r="G31" s="110" t="s">
        <v>49</v>
      </c>
      <c r="H31" s="111">
        <v>1601</v>
      </c>
      <c r="I31" s="67">
        <v>10305</v>
      </c>
      <c r="J31" s="68">
        <f t="shared" si="1"/>
        <v>16498305</v>
      </c>
      <c r="K31" s="22"/>
      <c r="L31" s="20"/>
      <c r="N31" s="47"/>
      <c r="O31" s="49"/>
      <c r="P31"/>
      <c r="Q31"/>
      <c r="R31"/>
      <c r="S31"/>
    </row>
    <row r="32" spans="1:19" ht="28.3" x14ac:dyDescent="0.35">
      <c r="A32" s="20"/>
      <c r="B32" s="21"/>
      <c r="C32" s="113">
        <v>15</v>
      </c>
      <c r="D32" s="114">
        <v>1.5</v>
      </c>
      <c r="E32" s="112" t="s">
        <v>38</v>
      </c>
      <c r="F32" s="109" t="s">
        <v>39</v>
      </c>
      <c r="G32" s="110" t="s">
        <v>43</v>
      </c>
      <c r="H32" s="111">
        <v>18</v>
      </c>
      <c r="I32" s="67">
        <v>161973</v>
      </c>
      <c r="J32" s="68">
        <f t="shared" si="1"/>
        <v>2915514</v>
      </c>
      <c r="K32" s="22"/>
      <c r="L32" s="20"/>
      <c r="N32" s="47"/>
      <c r="O32" s="49"/>
      <c r="P32"/>
      <c r="Q32"/>
      <c r="R32"/>
      <c r="S32"/>
    </row>
    <row r="33" spans="1:19" ht="18" x14ac:dyDescent="0.35">
      <c r="A33" s="20"/>
      <c r="B33" s="21"/>
      <c r="C33" s="113">
        <v>16</v>
      </c>
      <c r="D33" s="114">
        <v>4.55</v>
      </c>
      <c r="E33" s="112" t="s">
        <v>31</v>
      </c>
      <c r="F33" s="109" t="s">
        <v>65</v>
      </c>
      <c r="G33" s="110" t="s">
        <v>43</v>
      </c>
      <c r="H33" s="111">
        <v>22</v>
      </c>
      <c r="I33" s="67">
        <v>863591</v>
      </c>
      <c r="J33" s="68">
        <f t="shared" si="1"/>
        <v>18999002</v>
      </c>
      <c r="K33" s="22"/>
      <c r="L33" s="20"/>
      <c r="N33" s="47"/>
      <c r="O33" s="49"/>
      <c r="P33"/>
      <c r="Q33"/>
      <c r="R33"/>
      <c r="S33"/>
    </row>
    <row r="34" spans="1:19" ht="28.3" x14ac:dyDescent="0.35">
      <c r="A34" s="20"/>
      <c r="B34" s="21"/>
      <c r="C34" s="113">
        <v>17</v>
      </c>
      <c r="D34" s="114">
        <v>2.11</v>
      </c>
      <c r="E34" s="112" t="s">
        <v>66</v>
      </c>
      <c r="F34" s="109" t="s">
        <v>67</v>
      </c>
      <c r="G34" s="110" t="s">
        <v>43</v>
      </c>
      <c r="H34" s="111">
        <v>14</v>
      </c>
      <c r="I34" s="67">
        <v>135844</v>
      </c>
      <c r="J34" s="68">
        <f t="shared" si="1"/>
        <v>1901816</v>
      </c>
      <c r="K34" s="22"/>
      <c r="L34" s="20"/>
      <c r="N34" s="47"/>
      <c r="O34" s="49"/>
      <c r="P34"/>
      <c r="Q34"/>
      <c r="R34"/>
      <c r="S34"/>
    </row>
    <row r="35" spans="1:19" ht="26.5" customHeight="1" thickBot="1" x14ac:dyDescent="0.4">
      <c r="A35" s="20"/>
      <c r="B35" s="21"/>
      <c r="C35" s="59" t="s">
        <v>10</v>
      </c>
      <c r="D35" s="60"/>
      <c r="E35" s="60"/>
      <c r="F35" s="66" t="s">
        <v>29</v>
      </c>
      <c r="G35" s="60"/>
      <c r="H35" s="69"/>
      <c r="I35" s="70"/>
      <c r="J35" s="61">
        <f>SUM(J28:J34)</f>
        <v>60981709</v>
      </c>
      <c r="K35" s="22"/>
      <c r="L35" s="20"/>
      <c r="N35" s="47"/>
      <c r="O35" s="49"/>
      <c r="P35"/>
      <c r="Q35"/>
      <c r="R35"/>
      <c r="S35"/>
    </row>
    <row r="36" spans="1:19" ht="24.65" customHeight="1" thickBot="1" x14ac:dyDescent="0.4">
      <c r="A36" s="20"/>
      <c r="B36" s="21"/>
      <c r="C36" s="54" t="s">
        <v>68</v>
      </c>
      <c r="D36" s="55"/>
      <c r="E36" s="55"/>
      <c r="F36" s="72"/>
      <c r="G36" s="55"/>
      <c r="H36" s="56"/>
      <c r="I36" s="57"/>
      <c r="J36" s="58"/>
      <c r="K36" s="22"/>
      <c r="L36" s="20"/>
      <c r="N36" s="47"/>
      <c r="O36" s="49"/>
      <c r="P36"/>
      <c r="Q36"/>
      <c r="R36"/>
      <c r="S36"/>
    </row>
    <row r="37" spans="1:19" ht="18" x14ac:dyDescent="0.35">
      <c r="A37" s="20"/>
      <c r="B37" s="21"/>
      <c r="C37" s="115">
        <v>18</v>
      </c>
      <c r="D37" s="114">
        <v>72</v>
      </c>
      <c r="E37" s="112">
        <v>311.10000000000002</v>
      </c>
      <c r="F37" s="109" t="s">
        <v>32</v>
      </c>
      <c r="G37" s="110" t="s">
        <v>43</v>
      </c>
      <c r="H37" s="118">
        <v>800</v>
      </c>
      <c r="I37" s="67">
        <v>97551</v>
      </c>
      <c r="J37" s="68">
        <f t="shared" ref="J37:J44" si="2">ROUND(I37*H37,2)</f>
        <v>78040800</v>
      </c>
      <c r="K37" s="22"/>
      <c r="L37" s="20"/>
      <c r="N37" s="47"/>
      <c r="O37" s="49"/>
      <c r="P37"/>
      <c r="Q37"/>
      <c r="R37"/>
      <c r="S37"/>
    </row>
    <row r="38" spans="1:19" ht="18" x14ac:dyDescent="0.35">
      <c r="A38" s="20"/>
      <c r="B38" s="21"/>
      <c r="C38" s="115">
        <v>19</v>
      </c>
      <c r="D38" s="114">
        <v>256</v>
      </c>
      <c r="E38" s="112" t="s">
        <v>69</v>
      </c>
      <c r="F38" s="109" t="s">
        <v>70</v>
      </c>
      <c r="G38" s="110" t="s">
        <v>43</v>
      </c>
      <c r="H38" s="118">
        <v>937</v>
      </c>
      <c r="I38" s="67">
        <v>26856</v>
      </c>
      <c r="J38" s="68">
        <f t="shared" si="2"/>
        <v>25164072</v>
      </c>
      <c r="K38" s="22"/>
      <c r="L38" s="20"/>
      <c r="N38" s="47"/>
      <c r="O38" s="49"/>
      <c r="P38"/>
      <c r="Q38"/>
      <c r="R38"/>
      <c r="S38"/>
    </row>
    <row r="39" spans="1:19" ht="18" x14ac:dyDescent="0.35">
      <c r="A39" s="20"/>
      <c r="B39" s="21"/>
      <c r="C39" s="113">
        <v>20</v>
      </c>
      <c r="D39" s="114"/>
      <c r="E39" s="112"/>
      <c r="F39" s="109" t="s">
        <v>71</v>
      </c>
      <c r="G39" s="110" t="s">
        <v>43</v>
      </c>
      <c r="H39" s="118">
        <v>312</v>
      </c>
      <c r="I39" s="67">
        <v>809280</v>
      </c>
      <c r="J39" s="68">
        <f t="shared" si="2"/>
        <v>252495360</v>
      </c>
      <c r="K39" s="22"/>
      <c r="L39" s="20"/>
      <c r="N39" s="47"/>
      <c r="O39" s="49"/>
      <c r="P39"/>
      <c r="Q39"/>
      <c r="R39"/>
      <c r="S39"/>
    </row>
    <row r="40" spans="1:19" ht="18" x14ac:dyDescent="0.35">
      <c r="A40" s="20"/>
      <c r="B40" s="21"/>
      <c r="C40" s="113">
        <v>21</v>
      </c>
      <c r="D40" s="114"/>
      <c r="E40" s="112"/>
      <c r="F40" s="109" t="s">
        <v>72</v>
      </c>
      <c r="G40" s="110" t="s">
        <v>43</v>
      </c>
      <c r="H40" s="118">
        <v>265</v>
      </c>
      <c r="I40" s="67">
        <v>572547</v>
      </c>
      <c r="J40" s="68">
        <f t="shared" si="2"/>
        <v>151724955</v>
      </c>
      <c r="K40" s="22"/>
      <c r="L40" s="20"/>
      <c r="N40" s="47"/>
      <c r="O40" s="49"/>
      <c r="P40"/>
      <c r="Q40"/>
      <c r="R40"/>
      <c r="S40"/>
    </row>
    <row r="41" spans="1:19" ht="28.3" x14ac:dyDescent="0.35">
      <c r="A41" s="20"/>
      <c r="B41" s="21"/>
      <c r="C41" s="113">
        <v>22</v>
      </c>
      <c r="D41" s="114">
        <v>331</v>
      </c>
      <c r="E41" s="112">
        <v>671.3</v>
      </c>
      <c r="F41" s="109" t="s">
        <v>73</v>
      </c>
      <c r="G41" s="110" t="s">
        <v>43</v>
      </c>
      <c r="H41" s="118">
        <v>202</v>
      </c>
      <c r="I41" s="67">
        <v>692031</v>
      </c>
      <c r="J41" s="68">
        <f t="shared" si="2"/>
        <v>139790262</v>
      </c>
      <c r="K41" s="22"/>
      <c r="L41" s="20"/>
      <c r="N41" s="47"/>
      <c r="O41" s="49"/>
      <c r="P41"/>
      <c r="Q41"/>
      <c r="R41"/>
      <c r="S41"/>
    </row>
    <row r="42" spans="1:19" ht="18" x14ac:dyDescent="0.35">
      <c r="A42" s="20"/>
      <c r="B42" s="21"/>
      <c r="C42" s="115">
        <v>23</v>
      </c>
      <c r="D42" s="108">
        <v>305</v>
      </c>
      <c r="E42" s="112">
        <v>640.1</v>
      </c>
      <c r="F42" s="109" t="s">
        <v>74</v>
      </c>
      <c r="G42" s="110" t="s">
        <v>49</v>
      </c>
      <c r="H42" s="118">
        <v>27484</v>
      </c>
      <c r="I42" s="67">
        <v>6432</v>
      </c>
      <c r="J42" s="68">
        <f t="shared" si="2"/>
        <v>176777088</v>
      </c>
      <c r="K42" s="22"/>
      <c r="L42" s="20"/>
      <c r="N42" s="47"/>
      <c r="O42" s="49"/>
      <c r="P42"/>
      <c r="Q42"/>
      <c r="R42"/>
      <c r="S42"/>
    </row>
    <row r="43" spans="1:19" ht="18" x14ac:dyDescent="0.35">
      <c r="A43" s="20"/>
      <c r="B43" s="21"/>
      <c r="C43" s="115">
        <v>24</v>
      </c>
      <c r="D43" s="114">
        <v>71</v>
      </c>
      <c r="E43" s="112" t="s">
        <v>75</v>
      </c>
      <c r="F43" s="109" t="s">
        <v>76</v>
      </c>
      <c r="G43" s="110" t="s">
        <v>77</v>
      </c>
      <c r="H43" s="118">
        <v>4831</v>
      </c>
      <c r="I43" s="67">
        <v>1814</v>
      </c>
      <c r="J43" s="68">
        <f t="shared" si="2"/>
        <v>8763434</v>
      </c>
      <c r="K43" s="22"/>
      <c r="L43" s="20"/>
      <c r="N43" s="47"/>
      <c r="O43" s="49"/>
      <c r="P43"/>
      <c r="Q43"/>
      <c r="R43"/>
      <c r="S43"/>
    </row>
    <row r="44" spans="1:19" ht="28.3" x14ac:dyDescent="0.35">
      <c r="A44" s="20"/>
      <c r="B44" s="21"/>
      <c r="C44" s="115">
        <v>25</v>
      </c>
      <c r="D44" s="114">
        <v>260</v>
      </c>
      <c r="E44" s="112">
        <v>610.29999999999995</v>
      </c>
      <c r="F44" s="109" t="s">
        <v>78</v>
      </c>
      <c r="G44" s="110" t="s">
        <v>43</v>
      </c>
      <c r="H44" s="118">
        <v>357</v>
      </c>
      <c r="I44" s="67">
        <v>102818</v>
      </c>
      <c r="J44" s="68">
        <f t="shared" si="2"/>
        <v>36706026</v>
      </c>
      <c r="K44" s="22"/>
      <c r="L44" s="20"/>
      <c r="N44" s="47"/>
      <c r="O44" s="49"/>
      <c r="P44"/>
      <c r="Q44"/>
      <c r="R44"/>
      <c r="S44"/>
    </row>
    <row r="45" spans="1:19" ht="26.5" customHeight="1" thickBot="1" x14ac:dyDescent="0.4">
      <c r="A45" s="20"/>
      <c r="B45" s="21"/>
      <c r="C45" s="59" t="s">
        <v>10</v>
      </c>
      <c r="D45" s="60"/>
      <c r="E45" s="60"/>
      <c r="F45" s="66" t="s">
        <v>29</v>
      </c>
      <c r="G45" s="60"/>
      <c r="H45" s="69"/>
      <c r="I45" s="70"/>
      <c r="J45" s="61">
        <f>SUM(J37:J44)</f>
        <v>869461997</v>
      </c>
      <c r="K45" s="22"/>
      <c r="L45" s="20"/>
      <c r="N45" s="47"/>
      <c r="O45" s="49"/>
      <c r="P45"/>
      <c r="Q45"/>
      <c r="R45"/>
      <c r="S45"/>
    </row>
    <row r="46" spans="1:19" ht="26.5" customHeight="1" thickBot="1" x14ac:dyDescent="0.4">
      <c r="A46" s="20"/>
      <c r="B46" s="21"/>
      <c r="C46" s="62" t="s">
        <v>33</v>
      </c>
      <c r="D46" s="63"/>
      <c r="E46" s="63"/>
      <c r="F46" s="89"/>
      <c r="G46" s="63"/>
      <c r="H46" s="63"/>
      <c r="I46" s="65"/>
      <c r="J46" s="64">
        <f>J21+J26+J35+J45</f>
        <v>1204974140</v>
      </c>
      <c r="K46" s="22"/>
      <c r="L46" s="20"/>
      <c r="N46" s="47"/>
      <c r="O46" s="49"/>
      <c r="P46"/>
      <c r="Q46"/>
      <c r="R46"/>
      <c r="S46"/>
    </row>
    <row r="47" spans="1:19" s="29" customFormat="1" ht="18" x14ac:dyDescent="0.35">
      <c r="A47" s="26"/>
      <c r="B47" s="27"/>
      <c r="C47" s="3"/>
      <c r="D47" s="3"/>
      <c r="E47" s="3"/>
      <c r="F47" s="90"/>
      <c r="G47" s="3"/>
      <c r="H47" s="41"/>
      <c r="I47" s="3"/>
      <c r="J47" s="4"/>
      <c r="K47" s="28"/>
      <c r="L47" s="26"/>
      <c r="M47" s="48"/>
      <c r="N47" s="47"/>
      <c r="O47" s="47"/>
      <c r="P47"/>
      <c r="Q47"/>
      <c r="R47"/>
      <c r="S47"/>
    </row>
    <row r="48" spans="1:19" s="29" customFormat="1" ht="26.5" customHeight="1" x14ac:dyDescent="0.35">
      <c r="A48" s="26"/>
      <c r="B48" s="27"/>
      <c r="C48" s="3"/>
      <c r="D48" s="3"/>
      <c r="E48" s="3"/>
      <c r="F48" s="91" t="s">
        <v>30</v>
      </c>
      <c r="G48" s="7"/>
      <c r="H48" s="42"/>
      <c r="I48" s="9"/>
      <c r="J48" s="8">
        <f>ROUND(J46,0)</f>
        <v>1204974140</v>
      </c>
      <c r="K48" s="28"/>
      <c r="L48" s="26"/>
      <c r="M48" s="48"/>
      <c r="N48" s="47"/>
      <c r="O48" s="47"/>
      <c r="P48"/>
      <c r="Q48"/>
      <c r="R48"/>
      <c r="S48"/>
    </row>
    <row r="49" spans="1:20" s="29" customFormat="1" ht="26.5" customHeight="1" x14ac:dyDescent="0.35">
      <c r="A49" s="26"/>
      <c r="B49" s="27"/>
      <c r="C49" s="3"/>
      <c r="D49" s="3"/>
      <c r="E49" s="3"/>
      <c r="F49" s="244" t="s">
        <v>40</v>
      </c>
      <c r="G49" s="245"/>
      <c r="H49" s="245"/>
      <c r="I49" s="9"/>
      <c r="J49" s="8">
        <v>20000000</v>
      </c>
      <c r="K49" s="28"/>
      <c r="L49" s="26"/>
      <c r="M49" s="106" t="s">
        <v>35</v>
      </c>
      <c r="N49" s="47"/>
      <c r="O49" s="47"/>
      <c r="P49"/>
      <c r="Q49"/>
      <c r="R49"/>
      <c r="S49"/>
    </row>
    <row r="50" spans="1:20" s="29" customFormat="1" ht="26.5" customHeight="1" x14ac:dyDescent="0.35">
      <c r="A50" s="26"/>
      <c r="B50" s="27"/>
      <c r="C50" s="5"/>
      <c r="D50" s="6"/>
      <c r="E50" s="6"/>
      <c r="F50" s="91" t="s">
        <v>27</v>
      </c>
      <c r="G50" s="7"/>
      <c r="H50" s="42"/>
      <c r="I50" s="9"/>
      <c r="J50" s="8">
        <v>54700000</v>
      </c>
      <c r="K50" s="28"/>
      <c r="L50" s="26"/>
      <c r="M50" s="106" t="s">
        <v>35</v>
      </c>
      <c r="N50" s="47"/>
      <c r="O50" s="47"/>
      <c r="P50"/>
      <c r="Q50"/>
      <c r="R50"/>
      <c r="S50"/>
    </row>
    <row r="51" spans="1:20" s="29" customFormat="1" ht="26.5" customHeight="1" thickBot="1" x14ac:dyDescent="0.4">
      <c r="A51" s="26"/>
      <c r="B51" s="27"/>
      <c r="C51" s="5"/>
      <c r="D51" s="6"/>
      <c r="E51" s="6"/>
      <c r="F51" s="91" t="s">
        <v>36</v>
      </c>
      <c r="G51" s="7"/>
      <c r="H51" s="42"/>
      <c r="I51" s="9"/>
      <c r="J51" s="8">
        <v>78853533</v>
      </c>
      <c r="K51" s="28"/>
      <c r="L51" s="26"/>
      <c r="M51" s="106" t="s">
        <v>35</v>
      </c>
      <c r="N51" s="47"/>
      <c r="O51" s="104"/>
      <c r="P51"/>
      <c r="Q51"/>
      <c r="R51"/>
      <c r="S51"/>
    </row>
    <row r="52" spans="1:20" s="29" customFormat="1" ht="26.5" customHeight="1" thickBot="1" x14ac:dyDescent="0.4">
      <c r="A52" s="26"/>
      <c r="B52" s="27"/>
      <c r="C52" s="5"/>
      <c r="D52" s="6"/>
      <c r="E52" s="6"/>
      <c r="F52" s="92" t="s">
        <v>11</v>
      </c>
      <c r="G52" s="10"/>
      <c r="H52" s="43"/>
      <c r="I52" s="11"/>
      <c r="J52" s="2">
        <f>J51++J49+J50+J48</f>
        <v>1358527673</v>
      </c>
      <c r="K52" s="28"/>
      <c r="L52" s="26"/>
      <c r="M52" s="48"/>
      <c r="N52" s="71"/>
      <c r="O52" s="71"/>
      <c r="P52" s="103"/>
      <c r="Q52"/>
      <c r="R52"/>
      <c r="S52"/>
    </row>
    <row r="53" spans="1:20" s="29" customFormat="1" ht="18" thickBot="1" x14ac:dyDescent="0.45">
      <c r="A53" s="26"/>
      <c r="B53" s="27"/>
      <c r="C53" s="5"/>
      <c r="D53" s="6"/>
      <c r="E53" s="6"/>
      <c r="F53" s="93"/>
      <c r="G53" s="5"/>
      <c r="H53" s="44"/>
      <c r="I53" s="12"/>
      <c r="J53" s="13"/>
      <c r="K53" s="28"/>
      <c r="L53" s="26"/>
      <c r="M53" s="116"/>
      <c r="P53"/>
      <c r="Q53"/>
      <c r="R53"/>
      <c r="S53"/>
    </row>
    <row r="54" spans="1:20" s="29" customFormat="1" ht="15" x14ac:dyDescent="0.35">
      <c r="A54" s="26"/>
      <c r="B54" s="27"/>
      <c r="C54" s="14"/>
      <c r="D54" s="241"/>
      <c r="E54" s="242"/>
      <c r="F54" s="242"/>
      <c r="G54" s="242"/>
      <c r="H54" s="242"/>
      <c r="I54" s="242"/>
      <c r="J54" s="243"/>
      <c r="K54" s="30"/>
      <c r="L54" s="26"/>
      <c r="P54"/>
      <c r="Q54"/>
      <c r="R54"/>
      <c r="S54"/>
    </row>
    <row r="55" spans="1:20" s="29" customFormat="1" ht="46.5" customHeight="1" x14ac:dyDescent="0.35">
      <c r="A55" s="26"/>
      <c r="B55" s="27"/>
      <c r="C55" s="232" t="s">
        <v>22</v>
      </c>
      <c r="D55" s="233"/>
      <c r="E55" s="233"/>
      <c r="F55" s="233"/>
      <c r="G55" s="240" t="s">
        <v>12</v>
      </c>
      <c r="H55" s="240"/>
      <c r="I55" s="240"/>
      <c r="J55" s="15" t="s">
        <v>13</v>
      </c>
      <c r="K55" s="31"/>
      <c r="L55" s="26"/>
      <c r="P55"/>
      <c r="Q55"/>
      <c r="R55"/>
      <c r="S55"/>
    </row>
    <row r="56" spans="1:20" s="29" customFormat="1" ht="48.75" customHeight="1" x14ac:dyDescent="0.35">
      <c r="A56" s="26"/>
      <c r="B56" s="27"/>
      <c r="C56" s="232" t="s">
        <v>24</v>
      </c>
      <c r="D56" s="233"/>
      <c r="E56" s="233"/>
      <c r="F56" s="233"/>
      <c r="G56" s="237" t="s">
        <v>14</v>
      </c>
      <c r="H56" s="237"/>
      <c r="I56" s="16" t="s">
        <v>15</v>
      </c>
      <c r="J56" s="105">
        <v>0.315</v>
      </c>
      <c r="K56" s="31"/>
      <c r="L56" s="26"/>
    </row>
    <row r="57" spans="1:20" s="29" customFormat="1" ht="30" customHeight="1" x14ac:dyDescent="0.35">
      <c r="A57" s="26"/>
      <c r="B57" s="27"/>
      <c r="C57" s="232" t="s">
        <v>23</v>
      </c>
      <c r="D57" s="233"/>
      <c r="E57" s="233"/>
      <c r="F57" s="233"/>
      <c r="G57" s="234" t="s">
        <v>16</v>
      </c>
      <c r="H57" s="235"/>
      <c r="I57" s="16" t="s">
        <v>17</v>
      </c>
      <c r="J57" s="105">
        <v>0.01</v>
      </c>
      <c r="K57" s="31"/>
      <c r="L57" s="26"/>
    </row>
    <row r="58" spans="1:20" s="32" customFormat="1" ht="58.5" customHeight="1" x14ac:dyDescent="0.35">
      <c r="A58" s="26"/>
      <c r="B58" s="27"/>
      <c r="C58" s="232" t="s">
        <v>37</v>
      </c>
      <c r="D58" s="233"/>
      <c r="E58" s="233"/>
      <c r="F58" s="233"/>
      <c r="G58" s="236" t="s">
        <v>18</v>
      </c>
      <c r="H58" s="237"/>
      <c r="I58" s="16" t="s">
        <v>19</v>
      </c>
      <c r="J58" s="105">
        <v>2.5000000000000001E-2</v>
      </c>
      <c r="K58" s="28"/>
      <c r="L58" s="26"/>
      <c r="O58" s="96"/>
      <c r="P58" s="96"/>
      <c r="Q58" s="97"/>
      <c r="R58" s="99"/>
      <c r="S58" s="97"/>
      <c r="T58" s="97"/>
    </row>
    <row r="59" spans="1:20" ht="96.65" customHeight="1" x14ac:dyDescent="0.35">
      <c r="A59" s="20"/>
      <c r="B59" s="21"/>
      <c r="C59" s="238" t="s">
        <v>34</v>
      </c>
      <c r="D59" s="239"/>
      <c r="E59" s="239"/>
      <c r="F59" s="239"/>
      <c r="G59" s="237" t="s">
        <v>20</v>
      </c>
      <c r="H59" s="237"/>
      <c r="I59" s="16" t="s">
        <v>21</v>
      </c>
      <c r="J59" s="17">
        <f>SUM(J56:J58)</f>
        <v>0.35000000000000003</v>
      </c>
      <c r="K59" s="22"/>
      <c r="L59" s="20"/>
      <c r="O59" s="98"/>
      <c r="P59" s="98"/>
      <c r="R59" s="100"/>
      <c r="S59" s="97"/>
      <c r="T59" s="97"/>
    </row>
    <row r="60" spans="1:20" ht="18" thickBot="1" x14ac:dyDescent="0.4">
      <c r="A60" s="20"/>
      <c r="B60" s="21"/>
      <c r="C60" s="19"/>
      <c r="D60" s="18"/>
      <c r="E60" s="18"/>
      <c r="F60" s="94"/>
      <c r="G60" s="230"/>
      <c r="H60" s="230"/>
      <c r="I60" s="230"/>
      <c r="J60" s="231"/>
      <c r="K60" s="22"/>
      <c r="L60" s="20"/>
      <c r="R60" s="98"/>
      <c r="S60" s="101"/>
      <c r="T60" s="101"/>
    </row>
    <row r="61" spans="1:20" ht="18" thickBot="1" x14ac:dyDescent="0.45">
      <c r="A61" s="20"/>
      <c r="B61" s="33"/>
      <c r="C61" s="34"/>
      <c r="D61" s="34"/>
      <c r="E61" s="34"/>
      <c r="F61" s="95"/>
      <c r="G61" s="34"/>
      <c r="H61" s="45"/>
      <c r="I61" s="34"/>
      <c r="J61" s="34"/>
      <c r="K61" s="35"/>
      <c r="L61" s="20"/>
      <c r="S61" s="101"/>
    </row>
    <row r="62" spans="1:20" ht="18" thickTop="1" x14ac:dyDescent="0.4">
      <c r="A62" s="20"/>
      <c r="B62" s="20"/>
      <c r="C62" s="20"/>
      <c r="D62" s="20"/>
      <c r="E62" s="20"/>
      <c r="G62" s="20"/>
      <c r="H62" s="39"/>
      <c r="I62" s="20"/>
      <c r="J62" s="20"/>
      <c r="K62" s="20"/>
      <c r="L62" s="20"/>
    </row>
  </sheetData>
  <sheetProtection algorithmName="SHA-512" hashValue="GbXYZpQMn44X8Baj7mB0POCslKhwQtNr1nUueUSMimafy1/+c8y1FgFUhTioUZWf2y9idxFy5Ja4tQrYJhnMyQ==" saltValue="/txorJ6VkIwNDKYi0PWXxg==" spinCount="100000" sheet="1" objects="1" scenarios="1"/>
  <mergeCells count="19">
    <mergeCell ref="F49:H49"/>
    <mergeCell ref="F8:I8"/>
    <mergeCell ref="B2:K2"/>
    <mergeCell ref="B3:K3"/>
    <mergeCell ref="B4:K4"/>
    <mergeCell ref="B5:K5"/>
    <mergeCell ref="B6:K6"/>
    <mergeCell ref="C55:F55"/>
    <mergeCell ref="G55:I55"/>
    <mergeCell ref="G56:H56"/>
    <mergeCell ref="D54:J54"/>
    <mergeCell ref="C58:F58"/>
    <mergeCell ref="C56:F56"/>
    <mergeCell ref="G60:J60"/>
    <mergeCell ref="C57:F57"/>
    <mergeCell ref="G57:H57"/>
    <mergeCell ref="G58:H58"/>
    <mergeCell ref="G59:H59"/>
    <mergeCell ref="C59:F59"/>
  </mergeCells>
  <phoneticPr fontId="44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0033C-EDF7-481C-BCE0-475EE92D0894}">
  <dimension ref="A1:T62"/>
  <sheetViews>
    <sheetView showGridLines="0" tabSelected="1" view="pageBreakPreview" zoomScale="68" zoomScaleNormal="100" zoomScaleSheetLayoutView="80" zoomScalePageLayoutView="55" workbookViewId="0">
      <selection activeCell="I14" sqref="I14"/>
    </sheetView>
  </sheetViews>
  <sheetFormatPr baseColWidth="10" defaultColWidth="11.4609375" defaultRowHeight="17.600000000000001" x14ac:dyDescent="0.4"/>
  <cols>
    <col min="1" max="2" width="3.4609375" style="126" customWidth="1"/>
    <col min="3" max="3" width="7.4609375" style="126" customWidth="1"/>
    <col min="4" max="4" width="15.15234375" style="126" customWidth="1"/>
    <col min="5" max="5" width="24.53515625" style="126" bestFit="1" customWidth="1"/>
    <col min="6" max="6" width="73.15234375" style="124" customWidth="1"/>
    <col min="7" max="7" width="8.84375" style="126" customWidth="1"/>
    <col min="8" max="8" width="18.84375" style="229" customWidth="1"/>
    <col min="9" max="9" width="26.84375" style="126" customWidth="1"/>
    <col min="10" max="10" width="33.53515625" style="126" bestFit="1" customWidth="1"/>
    <col min="11" max="11" width="3.15234375" style="126" customWidth="1"/>
    <col min="12" max="12" width="2.84375" style="126" customWidth="1"/>
    <col min="13" max="13" width="21.15234375" style="126" bestFit="1" customWidth="1"/>
    <col min="14" max="14" width="17.84375" style="126" bestFit="1" customWidth="1"/>
    <col min="15" max="15" width="18.84375" style="126" bestFit="1" customWidth="1"/>
    <col min="16" max="16" width="17.53515625" style="126" bestFit="1" customWidth="1"/>
    <col min="17" max="17" width="16.4609375" style="126" bestFit="1" customWidth="1"/>
    <col min="18" max="18" width="20.84375" style="126" bestFit="1" customWidth="1"/>
    <col min="19" max="19" width="39.15234375" style="126" customWidth="1"/>
    <col min="20" max="20" width="36.15234375" style="126" customWidth="1"/>
    <col min="21" max="16384" width="11.4609375" style="126"/>
  </cols>
  <sheetData>
    <row r="1" spans="1:19" ht="16.5" customHeight="1" thickBot="1" x14ac:dyDescent="0.45">
      <c r="A1" s="122"/>
      <c r="B1" s="123"/>
      <c r="C1" s="123"/>
      <c r="D1" s="123"/>
      <c r="E1" s="123"/>
      <c r="G1" s="123"/>
      <c r="H1" s="125"/>
      <c r="I1" s="123"/>
      <c r="J1" s="123"/>
      <c r="K1" s="123"/>
      <c r="L1" s="123"/>
      <c r="O1" s="127"/>
      <c r="P1" s="127"/>
      <c r="Q1" s="127"/>
      <c r="R1" s="127"/>
      <c r="S1" s="127"/>
    </row>
    <row r="2" spans="1:19" ht="26.5" customHeight="1" thickTop="1" x14ac:dyDescent="0.4">
      <c r="A2" s="123"/>
      <c r="B2" s="273" t="s">
        <v>25</v>
      </c>
      <c r="C2" s="274"/>
      <c r="D2" s="274"/>
      <c r="E2" s="274"/>
      <c r="F2" s="274"/>
      <c r="G2" s="274"/>
      <c r="H2" s="274"/>
      <c r="I2" s="274"/>
      <c r="J2" s="274"/>
      <c r="K2" s="275"/>
      <c r="L2" s="123"/>
      <c r="O2" s="127"/>
      <c r="P2" s="127"/>
      <c r="Q2" s="127"/>
      <c r="R2" s="127"/>
      <c r="S2" s="127"/>
    </row>
    <row r="3" spans="1:19" ht="15" x14ac:dyDescent="0.35">
      <c r="A3" s="123"/>
      <c r="B3" s="276" t="s">
        <v>28</v>
      </c>
      <c r="C3" s="277"/>
      <c r="D3" s="277"/>
      <c r="E3" s="277"/>
      <c r="F3" s="277"/>
      <c r="G3" s="277"/>
      <c r="H3" s="277"/>
      <c r="I3" s="277"/>
      <c r="J3" s="277"/>
      <c r="K3" s="278"/>
      <c r="L3" s="123"/>
      <c r="O3" s="127"/>
      <c r="P3" s="127"/>
      <c r="Q3" s="127"/>
      <c r="R3" s="127"/>
      <c r="S3" s="127"/>
    </row>
    <row r="4" spans="1:19" ht="16.5" customHeight="1" x14ac:dyDescent="0.35">
      <c r="A4" s="123"/>
      <c r="B4" s="276"/>
      <c r="C4" s="277"/>
      <c r="D4" s="277"/>
      <c r="E4" s="277"/>
      <c r="F4" s="277"/>
      <c r="G4" s="277"/>
      <c r="H4" s="277"/>
      <c r="I4" s="277"/>
      <c r="J4" s="277"/>
      <c r="K4" s="278"/>
      <c r="L4" s="123"/>
      <c r="O4" s="127"/>
      <c r="P4" s="127"/>
      <c r="Q4" s="127"/>
      <c r="R4" s="127"/>
      <c r="S4" s="127"/>
    </row>
    <row r="5" spans="1:19" ht="16.5" customHeight="1" x14ac:dyDescent="0.4">
      <c r="A5" s="123"/>
      <c r="B5" s="279" t="s">
        <v>0</v>
      </c>
      <c r="C5" s="280"/>
      <c r="D5" s="280"/>
      <c r="E5" s="280"/>
      <c r="F5" s="280"/>
      <c r="G5" s="280"/>
      <c r="H5" s="280"/>
      <c r="I5" s="280"/>
      <c r="J5" s="280"/>
      <c r="K5" s="281"/>
      <c r="L5" s="123"/>
      <c r="O5" s="127"/>
      <c r="P5" s="127"/>
      <c r="Q5" s="127"/>
      <c r="R5" s="127"/>
      <c r="S5" s="127"/>
    </row>
    <row r="6" spans="1:19" ht="16.5" customHeight="1" x14ac:dyDescent="0.4">
      <c r="A6" s="123"/>
      <c r="B6" s="279" t="s">
        <v>1</v>
      </c>
      <c r="C6" s="280"/>
      <c r="D6" s="280"/>
      <c r="E6" s="280"/>
      <c r="F6" s="280"/>
      <c r="G6" s="280"/>
      <c r="H6" s="280"/>
      <c r="I6" s="280"/>
      <c r="J6" s="280"/>
      <c r="K6" s="281"/>
      <c r="L6" s="123"/>
      <c r="O6" s="127"/>
      <c r="P6" s="127"/>
      <c r="Q6" s="127"/>
      <c r="R6" s="127"/>
      <c r="S6" s="127"/>
    </row>
    <row r="7" spans="1:19" ht="36" customHeight="1" x14ac:dyDescent="0.4">
      <c r="A7" s="123"/>
      <c r="B7" s="128"/>
      <c r="C7" s="129"/>
      <c r="D7" s="129"/>
      <c r="E7" s="129"/>
      <c r="F7" s="130"/>
      <c r="G7" s="129"/>
      <c r="H7" s="131"/>
      <c r="I7" s="129"/>
      <c r="J7" s="129"/>
      <c r="K7" s="132"/>
      <c r="L7" s="123"/>
      <c r="O7" s="127"/>
      <c r="P7" s="127"/>
      <c r="Q7" s="127"/>
      <c r="R7" s="127"/>
      <c r="S7" s="127"/>
    </row>
    <row r="8" spans="1:19" ht="35.25" customHeight="1" x14ac:dyDescent="0.35">
      <c r="A8" s="123"/>
      <c r="B8" s="133"/>
      <c r="C8" s="134"/>
      <c r="D8" s="134"/>
      <c r="E8" s="134"/>
      <c r="F8" s="282"/>
      <c r="G8" s="282"/>
      <c r="H8" s="282"/>
      <c r="I8" s="282"/>
      <c r="J8" s="134"/>
      <c r="K8" s="135"/>
      <c r="L8" s="123"/>
      <c r="O8" s="127"/>
      <c r="P8" s="127"/>
      <c r="Q8" s="127"/>
      <c r="R8" s="127"/>
      <c r="S8" s="127"/>
    </row>
    <row r="9" spans="1:19" ht="60" customHeight="1" x14ac:dyDescent="0.35">
      <c r="A9" s="123"/>
      <c r="B9" s="136"/>
      <c r="C9" s="258" t="s">
        <v>41</v>
      </c>
      <c r="D9" s="258"/>
      <c r="E9" s="258"/>
      <c r="F9" s="258"/>
      <c r="G9" s="258"/>
      <c r="H9" s="258"/>
      <c r="I9" s="258"/>
      <c r="J9" s="258"/>
      <c r="K9" s="139"/>
      <c r="L9" s="123"/>
      <c r="O9" s="127"/>
      <c r="P9" s="127"/>
      <c r="Q9" s="127"/>
      <c r="R9" s="127"/>
      <c r="S9" s="127"/>
    </row>
    <row r="10" spans="1:19" ht="18" thickBot="1" x14ac:dyDescent="0.45">
      <c r="A10" s="123"/>
      <c r="B10" s="136"/>
      <c r="C10" s="140"/>
      <c r="D10" s="137"/>
      <c r="E10" s="137"/>
      <c r="G10" s="137"/>
      <c r="H10" s="138"/>
      <c r="I10" s="137"/>
      <c r="J10" s="137"/>
      <c r="K10" s="139"/>
      <c r="L10" s="123"/>
      <c r="O10" s="127"/>
      <c r="P10" s="127"/>
      <c r="Q10" s="127"/>
      <c r="R10" s="127"/>
      <c r="S10" s="127"/>
    </row>
    <row r="11" spans="1:19" ht="18" customHeight="1" thickBot="1" x14ac:dyDescent="0.5">
      <c r="A11" s="123"/>
      <c r="B11" s="136"/>
      <c r="C11" s="141"/>
      <c r="D11" s="142"/>
      <c r="E11" s="142"/>
      <c r="F11" s="143"/>
      <c r="G11" s="144"/>
      <c r="H11" s="145"/>
      <c r="I11" s="144"/>
      <c r="J11" s="146"/>
      <c r="K11" s="139"/>
      <c r="L11" s="123"/>
      <c r="O11" s="127"/>
      <c r="P11" s="127"/>
      <c r="Q11" s="127"/>
      <c r="R11" s="127"/>
      <c r="S11" s="127"/>
    </row>
    <row r="12" spans="1:19" ht="18.45" thickBot="1" x14ac:dyDescent="0.4">
      <c r="A12" s="123"/>
      <c r="B12" s="136"/>
      <c r="C12" s="147" t="s">
        <v>2</v>
      </c>
      <c r="D12" s="148" t="s">
        <v>3</v>
      </c>
      <c r="E12" s="149" t="s">
        <v>4</v>
      </c>
      <c r="F12" s="150" t="s">
        <v>5</v>
      </c>
      <c r="G12" s="148" t="s">
        <v>6</v>
      </c>
      <c r="H12" s="151" t="s">
        <v>7</v>
      </c>
      <c r="I12" s="152" t="s">
        <v>8</v>
      </c>
      <c r="J12" s="153" t="s">
        <v>9</v>
      </c>
      <c r="K12" s="139"/>
      <c r="L12" s="123"/>
      <c r="N12" s="47"/>
      <c r="O12" s="127"/>
      <c r="P12" s="127"/>
      <c r="Q12" s="127"/>
      <c r="R12" s="127"/>
      <c r="S12" s="127"/>
    </row>
    <row r="13" spans="1:19" ht="24.65" customHeight="1" thickBot="1" x14ac:dyDescent="0.4">
      <c r="A13" s="123"/>
      <c r="B13" s="136"/>
      <c r="C13" s="154" t="s">
        <v>54</v>
      </c>
      <c r="D13" s="155"/>
      <c r="E13" s="155"/>
      <c r="F13" s="156"/>
      <c r="G13" s="155"/>
      <c r="H13" s="157"/>
      <c r="I13" s="57"/>
      <c r="J13" s="158"/>
      <c r="K13" s="139"/>
      <c r="L13" s="123"/>
      <c r="N13" s="47"/>
      <c r="O13" s="127"/>
      <c r="P13" s="127"/>
      <c r="Q13" s="127"/>
      <c r="R13" s="127"/>
      <c r="S13" s="127"/>
    </row>
    <row r="14" spans="1:19" ht="28.3" x14ac:dyDescent="0.35">
      <c r="A14" s="123"/>
      <c r="B14" s="136"/>
      <c r="C14" s="159">
        <v>1</v>
      </c>
      <c r="D14" s="160">
        <v>600.4</v>
      </c>
      <c r="E14" s="160">
        <v>2.12</v>
      </c>
      <c r="F14" s="161" t="s">
        <v>42</v>
      </c>
      <c r="G14" s="162" t="s">
        <v>43</v>
      </c>
      <c r="H14" s="163">
        <v>121</v>
      </c>
      <c r="I14" s="119"/>
      <c r="J14" s="68">
        <f t="shared" ref="J14:J20" si="0">ROUND(I14*H14,2)</f>
        <v>0</v>
      </c>
      <c r="K14" s="139"/>
      <c r="L14" s="123"/>
      <c r="N14" s="47"/>
      <c r="O14" s="164"/>
      <c r="P14" s="127"/>
      <c r="Q14" s="127"/>
      <c r="R14" s="127"/>
      <c r="S14" s="127"/>
    </row>
    <row r="15" spans="1:19" ht="18" x14ac:dyDescent="0.35">
      <c r="A15" s="123"/>
      <c r="B15" s="136"/>
      <c r="C15" s="159">
        <v>2</v>
      </c>
      <c r="D15" s="160">
        <v>630.6</v>
      </c>
      <c r="E15" s="160" t="s">
        <v>44</v>
      </c>
      <c r="F15" s="161" t="s">
        <v>45</v>
      </c>
      <c r="G15" s="162" t="s">
        <v>43</v>
      </c>
      <c r="H15" s="163">
        <v>2</v>
      </c>
      <c r="I15" s="119"/>
      <c r="J15" s="68">
        <f t="shared" si="0"/>
        <v>0</v>
      </c>
      <c r="K15" s="139"/>
      <c r="L15" s="123"/>
      <c r="N15" s="47"/>
      <c r="O15" s="164"/>
      <c r="P15" s="127"/>
      <c r="Q15" s="127"/>
      <c r="R15" s="127"/>
      <c r="S15" s="127"/>
    </row>
    <row r="16" spans="1:19" ht="42.45" x14ac:dyDescent="0.35">
      <c r="A16" s="123"/>
      <c r="B16" s="136"/>
      <c r="C16" s="159">
        <v>3</v>
      </c>
      <c r="D16" s="160">
        <v>630.70000000000005</v>
      </c>
      <c r="E16" s="160">
        <v>4.1500000000000004</v>
      </c>
      <c r="F16" s="161" t="s">
        <v>46</v>
      </c>
      <c r="G16" s="162" t="s">
        <v>47</v>
      </c>
      <c r="H16" s="163">
        <v>18</v>
      </c>
      <c r="I16" s="119"/>
      <c r="J16" s="68">
        <f t="shared" si="0"/>
        <v>0</v>
      </c>
      <c r="K16" s="139"/>
      <c r="L16" s="123"/>
      <c r="N16" s="47"/>
      <c r="O16" s="164"/>
      <c r="P16" s="127"/>
      <c r="Q16" s="127"/>
      <c r="R16" s="127"/>
      <c r="S16" s="127"/>
    </row>
    <row r="17" spans="1:19" ht="18" x14ac:dyDescent="0.35">
      <c r="A17" s="123"/>
      <c r="B17" s="136"/>
      <c r="C17" s="159">
        <v>4</v>
      </c>
      <c r="D17" s="160">
        <v>640.1</v>
      </c>
      <c r="E17" s="160" t="s">
        <v>48</v>
      </c>
      <c r="F17" s="161" t="s">
        <v>26</v>
      </c>
      <c r="G17" s="162" t="s">
        <v>49</v>
      </c>
      <c r="H17" s="163">
        <v>3168</v>
      </c>
      <c r="I17" s="119"/>
      <c r="J17" s="68">
        <f t="shared" si="0"/>
        <v>0</v>
      </c>
      <c r="K17" s="139"/>
      <c r="L17" s="123"/>
      <c r="N17" s="47"/>
      <c r="O17" s="164"/>
      <c r="P17" s="127"/>
      <c r="Q17" s="127"/>
      <c r="R17" s="127"/>
      <c r="S17" s="127"/>
    </row>
    <row r="18" spans="1:19" ht="18" x14ac:dyDescent="0.35">
      <c r="A18" s="123"/>
      <c r="B18" s="136"/>
      <c r="C18" s="159">
        <v>5</v>
      </c>
      <c r="D18" s="160">
        <v>630.4</v>
      </c>
      <c r="E18" s="160">
        <v>4.7</v>
      </c>
      <c r="F18" s="161" t="s">
        <v>50</v>
      </c>
      <c r="G18" s="162" t="s">
        <v>43</v>
      </c>
      <c r="H18" s="163">
        <v>57</v>
      </c>
      <c r="I18" s="119"/>
      <c r="J18" s="68">
        <f t="shared" si="0"/>
        <v>0</v>
      </c>
      <c r="K18" s="139"/>
      <c r="L18" s="123"/>
      <c r="N18" s="47"/>
      <c r="O18" s="164"/>
      <c r="P18" s="127"/>
      <c r="Q18" s="127"/>
      <c r="R18" s="127"/>
      <c r="S18" s="127"/>
    </row>
    <row r="19" spans="1:19" ht="18" x14ac:dyDescent="0.35">
      <c r="A19" s="123"/>
      <c r="B19" s="136"/>
      <c r="C19" s="159">
        <v>6</v>
      </c>
      <c r="D19" s="160">
        <v>610.1</v>
      </c>
      <c r="E19" s="160">
        <v>4.2300000000000004</v>
      </c>
      <c r="F19" s="161" t="s">
        <v>51</v>
      </c>
      <c r="G19" s="162" t="s">
        <v>43</v>
      </c>
      <c r="H19" s="163">
        <v>75</v>
      </c>
      <c r="I19" s="119"/>
      <c r="J19" s="68">
        <f t="shared" si="0"/>
        <v>0</v>
      </c>
      <c r="K19" s="139"/>
      <c r="L19" s="123"/>
      <c r="N19" s="47"/>
      <c r="O19" s="164"/>
      <c r="P19" s="127"/>
      <c r="Q19" s="127"/>
      <c r="R19" s="127"/>
      <c r="S19" s="127"/>
    </row>
    <row r="20" spans="1:19" ht="18" x14ac:dyDescent="0.35">
      <c r="A20" s="123"/>
      <c r="B20" s="136"/>
      <c r="C20" s="159">
        <v>7</v>
      </c>
      <c r="D20" s="165" t="s">
        <v>31</v>
      </c>
      <c r="E20" s="165">
        <v>4.2</v>
      </c>
      <c r="F20" s="161" t="s">
        <v>52</v>
      </c>
      <c r="G20" s="162" t="s">
        <v>53</v>
      </c>
      <c r="H20" s="163">
        <v>18</v>
      </c>
      <c r="I20" s="119"/>
      <c r="J20" s="68">
        <f t="shared" si="0"/>
        <v>0</v>
      </c>
      <c r="K20" s="139"/>
      <c r="L20" s="123"/>
      <c r="N20" s="47"/>
      <c r="O20" s="164"/>
      <c r="P20" s="127"/>
      <c r="Q20" s="127"/>
      <c r="R20" s="127"/>
      <c r="S20" s="127"/>
    </row>
    <row r="21" spans="1:19" ht="26.5" customHeight="1" thickBot="1" x14ac:dyDescent="0.4">
      <c r="A21" s="123"/>
      <c r="B21" s="136"/>
      <c r="C21" s="166" t="s">
        <v>10</v>
      </c>
      <c r="D21" s="167"/>
      <c r="E21" s="167"/>
      <c r="F21" s="168" t="s">
        <v>29</v>
      </c>
      <c r="G21" s="167"/>
      <c r="H21" s="117"/>
      <c r="I21" s="70"/>
      <c r="J21" s="61">
        <f>SUM(J14:J20)</f>
        <v>0</v>
      </c>
      <c r="K21" s="139"/>
      <c r="L21" s="123"/>
      <c r="N21" s="47"/>
      <c r="O21" s="164"/>
      <c r="P21" s="127"/>
      <c r="Q21" s="127"/>
      <c r="R21" s="127"/>
      <c r="S21" s="127"/>
    </row>
    <row r="22" spans="1:19" ht="24.65" customHeight="1" thickBot="1" x14ac:dyDescent="0.4">
      <c r="A22" s="123"/>
      <c r="B22" s="136"/>
      <c r="C22" s="154" t="s">
        <v>55</v>
      </c>
      <c r="D22" s="155"/>
      <c r="E22" s="155"/>
      <c r="F22" s="156"/>
      <c r="G22" s="155"/>
      <c r="H22" s="157"/>
      <c r="I22" s="57"/>
      <c r="J22" s="158"/>
      <c r="K22" s="139"/>
      <c r="L22" s="123"/>
      <c r="N22" s="47"/>
      <c r="O22" s="164"/>
      <c r="P22" s="127"/>
      <c r="Q22" s="127"/>
      <c r="R22" s="127"/>
      <c r="S22" s="127"/>
    </row>
    <row r="23" spans="1:19" ht="24.65" customHeight="1" x14ac:dyDescent="0.35">
      <c r="A23" s="123"/>
      <c r="B23" s="136"/>
      <c r="C23" s="169">
        <v>8</v>
      </c>
      <c r="D23" s="160">
        <v>4.12</v>
      </c>
      <c r="E23" s="165" t="s">
        <v>56</v>
      </c>
      <c r="F23" s="161" t="s">
        <v>57</v>
      </c>
      <c r="G23" s="162" t="s">
        <v>49</v>
      </c>
      <c r="H23" s="163">
        <v>172</v>
      </c>
      <c r="I23" s="119"/>
      <c r="J23" s="68">
        <f>ROUND(I23*H23,2)</f>
        <v>0</v>
      </c>
      <c r="K23" s="139"/>
      <c r="L23" s="123"/>
      <c r="N23" s="47"/>
      <c r="O23" s="164"/>
      <c r="P23" s="127"/>
      <c r="Q23" s="127"/>
      <c r="R23" s="127"/>
      <c r="S23" s="127"/>
    </row>
    <row r="24" spans="1:19" ht="24.65" customHeight="1" x14ac:dyDescent="0.35">
      <c r="A24" s="123"/>
      <c r="B24" s="136"/>
      <c r="C24" s="169">
        <v>9</v>
      </c>
      <c r="D24" s="160">
        <v>4.17</v>
      </c>
      <c r="E24" s="165">
        <v>642.1</v>
      </c>
      <c r="F24" s="161" t="s">
        <v>58</v>
      </c>
      <c r="G24" s="162" t="s">
        <v>59</v>
      </c>
      <c r="H24" s="163">
        <v>13</v>
      </c>
      <c r="I24" s="119"/>
      <c r="J24" s="68">
        <f>ROUND(I24*H24,2)</f>
        <v>0</v>
      </c>
      <c r="K24" s="139"/>
      <c r="L24" s="123"/>
      <c r="N24" s="47"/>
      <c r="O24" s="164"/>
      <c r="P24" s="127"/>
      <c r="Q24" s="127"/>
      <c r="R24" s="127"/>
      <c r="S24" s="127"/>
    </row>
    <row r="25" spans="1:19" ht="18" x14ac:dyDescent="0.35">
      <c r="A25" s="123"/>
      <c r="B25" s="136"/>
      <c r="C25" s="169">
        <v>10</v>
      </c>
      <c r="D25" s="160">
        <v>5.54</v>
      </c>
      <c r="E25" s="165" t="s">
        <v>31</v>
      </c>
      <c r="F25" s="161" t="s">
        <v>60</v>
      </c>
      <c r="G25" s="162" t="s">
        <v>53</v>
      </c>
      <c r="H25" s="163">
        <v>4</v>
      </c>
      <c r="I25" s="119"/>
      <c r="J25" s="68">
        <f>ROUND(I25*H25,2)</f>
        <v>0</v>
      </c>
      <c r="K25" s="139"/>
      <c r="L25" s="123"/>
      <c r="N25" s="47"/>
      <c r="O25" s="164"/>
      <c r="P25" s="127"/>
      <c r="Q25" s="127"/>
      <c r="R25" s="127"/>
      <c r="S25" s="127"/>
    </row>
    <row r="26" spans="1:19" ht="26.5" customHeight="1" thickBot="1" x14ac:dyDescent="0.4">
      <c r="A26" s="123"/>
      <c r="B26" s="136"/>
      <c r="C26" s="166" t="s">
        <v>10</v>
      </c>
      <c r="D26" s="167"/>
      <c r="E26" s="167"/>
      <c r="F26" s="168" t="s">
        <v>29</v>
      </c>
      <c r="G26" s="167"/>
      <c r="H26" s="117"/>
      <c r="I26" s="70"/>
      <c r="J26" s="61">
        <f>SUM(J23:J25)</f>
        <v>0</v>
      </c>
      <c r="K26" s="139"/>
      <c r="L26" s="123"/>
      <c r="N26" s="47"/>
      <c r="O26" s="164"/>
      <c r="P26" s="127"/>
      <c r="Q26" s="127"/>
      <c r="R26" s="127"/>
      <c r="S26" s="127"/>
    </row>
    <row r="27" spans="1:19" ht="24.65" customHeight="1" thickBot="1" x14ac:dyDescent="0.4">
      <c r="A27" s="123"/>
      <c r="B27" s="136"/>
      <c r="C27" s="154" t="s">
        <v>61</v>
      </c>
      <c r="D27" s="155"/>
      <c r="E27" s="155"/>
      <c r="F27" s="156"/>
      <c r="G27" s="155"/>
      <c r="H27" s="157"/>
      <c r="I27" s="57"/>
      <c r="J27" s="158"/>
      <c r="K27" s="139"/>
      <c r="L27" s="123"/>
      <c r="N27" s="47"/>
      <c r="O27" s="164"/>
      <c r="P27" s="127"/>
      <c r="Q27" s="127"/>
      <c r="R27" s="127"/>
      <c r="S27" s="127"/>
    </row>
    <row r="28" spans="1:19" ht="28.3" x14ac:dyDescent="0.35">
      <c r="A28" s="123"/>
      <c r="B28" s="136"/>
      <c r="C28" s="169">
        <v>11</v>
      </c>
      <c r="D28" s="170">
        <v>16.2</v>
      </c>
      <c r="E28" s="165"/>
      <c r="F28" s="161" t="s">
        <v>62</v>
      </c>
      <c r="G28" s="162" t="s">
        <v>43</v>
      </c>
      <c r="H28" s="163">
        <v>12</v>
      </c>
      <c r="I28" s="119"/>
      <c r="J28" s="68">
        <f t="shared" ref="J28:J34" si="1">ROUND(I28*H28,2)</f>
        <v>0</v>
      </c>
      <c r="K28" s="139"/>
      <c r="L28" s="123"/>
      <c r="N28" s="47"/>
      <c r="O28" s="164"/>
      <c r="P28" s="127"/>
      <c r="Q28" s="127"/>
      <c r="R28" s="127"/>
      <c r="S28" s="127"/>
    </row>
    <row r="29" spans="1:19" ht="18" x14ac:dyDescent="0.35">
      <c r="A29" s="123"/>
      <c r="B29" s="136"/>
      <c r="C29" s="169">
        <v>12</v>
      </c>
      <c r="D29" s="170">
        <v>4.5999999999999996</v>
      </c>
      <c r="E29" s="165">
        <v>630.4</v>
      </c>
      <c r="F29" s="161" t="s">
        <v>63</v>
      </c>
      <c r="G29" s="162" t="s">
        <v>43</v>
      </c>
      <c r="H29" s="163">
        <v>19</v>
      </c>
      <c r="I29" s="119"/>
      <c r="J29" s="68">
        <f t="shared" si="1"/>
        <v>0</v>
      </c>
      <c r="K29" s="139"/>
      <c r="L29" s="123"/>
      <c r="N29" s="47"/>
      <c r="O29" s="164"/>
      <c r="P29" s="127"/>
      <c r="Q29" s="127"/>
      <c r="R29" s="127"/>
      <c r="S29" s="127"/>
    </row>
    <row r="30" spans="1:19" ht="18" x14ac:dyDescent="0.35">
      <c r="A30" s="123"/>
      <c r="B30" s="136"/>
      <c r="C30" s="169">
        <v>13</v>
      </c>
      <c r="D30" s="170">
        <v>4.24</v>
      </c>
      <c r="E30" s="165">
        <v>630.6</v>
      </c>
      <c r="F30" s="161" t="s">
        <v>64</v>
      </c>
      <c r="G30" s="162" t="s">
        <v>43</v>
      </c>
      <c r="H30" s="163">
        <v>3</v>
      </c>
      <c r="I30" s="119"/>
      <c r="J30" s="68">
        <f t="shared" si="1"/>
        <v>0</v>
      </c>
      <c r="K30" s="139"/>
      <c r="L30" s="123"/>
      <c r="N30" s="47"/>
      <c r="O30" s="164"/>
      <c r="P30" s="127"/>
      <c r="Q30" s="127"/>
      <c r="R30" s="127"/>
      <c r="S30" s="127"/>
    </row>
    <row r="31" spans="1:19" ht="18" x14ac:dyDescent="0.35">
      <c r="A31" s="123"/>
      <c r="B31" s="136"/>
      <c r="C31" s="169">
        <v>14</v>
      </c>
      <c r="D31" s="170">
        <v>4.5199999999999996</v>
      </c>
      <c r="E31" s="165">
        <v>640.1</v>
      </c>
      <c r="F31" s="161" t="s">
        <v>26</v>
      </c>
      <c r="G31" s="162" t="s">
        <v>49</v>
      </c>
      <c r="H31" s="163">
        <v>1601</v>
      </c>
      <c r="I31" s="119"/>
      <c r="J31" s="68">
        <f t="shared" si="1"/>
        <v>0</v>
      </c>
      <c r="K31" s="139"/>
      <c r="L31" s="123"/>
      <c r="N31" s="47"/>
      <c r="O31" s="164"/>
      <c r="P31" s="127"/>
      <c r="Q31" s="127"/>
      <c r="R31" s="127"/>
      <c r="S31" s="127"/>
    </row>
    <row r="32" spans="1:19" ht="28.3" x14ac:dyDescent="0.35">
      <c r="A32" s="123"/>
      <c r="B32" s="136"/>
      <c r="C32" s="169">
        <v>15</v>
      </c>
      <c r="D32" s="170">
        <v>1.5</v>
      </c>
      <c r="E32" s="165" t="s">
        <v>38</v>
      </c>
      <c r="F32" s="161" t="s">
        <v>39</v>
      </c>
      <c r="G32" s="162" t="s">
        <v>43</v>
      </c>
      <c r="H32" s="163">
        <v>18</v>
      </c>
      <c r="I32" s="119"/>
      <c r="J32" s="68">
        <f t="shared" si="1"/>
        <v>0</v>
      </c>
      <c r="K32" s="139"/>
      <c r="L32" s="123"/>
      <c r="N32" s="47"/>
      <c r="O32" s="164"/>
      <c r="P32" s="127"/>
      <c r="Q32" s="127"/>
      <c r="R32" s="127"/>
      <c r="S32" s="127"/>
    </row>
    <row r="33" spans="1:19" ht="18" x14ac:dyDescent="0.35">
      <c r="A33" s="123"/>
      <c r="B33" s="136"/>
      <c r="C33" s="169">
        <v>16</v>
      </c>
      <c r="D33" s="170">
        <v>4.55</v>
      </c>
      <c r="E33" s="165" t="s">
        <v>31</v>
      </c>
      <c r="F33" s="161" t="s">
        <v>65</v>
      </c>
      <c r="G33" s="162" t="s">
        <v>43</v>
      </c>
      <c r="H33" s="163">
        <v>22</v>
      </c>
      <c r="I33" s="119"/>
      <c r="J33" s="68">
        <f t="shared" si="1"/>
        <v>0</v>
      </c>
      <c r="K33" s="139"/>
      <c r="L33" s="123"/>
      <c r="N33" s="47"/>
      <c r="O33" s="164"/>
      <c r="P33" s="127"/>
      <c r="Q33" s="127"/>
      <c r="R33" s="127"/>
      <c r="S33" s="127"/>
    </row>
    <row r="34" spans="1:19" ht="28.3" x14ac:dyDescent="0.35">
      <c r="A34" s="123"/>
      <c r="B34" s="136"/>
      <c r="C34" s="169">
        <v>17</v>
      </c>
      <c r="D34" s="170">
        <v>2.11</v>
      </c>
      <c r="E34" s="165" t="s">
        <v>66</v>
      </c>
      <c r="F34" s="161" t="s">
        <v>67</v>
      </c>
      <c r="G34" s="162" t="s">
        <v>43</v>
      </c>
      <c r="H34" s="163">
        <v>14</v>
      </c>
      <c r="I34" s="119"/>
      <c r="J34" s="68">
        <f t="shared" si="1"/>
        <v>0</v>
      </c>
      <c r="K34" s="139"/>
      <c r="L34" s="123"/>
      <c r="N34" s="47"/>
      <c r="O34" s="164"/>
      <c r="P34" s="127"/>
      <c r="Q34" s="127"/>
      <c r="R34" s="127"/>
      <c r="S34" s="127"/>
    </row>
    <row r="35" spans="1:19" ht="26.5" customHeight="1" thickBot="1" x14ac:dyDescent="0.4">
      <c r="A35" s="123"/>
      <c r="B35" s="136"/>
      <c r="C35" s="166" t="s">
        <v>10</v>
      </c>
      <c r="D35" s="167"/>
      <c r="E35" s="167"/>
      <c r="F35" s="168" t="s">
        <v>29</v>
      </c>
      <c r="G35" s="167"/>
      <c r="H35" s="117"/>
      <c r="I35" s="70"/>
      <c r="J35" s="61">
        <f>SUM(J28:J34)</f>
        <v>0</v>
      </c>
      <c r="K35" s="139"/>
      <c r="L35" s="123"/>
      <c r="N35" s="47"/>
      <c r="O35" s="164"/>
      <c r="P35" s="127"/>
      <c r="Q35" s="127"/>
      <c r="R35" s="127"/>
      <c r="S35" s="127"/>
    </row>
    <row r="36" spans="1:19" ht="24.65" customHeight="1" thickBot="1" x14ac:dyDescent="0.4">
      <c r="A36" s="123"/>
      <c r="B36" s="136"/>
      <c r="C36" s="154" t="s">
        <v>68</v>
      </c>
      <c r="D36" s="155"/>
      <c r="E36" s="155"/>
      <c r="F36" s="156"/>
      <c r="G36" s="155"/>
      <c r="H36" s="157"/>
      <c r="I36" s="57"/>
      <c r="J36" s="158"/>
      <c r="K36" s="139"/>
      <c r="L36" s="123"/>
      <c r="N36" s="47"/>
      <c r="O36" s="164"/>
      <c r="P36" s="127"/>
      <c r="Q36" s="127"/>
      <c r="R36" s="127"/>
      <c r="S36" s="127"/>
    </row>
    <row r="37" spans="1:19" ht="18" x14ac:dyDescent="0.35">
      <c r="A37" s="123"/>
      <c r="B37" s="136"/>
      <c r="C37" s="171">
        <v>18</v>
      </c>
      <c r="D37" s="170">
        <v>72</v>
      </c>
      <c r="E37" s="165">
        <v>311.10000000000002</v>
      </c>
      <c r="F37" s="161" t="s">
        <v>32</v>
      </c>
      <c r="G37" s="162" t="s">
        <v>43</v>
      </c>
      <c r="H37" s="118">
        <v>800</v>
      </c>
      <c r="I37" s="119"/>
      <c r="J37" s="68">
        <f t="shared" ref="J37:J44" si="2">ROUND(I37*H37,2)</f>
        <v>0</v>
      </c>
      <c r="K37" s="139"/>
      <c r="L37" s="123"/>
      <c r="N37" s="47"/>
      <c r="O37" s="164"/>
      <c r="P37" s="127"/>
      <c r="Q37" s="127"/>
      <c r="R37" s="127"/>
      <c r="S37" s="127"/>
    </row>
    <row r="38" spans="1:19" ht="18" x14ac:dyDescent="0.35">
      <c r="A38" s="123"/>
      <c r="B38" s="136"/>
      <c r="C38" s="171">
        <v>19</v>
      </c>
      <c r="D38" s="170">
        <v>256</v>
      </c>
      <c r="E38" s="165" t="s">
        <v>69</v>
      </c>
      <c r="F38" s="161" t="s">
        <v>70</v>
      </c>
      <c r="G38" s="162" t="s">
        <v>43</v>
      </c>
      <c r="H38" s="118">
        <v>937</v>
      </c>
      <c r="I38" s="119"/>
      <c r="J38" s="68">
        <f t="shared" si="2"/>
        <v>0</v>
      </c>
      <c r="K38" s="139"/>
      <c r="L38" s="123"/>
      <c r="N38" s="47"/>
      <c r="O38" s="164"/>
      <c r="P38" s="127"/>
      <c r="Q38" s="127"/>
      <c r="R38" s="127"/>
      <c r="S38" s="127"/>
    </row>
    <row r="39" spans="1:19" ht="18" x14ac:dyDescent="0.35">
      <c r="A39" s="123"/>
      <c r="B39" s="136"/>
      <c r="C39" s="169">
        <v>20</v>
      </c>
      <c r="D39" s="170"/>
      <c r="E39" s="165"/>
      <c r="F39" s="161" t="s">
        <v>71</v>
      </c>
      <c r="G39" s="162" t="s">
        <v>43</v>
      </c>
      <c r="H39" s="118">
        <v>312</v>
      </c>
      <c r="I39" s="119"/>
      <c r="J39" s="68">
        <f t="shared" si="2"/>
        <v>0</v>
      </c>
      <c r="K39" s="139"/>
      <c r="L39" s="123"/>
      <c r="N39" s="47"/>
      <c r="O39" s="164"/>
      <c r="P39" s="127"/>
      <c r="Q39" s="127"/>
      <c r="R39" s="127"/>
      <c r="S39" s="127"/>
    </row>
    <row r="40" spans="1:19" ht="18" x14ac:dyDescent="0.35">
      <c r="A40" s="123"/>
      <c r="B40" s="136"/>
      <c r="C40" s="169">
        <v>21</v>
      </c>
      <c r="D40" s="170"/>
      <c r="E40" s="165"/>
      <c r="F40" s="161" t="s">
        <v>72</v>
      </c>
      <c r="G40" s="162" t="s">
        <v>43</v>
      </c>
      <c r="H40" s="118">
        <v>265</v>
      </c>
      <c r="I40" s="119"/>
      <c r="J40" s="68">
        <f t="shared" si="2"/>
        <v>0</v>
      </c>
      <c r="K40" s="139"/>
      <c r="L40" s="123"/>
      <c r="N40" s="47"/>
      <c r="O40" s="164"/>
      <c r="P40" s="127"/>
      <c r="Q40" s="127"/>
      <c r="R40" s="127"/>
      <c r="S40" s="127"/>
    </row>
    <row r="41" spans="1:19" ht="28.3" x14ac:dyDescent="0.35">
      <c r="A41" s="123"/>
      <c r="B41" s="136"/>
      <c r="C41" s="169">
        <v>22</v>
      </c>
      <c r="D41" s="170">
        <v>331</v>
      </c>
      <c r="E41" s="165">
        <v>671.3</v>
      </c>
      <c r="F41" s="161" t="s">
        <v>73</v>
      </c>
      <c r="G41" s="162" t="s">
        <v>43</v>
      </c>
      <c r="H41" s="118">
        <v>202</v>
      </c>
      <c r="I41" s="119"/>
      <c r="J41" s="68">
        <f t="shared" si="2"/>
        <v>0</v>
      </c>
      <c r="K41" s="139"/>
      <c r="L41" s="123"/>
      <c r="N41" s="47"/>
      <c r="O41" s="164"/>
      <c r="P41" s="127"/>
      <c r="Q41" s="127"/>
      <c r="R41" s="127"/>
      <c r="S41" s="127"/>
    </row>
    <row r="42" spans="1:19" ht="18" x14ac:dyDescent="0.35">
      <c r="A42" s="123"/>
      <c r="B42" s="136"/>
      <c r="C42" s="171">
        <v>23</v>
      </c>
      <c r="D42" s="160">
        <v>305</v>
      </c>
      <c r="E42" s="165">
        <v>640.1</v>
      </c>
      <c r="F42" s="161" t="s">
        <v>74</v>
      </c>
      <c r="G42" s="162" t="s">
        <v>49</v>
      </c>
      <c r="H42" s="118">
        <v>27484</v>
      </c>
      <c r="I42" s="119"/>
      <c r="J42" s="68">
        <f t="shared" si="2"/>
        <v>0</v>
      </c>
      <c r="K42" s="139"/>
      <c r="L42" s="123"/>
      <c r="N42" s="47"/>
      <c r="O42" s="164"/>
      <c r="P42" s="127"/>
      <c r="Q42" s="127"/>
      <c r="R42" s="127"/>
      <c r="S42" s="127"/>
    </row>
    <row r="43" spans="1:19" ht="18" x14ac:dyDescent="0.35">
      <c r="A43" s="123"/>
      <c r="B43" s="136"/>
      <c r="C43" s="171">
        <v>24</v>
      </c>
      <c r="D43" s="170">
        <v>71</v>
      </c>
      <c r="E43" s="165" t="s">
        <v>75</v>
      </c>
      <c r="F43" s="161" t="s">
        <v>76</v>
      </c>
      <c r="G43" s="162" t="s">
        <v>77</v>
      </c>
      <c r="H43" s="118">
        <v>4831</v>
      </c>
      <c r="I43" s="119"/>
      <c r="J43" s="68">
        <f t="shared" si="2"/>
        <v>0</v>
      </c>
      <c r="K43" s="139"/>
      <c r="L43" s="123"/>
      <c r="N43" s="47"/>
      <c r="O43" s="164"/>
      <c r="P43" s="127"/>
      <c r="Q43" s="127"/>
      <c r="R43" s="127"/>
      <c r="S43" s="127"/>
    </row>
    <row r="44" spans="1:19" ht="28.3" x14ac:dyDescent="0.35">
      <c r="A44" s="123"/>
      <c r="B44" s="136"/>
      <c r="C44" s="171">
        <v>25</v>
      </c>
      <c r="D44" s="170">
        <v>260</v>
      </c>
      <c r="E44" s="165">
        <v>610.29999999999995</v>
      </c>
      <c r="F44" s="161" t="s">
        <v>78</v>
      </c>
      <c r="G44" s="162" t="s">
        <v>43</v>
      </c>
      <c r="H44" s="118">
        <v>357</v>
      </c>
      <c r="I44" s="119"/>
      <c r="J44" s="68">
        <f t="shared" si="2"/>
        <v>0</v>
      </c>
      <c r="K44" s="139"/>
      <c r="L44" s="123"/>
      <c r="N44" s="47"/>
      <c r="O44" s="164"/>
      <c r="P44" s="127"/>
      <c r="Q44" s="127"/>
      <c r="R44" s="127"/>
      <c r="S44" s="127"/>
    </row>
    <row r="45" spans="1:19" ht="26.5" customHeight="1" thickBot="1" x14ac:dyDescent="0.4">
      <c r="A45" s="123"/>
      <c r="B45" s="136"/>
      <c r="C45" s="166" t="s">
        <v>10</v>
      </c>
      <c r="D45" s="167"/>
      <c r="E45" s="167"/>
      <c r="F45" s="168" t="s">
        <v>29</v>
      </c>
      <c r="G45" s="167"/>
      <c r="H45" s="117"/>
      <c r="I45" s="70"/>
      <c r="J45" s="61">
        <f>SUM(J37:J44)</f>
        <v>0</v>
      </c>
      <c r="K45" s="139"/>
      <c r="L45" s="123"/>
      <c r="N45" s="47"/>
      <c r="O45" s="164"/>
      <c r="P45" s="127"/>
      <c r="Q45" s="127"/>
      <c r="R45" s="127"/>
      <c r="S45" s="127"/>
    </row>
    <row r="46" spans="1:19" ht="26.5" customHeight="1" thickBot="1" x14ac:dyDescent="0.4">
      <c r="A46" s="123"/>
      <c r="B46" s="136"/>
      <c r="C46" s="172" t="s">
        <v>33</v>
      </c>
      <c r="D46" s="173"/>
      <c r="E46" s="173"/>
      <c r="F46" s="174"/>
      <c r="G46" s="173"/>
      <c r="H46" s="175"/>
      <c r="I46" s="176"/>
      <c r="J46" s="177">
        <f>J21+J26+J35+J45</f>
        <v>0</v>
      </c>
      <c r="K46" s="139"/>
      <c r="L46" s="123"/>
      <c r="N46" s="47"/>
      <c r="O46" s="164"/>
      <c r="P46" s="127"/>
      <c r="Q46" s="127"/>
      <c r="R46" s="127"/>
      <c r="S46" s="127"/>
    </row>
    <row r="47" spans="1:19" s="186" customFormat="1" ht="18" x14ac:dyDescent="0.35">
      <c r="A47" s="178"/>
      <c r="B47" s="179"/>
      <c r="C47" s="180"/>
      <c r="D47" s="180"/>
      <c r="E47" s="180"/>
      <c r="F47" s="181"/>
      <c r="G47" s="180"/>
      <c r="H47" s="182"/>
      <c r="I47" s="180"/>
      <c r="J47" s="183"/>
      <c r="K47" s="184"/>
      <c r="L47" s="178"/>
      <c r="M47" s="185"/>
      <c r="N47" s="47"/>
      <c r="O47" s="47"/>
      <c r="P47" s="127"/>
      <c r="Q47" s="127"/>
      <c r="R47" s="127"/>
      <c r="S47" s="127"/>
    </row>
    <row r="48" spans="1:19" s="186" customFormat="1" ht="26.5" customHeight="1" x14ac:dyDescent="0.35">
      <c r="A48" s="178"/>
      <c r="B48" s="179"/>
      <c r="C48" s="180"/>
      <c r="D48" s="180"/>
      <c r="E48" s="180"/>
      <c r="F48" s="187" t="s">
        <v>30</v>
      </c>
      <c r="G48" s="188"/>
      <c r="H48" s="189"/>
      <c r="I48" s="190"/>
      <c r="J48" s="191">
        <f>ROUND(J46,0)</f>
        <v>0</v>
      </c>
      <c r="K48" s="184"/>
      <c r="L48" s="178"/>
      <c r="M48" s="185"/>
      <c r="N48" s="47"/>
      <c r="O48" s="47"/>
      <c r="P48" s="127"/>
      <c r="Q48" s="127"/>
      <c r="R48" s="127"/>
      <c r="S48" s="127"/>
    </row>
    <row r="49" spans="1:20" s="186" customFormat="1" ht="26.5" customHeight="1" x14ac:dyDescent="0.35">
      <c r="A49" s="178"/>
      <c r="B49" s="179"/>
      <c r="C49" s="180"/>
      <c r="D49" s="180"/>
      <c r="E49" s="180"/>
      <c r="F49" s="267" t="s">
        <v>40</v>
      </c>
      <c r="G49" s="268"/>
      <c r="H49" s="268"/>
      <c r="I49" s="190"/>
      <c r="J49" s="120">
        <v>20000000</v>
      </c>
      <c r="K49" s="184"/>
      <c r="L49" s="178"/>
      <c r="M49" s="192" t="s">
        <v>35</v>
      </c>
      <c r="N49" s="47"/>
      <c r="O49" s="47"/>
      <c r="P49" s="127"/>
      <c r="Q49" s="127"/>
      <c r="R49" s="127"/>
      <c r="S49" s="127"/>
    </row>
    <row r="50" spans="1:20" s="186" customFormat="1" ht="26.5" customHeight="1" x14ac:dyDescent="0.35">
      <c r="A50" s="178"/>
      <c r="B50" s="179"/>
      <c r="C50" s="193"/>
      <c r="D50" s="194"/>
      <c r="E50" s="194"/>
      <c r="F50" s="187" t="s">
        <v>27</v>
      </c>
      <c r="G50" s="188"/>
      <c r="H50" s="189"/>
      <c r="I50" s="190"/>
      <c r="J50" s="120">
        <v>54700000</v>
      </c>
      <c r="K50" s="184"/>
      <c r="L50" s="178"/>
      <c r="M50" s="192" t="s">
        <v>35</v>
      </c>
      <c r="N50" s="47"/>
      <c r="O50" s="47"/>
      <c r="P50" s="127"/>
      <c r="Q50" s="127"/>
      <c r="R50" s="127"/>
      <c r="S50" s="127"/>
    </row>
    <row r="51" spans="1:20" s="186" customFormat="1" ht="26.5" customHeight="1" thickBot="1" x14ac:dyDescent="0.4">
      <c r="A51" s="178"/>
      <c r="B51" s="179"/>
      <c r="C51" s="193"/>
      <c r="D51" s="194"/>
      <c r="E51" s="194"/>
      <c r="F51" s="187" t="s">
        <v>36</v>
      </c>
      <c r="G51" s="188"/>
      <c r="H51" s="189"/>
      <c r="I51" s="190"/>
      <c r="J51" s="120">
        <v>78853533</v>
      </c>
      <c r="K51" s="184"/>
      <c r="L51" s="178"/>
      <c r="M51" s="192" t="s">
        <v>35</v>
      </c>
      <c r="N51" s="47"/>
      <c r="O51" s="195"/>
      <c r="P51" s="127"/>
      <c r="Q51" s="127"/>
      <c r="R51" s="127"/>
      <c r="S51" s="127"/>
    </row>
    <row r="52" spans="1:20" s="186" customFormat="1" ht="26.5" customHeight="1" thickBot="1" x14ac:dyDescent="0.4">
      <c r="A52" s="178"/>
      <c r="B52" s="179"/>
      <c r="C52" s="193"/>
      <c r="D52" s="194"/>
      <c r="E52" s="194"/>
      <c r="F52" s="196" t="s">
        <v>11</v>
      </c>
      <c r="G52" s="197"/>
      <c r="H52" s="198"/>
      <c r="I52" s="199"/>
      <c r="J52" s="200">
        <f>J51++J49+J50+J48</f>
        <v>153553533</v>
      </c>
      <c r="K52" s="184"/>
      <c r="L52" s="178"/>
      <c r="M52" s="185"/>
      <c r="N52" s="201"/>
      <c r="O52" s="201"/>
      <c r="P52" s="202"/>
      <c r="Q52" s="127"/>
      <c r="R52" s="127"/>
      <c r="S52" s="127"/>
    </row>
    <row r="53" spans="1:20" s="186" customFormat="1" ht="18" thickBot="1" x14ac:dyDescent="0.45">
      <c r="A53" s="178"/>
      <c r="B53" s="179"/>
      <c r="C53" s="193"/>
      <c r="D53" s="194"/>
      <c r="E53" s="194"/>
      <c r="F53" s="203"/>
      <c r="G53" s="193"/>
      <c r="H53" s="204"/>
      <c r="I53" s="205"/>
      <c r="J53" s="206"/>
      <c r="K53" s="184"/>
      <c r="L53" s="178"/>
      <c r="M53" s="207"/>
      <c r="P53" s="127"/>
      <c r="Q53" s="127"/>
      <c r="R53" s="127"/>
      <c r="S53" s="127"/>
    </row>
    <row r="54" spans="1:20" s="186" customFormat="1" ht="15" x14ac:dyDescent="0.35">
      <c r="A54" s="178"/>
      <c r="B54" s="179"/>
      <c r="C54" s="208"/>
      <c r="D54" s="269"/>
      <c r="E54" s="270"/>
      <c r="F54" s="270"/>
      <c r="G54" s="270"/>
      <c r="H54" s="270"/>
      <c r="I54" s="270"/>
      <c r="J54" s="271"/>
      <c r="K54" s="209"/>
      <c r="L54" s="178"/>
      <c r="P54" s="127"/>
      <c r="Q54" s="127"/>
      <c r="R54" s="127"/>
      <c r="S54" s="127"/>
    </row>
    <row r="55" spans="1:20" s="186" customFormat="1" ht="46.5" customHeight="1" x14ac:dyDescent="0.35">
      <c r="A55" s="178"/>
      <c r="B55" s="179"/>
      <c r="C55" s="259" t="s">
        <v>22</v>
      </c>
      <c r="D55" s="260"/>
      <c r="E55" s="260"/>
      <c r="F55" s="260"/>
      <c r="G55" s="272" t="s">
        <v>12</v>
      </c>
      <c r="H55" s="272"/>
      <c r="I55" s="272"/>
      <c r="J55" s="210" t="s">
        <v>13</v>
      </c>
      <c r="K55" s="211"/>
      <c r="L55" s="178"/>
      <c r="P55" s="127"/>
      <c r="Q55" s="127"/>
      <c r="R55" s="127"/>
      <c r="S55" s="127"/>
    </row>
    <row r="56" spans="1:20" s="186" customFormat="1" ht="48.75" customHeight="1" x14ac:dyDescent="0.35">
      <c r="A56" s="178"/>
      <c r="B56" s="179"/>
      <c r="C56" s="259" t="s">
        <v>24</v>
      </c>
      <c r="D56" s="260"/>
      <c r="E56" s="260"/>
      <c r="F56" s="260"/>
      <c r="G56" s="264" t="s">
        <v>14</v>
      </c>
      <c r="H56" s="264"/>
      <c r="I56" s="212" t="s">
        <v>15</v>
      </c>
      <c r="J56" s="121">
        <v>0.315</v>
      </c>
      <c r="K56" s="211"/>
      <c r="L56" s="178"/>
    </row>
    <row r="57" spans="1:20" s="186" customFormat="1" ht="30" customHeight="1" x14ac:dyDescent="0.35">
      <c r="A57" s="178"/>
      <c r="B57" s="179"/>
      <c r="C57" s="259" t="s">
        <v>23</v>
      </c>
      <c r="D57" s="260"/>
      <c r="E57" s="260"/>
      <c r="F57" s="260"/>
      <c r="G57" s="261" t="s">
        <v>16</v>
      </c>
      <c r="H57" s="262"/>
      <c r="I57" s="212" t="s">
        <v>17</v>
      </c>
      <c r="J57" s="121">
        <v>0.01</v>
      </c>
      <c r="K57" s="211"/>
      <c r="L57" s="178"/>
    </row>
    <row r="58" spans="1:20" s="213" customFormat="1" ht="58.5" customHeight="1" x14ac:dyDescent="0.35">
      <c r="A58" s="178"/>
      <c r="B58" s="179"/>
      <c r="C58" s="259" t="s">
        <v>37</v>
      </c>
      <c r="D58" s="260"/>
      <c r="E58" s="260"/>
      <c r="F58" s="260"/>
      <c r="G58" s="263" t="s">
        <v>18</v>
      </c>
      <c r="H58" s="264"/>
      <c r="I58" s="212" t="s">
        <v>19</v>
      </c>
      <c r="J58" s="121">
        <v>2.5000000000000001E-2</v>
      </c>
      <c r="K58" s="184"/>
      <c r="L58" s="178"/>
      <c r="O58" s="214"/>
      <c r="P58" s="214"/>
      <c r="Q58" s="215"/>
      <c r="R58" s="216"/>
      <c r="S58" s="215"/>
      <c r="T58" s="215"/>
    </row>
    <row r="59" spans="1:20" ht="96.65" customHeight="1" x14ac:dyDescent="0.35">
      <c r="A59" s="123"/>
      <c r="B59" s="136"/>
      <c r="C59" s="265" t="s">
        <v>34</v>
      </c>
      <c r="D59" s="266"/>
      <c r="E59" s="266"/>
      <c r="F59" s="266"/>
      <c r="G59" s="264" t="s">
        <v>20</v>
      </c>
      <c r="H59" s="264"/>
      <c r="I59" s="212" t="s">
        <v>21</v>
      </c>
      <c r="J59" s="217">
        <f>SUM(J56:J58)</f>
        <v>0.35000000000000003</v>
      </c>
      <c r="K59" s="139"/>
      <c r="L59" s="123"/>
      <c r="O59" s="218"/>
      <c r="P59" s="218"/>
      <c r="R59" s="219"/>
      <c r="S59" s="215"/>
      <c r="T59" s="215"/>
    </row>
    <row r="60" spans="1:20" ht="18" thickBot="1" x14ac:dyDescent="0.4">
      <c r="A60" s="123"/>
      <c r="B60" s="136"/>
      <c r="C60" s="220"/>
      <c r="D60" s="221"/>
      <c r="E60" s="221"/>
      <c r="F60" s="222"/>
      <c r="G60" s="256"/>
      <c r="H60" s="256"/>
      <c r="I60" s="256"/>
      <c r="J60" s="257"/>
      <c r="K60" s="139"/>
      <c r="L60" s="123"/>
      <c r="R60" s="218"/>
      <c r="S60" s="223"/>
      <c r="T60" s="223"/>
    </row>
    <row r="61" spans="1:20" ht="18" thickBot="1" x14ac:dyDescent="0.45">
      <c r="A61" s="123"/>
      <c r="B61" s="224"/>
      <c r="C61" s="225"/>
      <c r="D61" s="225"/>
      <c r="E61" s="225"/>
      <c r="F61" s="226"/>
      <c r="G61" s="225"/>
      <c r="H61" s="227"/>
      <c r="I61" s="225"/>
      <c r="J61" s="225"/>
      <c r="K61" s="228"/>
      <c r="L61" s="123"/>
      <c r="S61" s="223"/>
    </row>
    <row r="62" spans="1:20" ht="18" thickTop="1" x14ac:dyDescent="0.4">
      <c r="A62" s="123"/>
      <c r="B62" s="123"/>
      <c r="C62" s="123"/>
      <c r="D62" s="123"/>
      <c r="E62" s="123"/>
      <c r="G62" s="123"/>
      <c r="H62" s="125"/>
      <c r="I62" s="123"/>
      <c r="J62" s="123"/>
      <c r="K62" s="123"/>
      <c r="L62" s="123"/>
    </row>
  </sheetData>
  <sheetProtection algorithmName="SHA-512" hashValue="YrqToQF0ejEa86ozSAaRIYnHVQrFTDZgdn0mAFkFrhSlYSc/EK9MXsWV39nAFAwEtxLuCldyvkc19xWqBRrDNw==" saltValue="At71ozSnEWgYQnv24uypDQ==" spinCount="100000" sheet="1" objects="1" scenarios="1" selectLockedCells="1"/>
  <mergeCells count="20">
    <mergeCell ref="F8:I8"/>
    <mergeCell ref="B2:K2"/>
    <mergeCell ref="B3:K3"/>
    <mergeCell ref="B4:K4"/>
    <mergeCell ref="B5:K5"/>
    <mergeCell ref="B6:K6"/>
    <mergeCell ref="G60:J60"/>
    <mergeCell ref="C9:J9"/>
    <mergeCell ref="C57:F57"/>
    <mergeCell ref="G57:H57"/>
    <mergeCell ref="C58:F58"/>
    <mergeCell ref="G58:H58"/>
    <mergeCell ref="C59:F59"/>
    <mergeCell ref="G59:H59"/>
    <mergeCell ref="F49:H49"/>
    <mergeCell ref="D54:J54"/>
    <mergeCell ref="C55:F55"/>
    <mergeCell ref="G55:I55"/>
    <mergeCell ref="C56:F56"/>
    <mergeCell ref="G56:H56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1763FC-B79B-44AF-B7EC-578A524A61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9d85dbaf-23eb-4e57-a637-93dcacc8b1a1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microsoft.com/office/infopath/2007/PartnerControls"/>
    <ds:schemaRef ds:uri="a6cb9e4b-f1d1-4245-83ec-6cad768d538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OFICIAL(Entidad)</vt:lpstr>
      <vt:lpstr>PRESUPUESTO OFICIAL(Proponente)</vt:lpstr>
      <vt:lpstr>'PRESUPUESTO OFICIAL(Entidad)'!Área_de_impresión</vt:lpstr>
      <vt:lpstr>'PRESUPUESTO OFICIAL(Proponente)'!Área_de_impresión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2020-02-14T16:18:13Z</cp:lastPrinted>
  <dcterms:created xsi:type="dcterms:W3CDTF">2006-06-27T16:47:25Z</dcterms:created>
  <dcterms:modified xsi:type="dcterms:W3CDTF">2024-08-21T14:19:59Z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