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2024\CVS\MIC\019 fumigacion\"/>
    </mc:Choice>
  </mc:AlternateContent>
  <xr:revisionPtr revIDLastSave="0" documentId="13_ncr:1_{40A12A9F-5348-4F41-B605-25766B7DF63A}" xr6:coauthVersionLast="47" xr6:coauthVersionMax="47" xr10:uidLastSave="{00000000-0000-0000-0000-000000000000}"/>
  <bookViews>
    <workbookView xWindow="11424" yWindow="0" windowWidth="11712" windowHeight="12336" tabRatio="864" activeTab="1" xr2:uid="{00000000-000D-0000-FFFF-FFFF00000000}"/>
  </bookViews>
  <sheets>
    <sheet name="RESUMEN INICIAL" sheetId="55" r:id="rId1"/>
    <sheet name="INTEGRANTES" sheetId="2" r:id="rId2"/>
    <sheet name="P1" sheetId="69" r:id="rId3"/>
    <sheet name="EXPERIENCIA" sheetId="56" r:id="rId4"/>
    <sheet name="VER ARITMETICA " sheetId="68" r:id="rId5"/>
    <sheet name="RESUMEN" sheetId="30" r:id="rId6"/>
  </sheets>
  <externalReferences>
    <externalReference r:id="rId7"/>
  </externalReferences>
  <definedNames>
    <definedName name="DEPENDENCIAS">[1]LISTAS!$B$2:$B$16</definedName>
    <definedName name="Estado">[1]LISTAS!$D$2:$D$3</definedName>
    <definedName name="EXPERACEPTABLE">[1]LISTAS!$G$2:$G$3</definedName>
    <definedName name="fcierre" localSheetId="5">#REF!</definedName>
    <definedName name="fcierre" localSheetId="0">#REF!</definedName>
    <definedName name="fcierre">#REF!</definedName>
    <definedName name="PEJECUCION">[1]LISTAS!$F$2:$F$3</definedName>
    <definedName name="POM" localSheetId="5">#REF!</definedName>
    <definedName name="POM" localSheetId="0">#REF!</definedName>
    <definedName name="POM">#REF!</definedName>
    <definedName name="PORPOM">[1]EXPERIENCIA!$T$14</definedName>
    <definedName name="POSMMLV" localSheetId="5">#REF!</definedName>
    <definedName name="POSMMLV" localSheetId="0">#REF!</definedName>
    <definedName name="POSMMLV">#REF!</definedName>
    <definedName name="Print_Area" localSheetId="5">RESUMEN!$A$1:$K$11</definedName>
    <definedName name="Print_Titles" localSheetId="5">RESUMEN!$1:$8</definedName>
    <definedName name="SINO">[1]LISTAS!$E$2:$E$5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68" l="1"/>
  <c r="K14" i="68" s="1"/>
  <c r="V11" i="68"/>
  <c r="N11" i="68"/>
  <c r="V10" i="68"/>
  <c r="N10" i="68"/>
  <c r="N12" i="68" s="1"/>
  <c r="N9" i="68"/>
  <c r="M9" i="68"/>
  <c r="K9" i="68"/>
  <c r="N8" i="68"/>
  <c r="M8" i="68"/>
  <c r="M13" i="68" s="1"/>
  <c r="K8" i="68"/>
  <c r="I5" i="56"/>
  <c r="I4" i="56"/>
  <c r="M14" i="68" l="1"/>
  <c r="M15" i="68" s="1"/>
  <c r="K15" i="68"/>
  <c r="L16" i="68" l="1"/>
  <c r="H5" i="56" l="1"/>
  <c r="H4" i="56"/>
  <c r="E10" i="56" l="1"/>
  <c r="B1" i="69" l="1"/>
  <c r="B10" i="30"/>
  <c r="A2" i="2" l="1"/>
  <c r="A2" i="30" s="1"/>
  <c r="A3" i="30"/>
  <c r="C6" i="56"/>
  <c r="C1" i="56"/>
  <c r="N8" i="56"/>
  <c r="N7" i="56"/>
  <c r="L6" i="56"/>
</calcChain>
</file>

<file path=xl/sharedStrings.xml><?xml version="1.0" encoding="utf-8"?>
<sst xmlns="http://schemas.openxmlformats.org/spreadsheetml/2006/main" count="254" uniqueCount="168">
  <si>
    <t>REQUISITOS HABILITANTES</t>
  </si>
  <si>
    <t>HÁBIL / NO HÁBIL</t>
  </si>
  <si>
    <t>Capacidad jurídica.</t>
  </si>
  <si>
    <t>Hábil / No hábil</t>
  </si>
  <si>
    <t>Experiencia.</t>
  </si>
  <si>
    <t>Capacidad Financiera.</t>
  </si>
  <si>
    <t>Capacidad de Organización.</t>
  </si>
  <si>
    <t>Capacidad Residual de Contratación.</t>
  </si>
  <si>
    <t>CUADRO No. 1</t>
  </si>
  <si>
    <t>2. PROPONENTES Y CONFORMACIÓN DE ESTRUCTURAS PLURALES.</t>
  </si>
  <si>
    <t>PROPONENTE No.</t>
  </si>
  <si>
    <t>PROPONENTE/INTEGRANTE</t>
  </si>
  <si>
    <t>Porcentaje de Participación</t>
  </si>
  <si>
    <t>NUMERO</t>
  </si>
  <si>
    <t>(Razon social/nombre)</t>
  </si>
  <si>
    <t>%</t>
  </si>
  <si>
    <t>PROPONENTE: 1</t>
  </si>
  <si>
    <t>CRITERIO</t>
  </si>
  <si>
    <t>ELABORACIÓN Y PRESENTACIÓN DE LA OFERTA</t>
  </si>
  <si>
    <t>CARTA DE PRESENTACIÓN DE LA OFERTA</t>
  </si>
  <si>
    <t>APODERADO</t>
  </si>
  <si>
    <t>CAPACIDAD JURÍDICA</t>
  </si>
  <si>
    <t>CÉDULA DE CIUDADANÍA</t>
  </si>
  <si>
    <t>CERTIFICADO DE EXISTENCIA Y REPRESENTACIÓN LEGAL</t>
  </si>
  <si>
    <t>CONFORMACIÓN DE CONSORCIO O UNIÓN TEMPORAL</t>
  </si>
  <si>
    <t>N.A.</t>
  </si>
  <si>
    <t>CERTIFICACIÓN DE PAGOS DE SEGURIDAD SOCIAL Y APORTES LEGALES.</t>
  </si>
  <si>
    <t>GARANTÍA DE SERIEDAD DE LA OFERTA</t>
  </si>
  <si>
    <t>REGISTRO ÚNICO PROPONENTE</t>
  </si>
  <si>
    <t>EXPERIENCIA</t>
  </si>
  <si>
    <t>EXPERIENCIA GENERAL</t>
  </si>
  <si>
    <t>CUADRO No. 2 - EVALUACIÓN DE EXPERIENCIA.</t>
  </si>
  <si>
    <t>EXPERIENCIA ESPECIFICA</t>
  </si>
  <si>
    <t>CAPACIDAD FINANCIERA</t>
  </si>
  <si>
    <t>LIQUIDEZ</t>
  </si>
  <si>
    <t>NIVEL DE ENDEUDAMIENTO</t>
  </si>
  <si>
    <t>RAZÓN DE COBERTURA DE INTERESES</t>
  </si>
  <si>
    <t>CAPITAL DE TRABAJO</t>
  </si>
  <si>
    <t>CAPACIDAD ORGANIZACIONAL</t>
  </si>
  <si>
    <t>RENTABILIDAD SOBRE PATRIMONIO</t>
  </si>
  <si>
    <t>RENTABILIDAD DEL ACTIVO</t>
  </si>
  <si>
    <t>CAPACIDAD RESIDUAL</t>
  </si>
  <si>
    <t>CRITERIOS DE EVALUACIÓN</t>
  </si>
  <si>
    <t>FACTOR DE CALIDAD</t>
  </si>
  <si>
    <t>APOYO A LA INDUSTRIA NACIONAL</t>
  </si>
  <si>
    <t>VINCULACIÓN DE PERSONAS CON DISCAPACIDAD</t>
  </si>
  <si>
    <t>TOTAL PUNTOS</t>
  </si>
  <si>
    <t>CUMPLE</t>
  </si>
  <si>
    <t xml:space="preserve">CUMPLE </t>
  </si>
  <si>
    <t>VERIFICACIÓN</t>
  </si>
  <si>
    <t>No. RUP</t>
  </si>
  <si>
    <t>ENTIDAD CONTRATANTE</t>
  </si>
  <si>
    <t>OBJETO</t>
  </si>
  <si>
    <t xml:space="preserve">CODIGOS </t>
  </si>
  <si>
    <t>% PART</t>
  </si>
  <si>
    <t>I. Aporta experiencia</t>
  </si>
  <si>
    <t>VALOR SMMLV</t>
  </si>
  <si>
    <t>VALOR POR % DE PARTICIPACIÓN</t>
  </si>
  <si>
    <t xml:space="preserve">OBSERVACION </t>
  </si>
  <si>
    <t>CUADRO No. 4</t>
  </si>
  <si>
    <t>RESUMEN DE VERIFICACIÓN DE REQUISITOS HABILITANTES Y EVALUACIÓN DEL FACTOR CALIDAD DE LAS PROPUESTAS PRESENTADAS</t>
  </si>
  <si>
    <t>CAPACIDAD JURIDICA</t>
  </si>
  <si>
    <t>EXPERIENCIA REQUERIDA</t>
  </si>
  <si>
    <t xml:space="preserve">PUNTAJE </t>
  </si>
  <si>
    <t>CALIFICACION FINAL</t>
  </si>
  <si>
    <t>HABIL/NO HABIL</t>
  </si>
  <si>
    <t>HABIL</t>
  </si>
  <si>
    <t>EMPRENDIMIENTOS Y EMPRESAS DE MUJERES</t>
  </si>
  <si>
    <t xml:space="preserve">MIPYME </t>
  </si>
  <si>
    <t>No aplica</t>
  </si>
  <si>
    <t>NO</t>
  </si>
  <si>
    <t>Equipo de trabajo</t>
  </si>
  <si>
    <t xml:space="preserve">Asesor de Dirección </t>
  </si>
  <si>
    <t xml:space="preserve">MARÍA ANGÉLICA SÁENZ ESPINOSA    
                                                </t>
  </si>
  <si>
    <t>EVALUACIÓN MYPIME Dto 1860 de 2021</t>
  </si>
  <si>
    <t xml:space="preserve">NO APLICA </t>
  </si>
  <si>
    <t>NO APLICA</t>
  </si>
  <si>
    <t>ACREDITACIÓN  CONDICIONES TÉCNICAS</t>
  </si>
  <si>
    <t>DOCUMENTO</t>
  </si>
  <si>
    <t>Las propuestas se verificarán y evaluarán (Factor Menor Precio) teniendo en cuenta los criterios enunciados en el Pliego de Condiciones Definitivo así:</t>
  </si>
  <si>
    <t>PRECIO OFERTADO</t>
  </si>
  <si>
    <t>Plataforma Secop II</t>
  </si>
  <si>
    <t>Formato propuesta economica</t>
  </si>
  <si>
    <t>REGISTRO ÚNICO TRIBUTARIO</t>
  </si>
  <si>
    <t xml:space="preserve"> ANTECEDENTES FISCALES</t>
  </si>
  <si>
    <t>ANTECEDENTES DISCIPLINARIOS</t>
  </si>
  <si>
    <t>ANTECEDENTES JUDICIALES</t>
  </si>
  <si>
    <t>RNMC</t>
  </si>
  <si>
    <t>RESULTADO</t>
  </si>
  <si>
    <t>OTROS REQUISITOS</t>
  </si>
  <si>
    <t xml:space="preserve">Objeto Similar </t>
  </si>
  <si>
    <t>No se exige</t>
  </si>
  <si>
    <t xml:space="preserve">VERIFICACIÓN EXPERIENCIA EN SMMLV </t>
  </si>
  <si>
    <t xml:space="preserve">El proponente deberá aportar máximo (3) certificaciones de contratos cuyo objeto sea igual o similar a la presente invitación pública, celebrados y terminados con entidades públicas o privadas y que sumados sea igual o superior al presupuesto oficial expresado en salarios mínimos. 
</t>
  </si>
  <si>
    <t xml:space="preserve"> OFERTA ECONOMICA Y CORRECCIÓN ARITMETICA</t>
  </si>
  <si>
    <t xml:space="preserve">FORMATO 2 —  DOCUMENTO DE CONFORMACIÓN DE CONSORCIO, </t>
  </si>
  <si>
    <t>CAPACIDAD TÉCNICA</t>
  </si>
  <si>
    <t>CORPORACIÓN AUTONOMA REGIONAL DE LOS VALLES DEL SNÚ Y SAN JORGE</t>
  </si>
  <si>
    <t>PROCESO LIMITADO A MIPYMES</t>
  </si>
  <si>
    <t>Que la metodologia y la forma de calificación de las propuestas presentadas es la de menor precio, por lo que se relacionan las propuestas recibidas por SECOP II, de menor a mayor valor de la oferta.</t>
  </si>
  <si>
    <t>PROPONENTE:  MENOR VALOR</t>
  </si>
  <si>
    <t>JESÚS ANTONIO PINTO ANGULO</t>
  </si>
  <si>
    <t>Profesional Especializado</t>
  </si>
  <si>
    <t xml:space="preserve">Presenta Documentos que acredita las especificaciones técnicas requeridas del objeto a contratar, Numeral 3.1.12. - </t>
  </si>
  <si>
    <t>ADRIANA NEGRETE CANTILLO</t>
  </si>
  <si>
    <t xml:space="preserve">Jefe Oficina Administrativa y Financiera </t>
  </si>
  <si>
    <t>TOTAL</t>
  </si>
  <si>
    <t>Presenta RUT se observa responsable de Régimen Ordinario</t>
  </si>
  <si>
    <t>MINISTERIO DE DEFENSA NACIONAL</t>
  </si>
  <si>
    <t>TERRITORIAL</t>
  </si>
  <si>
    <t xml:space="preserve"> APLICA</t>
  </si>
  <si>
    <t>NO CUMPLE</t>
  </si>
  <si>
    <t>NO HABIL</t>
  </si>
  <si>
    <t>INFORME DE VERIFICACIÓN PRELIMINARDE REQUISITOS HABILITANTES DE LOS PROPONENTES Y EVALUACIÓN DE PROPUESTAS.</t>
  </si>
  <si>
    <t>En desarrollo del proceso de selección de contratista tramitado a través del procedimiento de Minima Cuantía No. 019-2024 que tiene por objeto elegir al contratista que desarrollará el objeto: PRESTACIÓN DEL SERVICIO DE CONTROL DE MURCIÉLAGOS CON RESPONSABILIDAD AMBIENTAL INCLUIDO EL CONTROL DE PLAGAS,  EN  LA OFICINA DE SUBDIRECCIÓN DE PLANEACIÓN AMBIENTAL DEL EDIFICIO ONOMÁ DE LA CORPORACIÓN AUTÓNOMA REGIONAL DE LOS VALLES DEL SINÚ Y SAN JORGE CVS”, se reunió el comité de verificación de requisitos habilitantes y evaluación para el estudio de las propuestas que se presentaron en este proceso de contratación, previa las siguientes anotaciones:</t>
  </si>
  <si>
    <t>El día 15 de agosto de 2024, se publicaron en el portal único de contratación SECOP II la invitación pública que contenía las reglas de participación, para presentar propuesta, junto con los estudios previos y la convocatoria pública de este proceso.</t>
  </si>
  <si>
    <t>Que el día 22 de agosto de 2024 a las 08:00 a.m., en la audiencia de cierre, se realizó el registro de entrega de propuestas.</t>
  </si>
  <si>
    <t>FUMIASA</t>
  </si>
  <si>
    <t>OLGA RYB</t>
  </si>
  <si>
    <t>El comité asesor y evaluador de los procesos contractuales de mínima cuantía adelantados por la Corporación, el cual se encuentra designado, mediante la Resolución No. 1.6467 del 29 de Agosto de 2012, integrado por: El Jefe de la Oficina Administrativa y Financiera, Profesional Especializado Unidad de Contratación y el Asesor de Dirección General, con el fin de evaluar las propuestas presentadas en la Invitación Pública No 019 de 2024 que tiene por objeto: “PRESTACIÓN DEL SERVICIO DE CONTROL DE MURCIÉLAGOS CON RESPONSABILIDAD AMBIENTAL INCLUIDO EL CONTROL DE PLAGAS,  EN  LA OFICINA DE SUBDIRECCIÓN DE PLANEACIÓN AMBIENTAL DEL EDIFICIO ONOMÁ DE LA CORPORACIÓN AUTÓNOMA REGIONAL DE LOS VALLES DEL SINÚ Y SAN JORGE CVS"</t>
  </si>
  <si>
    <t xml:space="preserve">SOLUCIONES INTEGRALES FUMIASA EXPRESS SAS, con NIT No.  901331149-7, representado legalmente por el señor DORA CAROLINA NARANJO OSORIO identificado con cédula de ciudadanía No  42.137.088
</t>
  </si>
  <si>
    <t>FORMATO 1 — CARTA DE PRESENTACIÓN DE LA OFERTA, suscrito por el señor Soluciones Integrales Fumiasa Express S.A.S
Nit. No. 901331149-7, Representada legalmente por la señora Dora Carolina Naranjo Osorio identificada con cédula de ciudadanía No 42.137.088 de Pereira</t>
  </si>
  <si>
    <t xml:space="preserve">NO Aporta cédula de ciudadanía </t>
  </si>
  <si>
    <t>Certificado de Existencia y representación legal CÓDIGO DE VERIFICACIÓN ZEkhgBVDJv</t>
  </si>
  <si>
    <r>
      <rPr>
        <sz val="9"/>
        <color rgb="FFFF0000"/>
        <rFont val="Arial"/>
        <family val="2"/>
      </rPr>
      <t>NO Presenta FORMATO -   PAGOS DE SEGURIDAD SOCIAL Y APORTES LEGALES  ARTÍCULO 50 LEY 789 DE 2002</t>
    </r>
    <r>
      <rPr>
        <sz val="9"/>
        <rFont val="Arial"/>
        <family val="2"/>
      </rPr>
      <t>, . Se anexan planillas</t>
    </r>
  </si>
  <si>
    <t>Codigo de verificación 901331149240821101052  y 42137088240821101147 de fecha 22 de agosto de 2024</t>
  </si>
  <si>
    <t xml:space="preserve">Consulta en línea de Antecedentes Penales y Requerimientos Judiciales de  fecha 21 de agosto de 2024 </t>
  </si>
  <si>
    <r>
      <t xml:space="preserve">Certificado Ordinario No. 252854523 de fecha 21 de agosto de 2024. </t>
    </r>
    <r>
      <rPr>
        <sz val="9"/>
        <color rgb="FFFF0000"/>
        <rFont val="Arial"/>
        <family val="2"/>
      </rPr>
      <t>NO ES POSIBLE CONSULTAR ANTECEDENTES PERSONA JURIDICA</t>
    </r>
    <r>
      <rPr>
        <sz val="9"/>
        <rFont val="Arial"/>
        <family val="2"/>
      </rPr>
      <t xml:space="preserve"> </t>
    </r>
  </si>
  <si>
    <t>Registro interno de validación No.100558429 de fecha 21 de agosto de 2024.</t>
  </si>
  <si>
    <t>Licencia Sanitaria</t>
  </si>
  <si>
    <t>Secretaria de Salud y Seguridad Social expedida el 16 de julio de 2024</t>
  </si>
  <si>
    <t>PRESTACIÓN DE SERVICIO DE FUMIGACIÓN PARA PREVENCIÓN Y CONTROL DE INSECTOS Y ROEDORES PARA LAS SEDES DE MUTUAL SER EPS UBICADAS EN CÓRDOBA</t>
  </si>
  <si>
    <t>094 2023 mutual ser</t>
  </si>
  <si>
    <t>Anexar certificación y/o liquidación</t>
  </si>
  <si>
    <t xml:space="preserve">REALIZAR CONTROL DE PLAGAS, PARA PREVENIR, PROTEGER TODAS LAS AREAS DE LA UNIVERSIDAD </t>
  </si>
  <si>
    <t>Anexar certificación y/o liquidación y Certificado de existencia y representación legal.</t>
  </si>
  <si>
    <t>Presupuesto Oficial $ 4495970</t>
  </si>
  <si>
    <t>CORPORACION AUTONOMA REGIONAL DE LOS VALLES DEL SINU Y DEL  SAN JORGE - CVS</t>
  </si>
  <si>
    <t>OBJETO: SERVICIO DE CONTROL DE MURCIÉLAGOS CON RESPONSABILIDAD AMBIENTAL INCLUIDO EL CONTROL DE PLAGAS,  EN  LA OFICINA DE  SUBDIRECCIÓN DE PLANEACIÓN AMBIENTAL DEL EDIFICIO ONOMÁ  DE LA  CORPORACION AUTONOMA REGIONAL DE LOS VALLES DEL SINU Y DEL SAN JORGE –CVS.</t>
  </si>
  <si>
    <t>ITEM</t>
  </si>
  <si>
    <t>CPC DANE</t>
  </si>
  <si>
    <t>CODIGO UNSPSC</t>
  </si>
  <si>
    <t xml:space="preserve">DETALLE </t>
  </si>
  <si>
    <t>UNIDAD DE MEDIDA</t>
  </si>
  <si>
    <t>CANTIDAD</t>
  </si>
  <si>
    <t>VALORES SIN IVA</t>
  </si>
  <si>
    <t xml:space="preserve">IVA </t>
  </si>
  <si>
    <t>PROMEDIO TOTAL</t>
  </si>
  <si>
    <t xml:space="preserve">Código </t>
  </si>
  <si>
    <t>Clase o Subclase</t>
  </si>
  <si>
    <t>Sección</t>
  </si>
  <si>
    <t>Codigo Objeto de Gasto</t>
  </si>
  <si>
    <t>UNITARIO</t>
  </si>
  <si>
    <t>VALOR TOTAL</t>
  </si>
  <si>
    <t>2.1.2.02.02.008.05 SERVICIOS DE SOPORTE</t>
  </si>
  <si>
    <t xml:space="preserve">UNIDAD </t>
  </si>
  <si>
    <t>Servicios de desinfección y exterminación</t>
  </si>
  <si>
    <t>SERVICIOS DE SOPORTE</t>
  </si>
  <si>
    <t>2.1.2.02.02.008.05</t>
  </si>
  <si>
    <t>CONTROL DE MURCIELAGOS CON RESPONSABILIDAD AMBIENTAL OFICINA DE SUBDIRECCIÓN DE PLANEACION DE LA CVS</t>
  </si>
  <si>
    <t>global</t>
  </si>
  <si>
    <t>CONTROL Y PREVENCIO DE  PLAGAS CON RESPONSABILIDAD AMBIENTAL(insectos voladores, rastreros y roedores)</t>
  </si>
  <si>
    <t>SUBTOTAL</t>
  </si>
  <si>
    <t>IVA 19% (19% DEL VALOR DEL AIU)</t>
  </si>
  <si>
    <t>CORRECCIÓN ARITMETICA</t>
  </si>
  <si>
    <t>PRESTACIÓN DEL SERVICIO DE CONTROL DE MURCIÉLAGOS CON RESPONSABILIDAD AMBIENTAL INCLUIDO EL CONTROL DE PLAGAS,  EN  LA OFICINA DE SUBDIRECCIÓN DE PLANEACIÓN AMBIENTAL DEL EDIFICIO ONOMÁ DE LA CORPORACIÓN AUTÓNOMA REGIONAL DE LOS VALLES DEL SINÚ Y SAN JORGE CVS</t>
  </si>
  <si>
    <r>
      <t xml:space="preserve">
Terminada la evaluación, y teniendo en cuenta que el numeral 4 del artículo 2.2.1.2.1.5.2. del decreto 1082 de 2015 establece que “La entidad estatal debe revisar las ofertas económicas y verificar que la de menor precio  precio cumple con las condiciones de la invitación. (…)”, el comité evaluador recomienda al secretario general CESAR RAFAEL OTERO FLOREZ, adjudicar el proceso de selección - invitación pública No. 019 2024, cuyo objeto es: “PRESTACIÓN DEL SERVICIO DE CONTROL DE MURCIÉLAGOS CON RESPONSABILIDAD AMBIENTAL INCLUIDO EL CONTROL DE PLAGAS,  EN  LA OFICINA DE SUBDIRECCIÓN DE PLANEACIÓN AMBIENTAL DEL EDIFICIO ONOMÁ DE LA CORPORACIÓN AUTÓNOMA REGIONAL DE LOS VALLES DEL SINÚ Y SAN JORGE CVS”, al proponente SOLUCIONES INTEGRALES FUMIASA EXPRESS SAS, con NIT No.  901331149-7, representado legalmente por el señor DORA CAROLINA NARANJO OSORIO identificado con cédula de ciudadanía No  42.137.088, siempre y cuando subsane los documentos requeridos en el presente informe </t>
    </r>
    <r>
      <rPr>
        <b/>
        <sz val="12"/>
        <color theme="1"/>
        <rFont val="Arial"/>
        <family val="2"/>
      </rPr>
      <t xml:space="preserve">
</t>
    </r>
    <r>
      <rPr>
        <sz val="12"/>
        <color theme="1"/>
        <rFont val="Arial"/>
        <family val="2"/>
      </rPr>
      <t xml:space="preserve">
Dado en el municipio de Montería a los 22</t>
    </r>
    <r>
      <rPr>
        <b/>
        <sz val="12"/>
        <rFont val="Arial"/>
        <family val="2"/>
      </rPr>
      <t xml:space="preserve"> </t>
    </r>
    <r>
      <rPr>
        <sz val="12"/>
        <rFont val="Arial"/>
        <family val="2"/>
      </rPr>
      <t xml:space="preserve">días del mes de agosto de 2024.
</t>
    </r>
  </si>
  <si>
    <t>INVITACIÓN PUBLICA No. 019- 2024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</si>
</sst>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164" formatCode="_-* #,##0.0_-;\-* #,##0.0_-;_-* &quot;-&quot;_-;_-@_-"/>
    <numFmt numFmtId="165" formatCode="_-* #,##0.00_-;\-* #,##0.00_-;_-* &quot;-&quot;_-;_-@_-"/>
    <numFmt numFmtId="166" formatCode="000"/>
    <numFmt numFmtId="167" formatCode="00"/>
    <numFmt numFmtId="168" formatCode="_ * #,##0.00_ ;_ * \-#,##0.00_ ;_ * &quot;-&quot;??_ ;_ @_ "/>
    <numFmt numFmtId="169" formatCode="_ [$€-2]\ * #,##0.00_ ;_ [$€-2]\ * \-#,##0.00_ ;_ [$€-2]\ * &quot;-&quot;??_ "/>
    <numFmt numFmtId="171" formatCode="_ * #,##0_ ;_ * \-#,##0_ ;_ * &quot;-&quot;??_ ;_ @_ "/>
  </numFmts>
  <fonts count="67" x14ac:knownFonts="1">
    <font>
      <sz val="10"/>
      <name val="Arial"/>
    </font>
    <font>
      <sz val="11"/>
      <color theme="1"/>
      <name val="Calibri"/>
      <family val="2"/>
      <scheme val="minor"/>
    </font>
    <font>
      <sz val="11"/>
      <color theme="1"/>
      <name val="Calibri"/>
      <family val="2"/>
      <scheme val="minor"/>
    </font>
    <font>
      <sz val="12"/>
      <color indexed="8"/>
      <name val="Calibri"/>
      <family val="2"/>
    </font>
    <font>
      <sz val="10"/>
      <name val="Arial"/>
      <family val="2"/>
    </font>
    <font>
      <b/>
      <sz val="10"/>
      <name val="Arial"/>
      <family val="2"/>
    </font>
    <font>
      <sz val="10"/>
      <name val="Times New Roman"/>
      <family val="1"/>
    </font>
    <font>
      <sz val="12"/>
      <color theme="1"/>
      <name val="Calibri"/>
      <family val="2"/>
    </font>
    <font>
      <sz val="10"/>
      <name val="Calibri"/>
      <family val="2"/>
      <scheme val="minor"/>
    </font>
    <font>
      <b/>
      <sz val="8"/>
      <name val="Arial"/>
      <family val="2"/>
    </font>
    <font>
      <sz val="11"/>
      <color theme="1"/>
      <name val="Arial"/>
      <family val="2"/>
    </font>
    <font>
      <sz val="10"/>
      <color rgb="FF000000"/>
      <name val="Arial"/>
      <family val="2"/>
    </font>
    <font>
      <sz val="10"/>
      <color theme="1"/>
      <name val="Arial"/>
      <family val="2"/>
    </font>
    <font>
      <b/>
      <sz val="12"/>
      <color theme="1"/>
      <name val="Arial"/>
      <family val="2"/>
    </font>
    <font>
      <sz val="12"/>
      <color theme="1"/>
      <name val="Arial"/>
      <family val="2"/>
    </font>
    <font>
      <sz val="10"/>
      <name val="Arial"/>
      <family val="2"/>
    </font>
    <font>
      <b/>
      <sz val="9"/>
      <color rgb="FF000000"/>
      <name val="Arial"/>
      <family val="2"/>
    </font>
    <font>
      <b/>
      <sz val="9"/>
      <name val="Arial"/>
      <family val="2"/>
    </font>
    <font>
      <sz val="9"/>
      <name val="Arial"/>
      <family val="2"/>
    </font>
    <font>
      <sz val="9"/>
      <name val="Times New Roman"/>
      <family val="1"/>
    </font>
    <font>
      <sz val="9"/>
      <color rgb="FF000000"/>
      <name val="Arial"/>
      <family val="2"/>
    </font>
    <font>
      <sz val="8.5"/>
      <name val="Arial"/>
      <family val="2"/>
    </font>
    <font>
      <sz val="8"/>
      <name val="Arial"/>
      <family val="2"/>
    </font>
    <font>
      <sz val="10"/>
      <name val="Arial"/>
      <family val="2"/>
    </font>
    <font>
      <b/>
      <sz val="10.5"/>
      <color theme="1"/>
      <name val="Arial"/>
      <family val="2"/>
    </font>
    <font>
      <b/>
      <sz val="10"/>
      <color theme="1"/>
      <name val="Arial"/>
      <family val="2"/>
    </font>
    <font>
      <b/>
      <sz val="8"/>
      <color theme="1"/>
      <name val="Arial"/>
      <family val="2"/>
    </font>
    <font>
      <b/>
      <sz val="11"/>
      <color theme="1"/>
      <name val="Arial"/>
      <family val="2"/>
    </font>
    <font>
      <sz val="10"/>
      <name val="Tahoma"/>
      <family val="2"/>
    </font>
    <font>
      <sz val="10"/>
      <color theme="0"/>
      <name val="Arial Narrow"/>
      <family val="2"/>
    </font>
    <font>
      <sz val="10"/>
      <name val="Arial Narrow"/>
      <family val="2"/>
    </font>
    <font>
      <b/>
      <sz val="12"/>
      <name val="Arial"/>
      <family val="2"/>
    </font>
    <font>
      <sz val="12"/>
      <name val="Arial"/>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62"/>
      <name val="Calibri"/>
      <family val="2"/>
    </font>
    <font>
      <b/>
      <sz val="11"/>
      <color indexed="8"/>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62"/>
      <name val="Cambria"/>
      <family val="2"/>
    </font>
    <font>
      <b/>
      <sz val="13"/>
      <color indexed="62"/>
      <name val="Calibri"/>
      <family val="2"/>
    </font>
    <font>
      <sz val="11"/>
      <name val="Arial"/>
      <family val="2"/>
    </font>
    <font>
      <b/>
      <sz val="10"/>
      <color rgb="FFFF0000"/>
      <name val="Arial"/>
      <family val="2"/>
    </font>
    <font>
      <sz val="9"/>
      <color rgb="FFFF0000"/>
      <name val="Arial"/>
      <family val="2"/>
    </font>
    <font>
      <b/>
      <sz val="12"/>
      <name val="Arial Narrow"/>
      <family val="2"/>
    </font>
    <font>
      <sz val="8"/>
      <name val="Arial Narrow"/>
      <family val="2"/>
    </font>
    <font>
      <b/>
      <sz val="11"/>
      <name val="Arial Narrow"/>
      <family val="2"/>
    </font>
    <font>
      <b/>
      <sz val="8"/>
      <name val="Arial Narrow"/>
      <family val="2"/>
    </font>
    <font>
      <b/>
      <sz val="11"/>
      <color theme="1"/>
      <name val="Arial Narrow"/>
      <family val="2"/>
    </font>
    <font>
      <b/>
      <sz val="8"/>
      <color theme="1"/>
      <name val="Arial Narrow"/>
      <family val="2"/>
    </font>
    <font>
      <b/>
      <sz val="9"/>
      <name val="Arial Narrow"/>
      <family val="2"/>
    </font>
    <font>
      <sz val="6"/>
      <color indexed="8"/>
      <name val="Arial Narrow"/>
      <family val="2"/>
    </font>
    <font>
      <sz val="8"/>
      <color indexed="8"/>
      <name val="Arial Narrow"/>
      <family val="2"/>
    </font>
    <font>
      <sz val="9"/>
      <name val="Arial Narrow"/>
      <family val="2"/>
    </font>
    <font>
      <sz val="12"/>
      <name val="Arial Narrow"/>
      <family val="2"/>
    </font>
    <font>
      <sz val="11"/>
      <name val="Arial Narrow"/>
      <family val="2"/>
    </font>
    <font>
      <sz val="8"/>
      <color rgb="FFFF0000"/>
      <name val="Arial Narrow"/>
      <family val="2"/>
    </font>
    <font>
      <sz val="8"/>
      <color theme="0"/>
      <name val="Arial Narrow"/>
      <family val="2"/>
    </font>
    <font>
      <b/>
      <sz val="8"/>
      <color theme="0"/>
      <name val="Arial Narrow"/>
      <family val="2"/>
    </font>
    <font>
      <sz val="8"/>
      <color theme="1"/>
      <name val="Arial Narrow"/>
      <family val="2"/>
    </font>
  </fonts>
  <fills count="37">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theme="0" tint="-0.499984740745262"/>
        <bgColor indexed="64"/>
      </patternFill>
    </fill>
    <fill>
      <patternFill patternType="solid">
        <fgColor rgb="FF00AF50"/>
        <bgColor indexed="64"/>
      </patternFill>
    </fill>
    <fill>
      <patternFill patternType="solid">
        <fgColor rgb="FFFFFF99"/>
        <bgColor indexed="64"/>
      </patternFill>
    </fill>
    <fill>
      <patternFill patternType="solid">
        <fgColor rgb="FFFFFF00"/>
        <bgColor indexed="64"/>
      </patternFill>
    </fill>
    <fill>
      <patternFill patternType="solid">
        <fgColor theme="5" tint="-0.249977111117893"/>
        <bgColor indexed="64"/>
      </patternFill>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45"/>
      </patternFill>
    </fill>
    <fill>
      <patternFill patternType="solid">
        <fgColor theme="0" tint="-4.9989318521683403E-2"/>
        <bgColor indexed="64"/>
      </patternFill>
    </fill>
    <fill>
      <patternFill patternType="solid">
        <fgColor theme="0" tint="-0.14999847407452621"/>
        <bgColor indexed="64"/>
      </patternFill>
    </fill>
  </fills>
  <borders count="61">
    <border>
      <left/>
      <right/>
      <top/>
      <bottom/>
      <diagonal/>
    </border>
    <border>
      <left style="thin">
        <color auto="1"/>
      </left>
      <right style="thin">
        <color auto="1"/>
      </right>
      <top style="thin">
        <color auto="1"/>
      </top>
      <bottom style="thin">
        <color auto="1"/>
      </bottom>
      <diagonal/>
    </border>
    <border>
      <left style="thin">
        <color indexed="64"/>
      </left>
      <right/>
      <top style="medium">
        <color indexed="64"/>
      </top>
      <bottom/>
      <diagonal/>
    </border>
    <border>
      <left style="thin">
        <color indexed="64"/>
      </left>
      <right/>
      <top/>
      <bottom style="medium">
        <color indexed="64"/>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medium">
        <color rgb="FF000000"/>
      </left>
      <right/>
      <top style="thin">
        <color auto="1"/>
      </top>
      <bottom style="medium">
        <color rgb="FF000000"/>
      </bottom>
      <diagonal/>
    </border>
    <border>
      <left/>
      <right/>
      <top style="thin">
        <color auto="1"/>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bottom/>
      <diagonal/>
    </border>
    <border>
      <left style="thin">
        <color auto="1"/>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auto="1"/>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79">
    <xf numFmtId="0" fontId="0" fillId="0" borderId="0"/>
    <xf numFmtId="0" fontId="4" fillId="0" borderId="0"/>
    <xf numFmtId="0" fontId="4" fillId="0" borderId="0"/>
    <xf numFmtId="9" fontId="4" fillId="0" borderId="0" applyFont="0" applyFill="0" applyBorder="0" applyAlignment="0" applyProtection="0"/>
    <xf numFmtId="0" fontId="4" fillId="0" borderId="0"/>
    <xf numFmtId="9" fontId="3" fillId="0" borderId="0" applyFont="0" applyFill="0" applyBorder="0" applyAlignment="0" applyProtection="0"/>
    <xf numFmtId="0" fontId="7" fillId="0" borderId="0"/>
    <xf numFmtId="0" fontId="2" fillId="0" borderId="0"/>
    <xf numFmtId="41" fontId="15" fillId="0" borderId="0" applyFont="0" applyFill="0" applyBorder="0" applyAlignment="0" applyProtection="0"/>
    <xf numFmtId="44" fontId="23" fillId="0" borderId="0" applyFont="0" applyFill="0" applyBorder="0" applyAlignment="0" applyProtection="0"/>
    <xf numFmtId="9" fontId="4" fillId="0" borderId="0" applyFont="0" applyFill="0" applyBorder="0" applyAlignment="0" applyProtection="0"/>
    <xf numFmtId="166" fontId="29" fillId="8" borderId="0" applyFill="0" applyAlignment="0">
      <alignment horizontal="center" vertical="center"/>
    </xf>
    <xf numFmtId="167" fontId="30" fillId="0" borderId="0" applyFill="0">
      <alignment horizontal="center" vertical="center" wrapText="1"/>
    </xf>
    <xf numFmtId="37" fontId="4" fillId="0" borderId="0"/>
    <xf numFmtId="0" fontId="1" fillId="0" borderId="0"/>
    <xf numFmtId="0" fontId="33" fillId="9"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9" borderId="0" applyNumberFormat="0" applyBorder="0" applyAlignment="0" applyProtection="0"/>
    <xf numFmtId="0" fontId="33" fillId="12" borderId="0" applyNumberFormat="0" applyBorder="0" applyAlignment="0" applyProtection="0"/>
    <xf numFmtId="0" fontId="33" fillId="10"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3" borderId="0" applyNumberFormat="0" applyBorder="0" applyAlignment="0" applyProtection="0"/>
    <xf numFmtId="0" fontId="33" fillId="16" borderId="0" applyNumberFormat="0" applyBorder="0" applyAlignment="0" applyProtection="0"/>
    <xf numFmtId="0" fontId="33" fillId="10" borderId="0" applyNumberFormat="0" applyBorder="0" applyAlignment="0" applyProtection="0"/>
    <xf numFmtId="0" fontId="34" fillId="17"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10" borderId="0" applyNumberFormat="0" applyBorder="0" applyAlignment="0" applyProtection="0"/>
    <xf numFmtId="0" fontId="35" fillId="9" borderId="41" applyNumberFormat="0" applyAlignment="0" applyProtection="0"/>
    <xf numFmtId="0" fontId="36" fillId="18" borderId="42" applyNumberFormat="0" applyAlignment="0" applyProtection="0"/>
    <xf numFmtId="0" fontId="37" fillId="0" borderId="43" applyNumberFormat="0" applyFill="0" applyAlignment="0" applyProtection="0"/>
    <xf numFmtId="0" fontId="38" fillId="0" borderId="0" applyNumberFormat="0" applyFill="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34" fillId="17"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4" fillId="27" borderId="0" applyNumberFormat="0" applyBorder="0" applyAlignment="0" applyProtection="0"/>
    <xf numFmtId="0" fontId="34" fillId="28"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34" fillId="26" borderId="0" applyNumberFormat="0" applyBorder="0" applyAlignment="0" applyProtection="0"/>
    <xf numFmtId="0" fontId="34" fillId="30"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4" fillId="26" borderId="0" applyNumberFormat="0" applyBorder="0" applyAlignment="0" applyProtection="0"/>
    <xf numFmtId="0" fontId="34" fillId="17" borderId="0" applyNumberFormat="0" applyBorder="0" applyAlignment="0" applyProtection="0"/>
    <xf numFmtId="0" fontId="33" fillId="31" borderId="0" applyNumberFormat="0" applyBorder="0" applyAlignment="0" applyProtection="0"/>
    <xf numFmtId="0" fontId="33" fillId="22" borderId="0" applyNumberFormat="0" applyBorder="0" applyAlignment="0" applyProtection="0"/>
    <xf numFmtId="0" fontId="34" fillId="23" borderId="0" applyNumberFormat="0" applyBorder="0" applyAlignment="0" applyProtection="0"/>
    <xf numFmtId="0" fontId="34" fillId="32" borderId="0" applyNumberFormat="0" applyBorder="0" applyAlignment="0" applyProtection="0"/>
    <xf numFmtId="0" fontId="33" fillId="25" borderId="0" applyNumberFormat="0" applyBorder="0" applyAlignment="0" applyProtection="0"/>
    <xf numFmtId="0" fontId="33" fillId="33" borderId="0" applyNumberFormat="0" applyBorder="0" applyAlignment="0" applyProtection="0"/>
    <xf numFmtId="0" fontId="34" fillId="33" borderId="0" applyNumberFormat="0" applyBorder="0" applyAlignment="0" applyProtection="0"/>
    <xf numFmtId="0" fontId="40" fillId="10" borderId="41" applyNumberFormat="0" applyAlignment="0" applyProtection="0"/>
    <xf numFmtId="169" fontId="4" fillId="0" borderId="0" applyFont="0" applyFill="0" applyBorder="0" applyAlignment="0" applyProtection="0"/>
    <xf numFmtId="0" fontId="41" fillId="34" borderId="0" applyNumberFormat="0" applyBorder="0" applyAlignment="0" applyProtection="0"/>
    <xf numFmtId="168" fontId="4" fillId="0" borderId="0" applyFont="0" applyFill="0" applyBorder="0" applyAlignment="0" applyProtection="0"/>
    <xf numFmtId="0" fontId="42" fillId="15" borderId="0" applyNumberFormat="0" applyBorder="0" applyAlignment="0" applyProtection="0"/>
    <xf numFmtId="0" fontId="33" fillId="11" borderId="44" applyNumberFormat="0" applyFont="0" applyAlignment="0" applyProtection="0"/>
    <xf numFmtId="0" fontId="43" fillId="9" borderId="45" applyNumberFormat="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46" applyNumberFormat="0" applyFill="0" applyAlignment="0" applyProtection="0"/>
    <xf numFmtId="0" fontId="38" fillId="0" borderId="47" applyNumberFormat="0" applyFill="0" applyAlignment="0" applyProtection="0"/>
    <xf numFmtId="0" fontId="46" fillId="0" borderId="0" applyNumberFormat="0" applyFill="0" applyBorder="0" applyAlignment="0" applyProtection="0"/>
    <xf numFmtId="0" fontId="39" fillId="0" borderId="48" applyNumberFormat="0" applyFill="0" applyAlignment="0" applyProtection="0"/>
    <xf numFmtId="0" fontId="4" fillId="0" borderId="0"/>
  </cellStyleXfs>
  <cellXfs count="256">
    <xf numFmtId="0" fontId="0" fillId="0" borderId="0" xfId="0"/>
    <xf numFmtId="0" fontId="4" fillId="0" borderId="0" xfId="4" applyProtection="1">
      <protection hidden="1"/>
    </xf>
    <xf numFmtId="0" fontId="5" fillId="0" borderId="0" xfId="4" applyFont="1" applyAlignment="1" applyProtection="1">
      <alignment horizontal="centerContinuous" vertical="center" wrapText="1"/>
      <protection hidden="1"/>
    </xf>
    <xf numFmtId="0" fontId="6" fillId="0" borderId="0" xfId="4" applyFont="1" applyAlignment="1" applyProtection="1">
      <alignment horizontal="centerContinuous" vertical="center" wrapText="1"/>
      <protection hidden="1"/>
    </xf>
    <xf numFmtId="9" fontId="6" fillId="0" borderId="0" xfId="5" applyFont="1" applyAlignment="1" applyProtection="1">
      <alignment horizontal="centerContinuous" vertical="center" wrapText="1"/>
      <protection hidden="1"/>
    </xf>
    <xf numFmtId="0" fontId="8" fillId="0" borderId="0" xfId="4" applyFont="1" applyAlignment="1" applyProtection="1">
      <alignment horizontal="center" vertical="center"/>
      <protection locked="0"/>
    </xf>
    <xf numFmtId="0" fontId="4" fillId="0" borderId="0" xfId="4" applyAlignment="1" applyProtection="1">
      <alignment horizontal="center"/>
      <protection hidden="1"/>
    </xf>
    <xf numFmtId="9" fontId="4" fillId="0" borderId="0" xfId="5" applyFont="1" applyProtection="1">
      <protection hidden="1"/>
    </xf>
    <xf numFmtId="9" fontId="9" fillId="0" borderId="10" xfId="5"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xf numFmtId="0" fontId="9" fillId="0" borderId="18" xfId="4" applyFont="1" applyBorder="1" applyAlignment="1" applyProtection="1">
      <alignment horizontal="center"/>
      <protection hidden="1"/>
    </xf>
    <xf numFmtId="0" fontId="9" fillId="0" borderId="1" xfId="4" applyFont="1" applyBorder="1" applyAlignment="1" applyProtection="1">
      <alignment horizontal="center" vertical="center"/>
      <protection hidden="1"/>
    </xf>
    <xf numFmtId="9" fontId="9" fillId="0" borderId="1" xfId="5" applyFont="1" applyBorder="1" applyAlignment="1" applyProtection="1">
      <alignment horizontal="center" vertical="center"/>
      <protection hidden="1"/>
    </xf>
    <xf numFmtId="0" fontId="4" fillId="0" borderId="1" xfId="4" applyBorder="1" applyProtection="1">
      <protection hidden="1"/>
    </xf>
    <xf numFmtId="0" fontId="4" fillId="0" borderId="19" xfId="4" applyBorder="1" applyProtection="1">
      <protection hidden="1"/>
    </xf>
    <xf numFmtId="0" fontId="9" fillId="0" borderId="18" xfId="1" applyFont="1" applyBorder="1" applyAlignment="1">
      <alignment horizontal="center" vertical="center" wrapText="1"/>
    </xf>
    <xf numFmtId="0" fontId="9" fillId="0" borderId="1" xfId="1" applyFont="1" applyBorder="1" applyAlignment="1">
      <alignment horizontal="left" vertical="center" wrapText="1"/>
    </xf>
    <xf numFmtId="9" fontId="9" fillId="0" borderId="1" xfId="5" applyFont="1" applyFill="1" applyBorder="1" applyAlignment="1">
      <alignment horizontal="center" vertical="center" wrapText="1"/>
    </xf>
    <xf numFmtId="0" fontId="9" fillId="3" borderId="2" xfId="1" applyFont="1" applyFill="1" applyBorder="1" applyAlignment="1">
      <alignment horizontal="center" vertical="center" wrapText="1"/>
    </xf>
    <xf numFmtId="9" fontId="9" fillId="3" borderId="5" xfId="5" applyFont="1" applyFill="1" applyBorder="1" applyAlignment="1">
      <alignment horizontal="center" vertical="center" wrapText="1"/>
    </xf>
    <xf numFmtId="0" fontId="9" fillId="3" borderId="3" xfId="1" applyFont="1" applyFill="1" applyBorder="1" applyAlignment="1">
      <alignment horizontal="center" vertical="center" wrapText="1"/>
    </xf>
    <xf numFmtId="9" fontId="9" fillId="3" borderId="6" xfId="5" applyFont="1" applyFill="1" applyBorder="1" applyAlignment="1">
      <alignment horizontal="center" vertical="center" wrapText="1"/>
    </xf>
    <xf numFmtId="0" fontId="10" fillId="0" borderId="0" xfId="7" applyFont="1"/>
    <xf numFmtId="0" fontId="10" fillId="0" borderId="0" xfId="7" applyFont="1" applyAlignment="1">
      <alignment vertical="center"/>
    </xf>
    <xf numFmtId="0" fontId="14" fillId="0" borderId="0" xfId="7" applyFont="1" applyAlignment="1">
      <alignment vertical="center"/>
    </xf>
    <xf numFmtId="0" fontId="12" fillId="0" borderId="0" xfId="7" applyFont="1"/>
    <xf numFmtId="0" fontId="14" fillId="0" borderId="0" xfId="7" applyFont="1"/>
    <xf numFmtId="0" fontId="9" fillId="4" borderId="9" xfId="1" applyFont="1" applyFill="1" applyBorder="1" applyAlignment="1">
      <alignment horizontal="center" vertical="center" wrapText="1"/>
    </xf>
    <xf numFmtId="0" fontId="18" fillId="0" borderId="0" xfId="0" applyFont="1"/>
    <xf numFmtId="0" fontId="18" fillId="0" borderId="1" xfId="0" applyFont="1" applyBorder="1" applyAlignment="1">
      <alignment vertical="center" wrapText="1"/>
    </xf>
    <xf numFmtId="0" fontId="16" fillId="6" borderId="1" xfId="0" applyFont="1" applyFill="1" applyBorder="1" applyAlignment="1">
      <alignment vertical="center" wrapText="1"/>
    </xf>
    <xf numFmtId="0" fontId="17" fillId="0" borderId="1" xfId="0" applyFont="1" applyBorder="1" applyAlignment="1">
      <alignment horizontal="left" vertical="center" wrapText="1"/>
    </xf>
    <xf numFmtId="0" fontId="19" fillId="0" borderId="1" xfId="0" applyFont="1" applyBorder="1" applyAlignment="1">
      <alignment vertical="center" wrapText="1"/>
    </xf>
    <xf numFmtId="0" fontId="5" fillId="0" borderId="1" xfId="0" applyFont="1" applyBorder="1" applyAlignment="1">
      <alignment vertical="center" wrapText="1"/>
    </xf>
    <xf numFmtId="0" fontId="18" fillId="0" borderId="1" xfId="0" applyFont="1" applyBorder="1" applyAlignment="1">
      <alignment horizontal="justify" vertical="center" wrapText="1"/>
    </xf>
    <xf numFmtId="0" fontId="18" fillId="0" borderId="1" xfId="0" applyFont="1" applyBorder="1" applyAlignment="1">
      <alignment horizontal="center" vertical="center" wrapText="1"/>
    </xf>
    <xf numFmtId="0" fontId="5" fillId="6" borderId="1" xfId="0" applyFont="1" applyFill="1" applyBorder="1" applyAlignment="1">
      <alignment vertical="center" wrapText="1"/>
    </xf>
    <xf numFmtId="0" fontId="17" fillId="0" borderId="1" xfId="0" applyFont="1" applyBorder="1" applyAlignment="1">
      <alignment horizontal="left" vertical="center" wrapText="1" indent="1"/>
    </xf>
    <xf numFmtId="9" fontId="18" fillId="0" borderId="1" xfId="0" applyNumberFormat="1" applyFont="1" applyBorder="1" applyAlignment="1">
      <alignment horizontal="center" vertical="center" wrapText="1"/>
    </xf>
    <xf numFmtId="0" fontId="18" fillId="0" borderId="1" xfId="0" applyFont="1" applyBorder="1" applyAlignment="1">
      <alignment horizontal="left" vertical="center" wrapText="1" indent="1"/>
    </xf>
    <xf numFmtId="165" fontId="18" fillId="0" borderId="1" xfId="8" applyNumberFormat="1" applyFont="1" applyBorder="1" applyAlignment="1">
      <alignment horizontal="center" vertical="center" wrapText="1"/>
    </xf>
    <xf numFmtId="164" fontId="18" fillId="0" borderId="1" xfId="8" applyNumberFormat="1" applyFont="1" applyBorder="1" applyAlignment="1">
      <alignment vertical="center" wrapText="1"/>
    </xf>
    <xf numFmtId="41" fontId="18" fillId="0" borderId="0" xfId="8" applyFont="1"/>
    <xf numFmtId="0" fontId="19" fillId="0" borderId="33" xfId="0" applyFont="1" applyBorder="1" applyAlignment="1">
      <alignment vertical="center" wrapText="1"/>
    </xf>
    <xf numFmtId="41" fontId="18" fillId="0" borderId="0" xfId="8" applyFont="1" applyFill="1"/>
    <xf numFmtId="0" fontId="21" fillId="0" borderId="1" xfId="0" applyFont="1" applyBorder="1" applyAlignment="1">
      <alignment vertical="center" wrapText="1"/>
    </xf>
    <xf numFmtId="0" fontId="13" fillId="0" borderId="0" xfId="7" applyFont="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16" fillId="6" borderId="14"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2" fillId="0" borderId="0" xfId="7" applyFont="1" applyAlignment="1">
      <alignment vertical="center"/>
    </xf>
    <xf numFmtId="0" fontId="20" fillId="0" borderId="32" xfId="0" applyFont="1" applyBorder="1" applyAlignment="1">
      <alignment horizontal="center" vertical="center" wrapText="1"/>
    </xf>
    <xf numFmtId="0" fontId="9" fillId="7" borderId="16" xfId="1" applyFont="1" applyFill="1" applyBorder="1" applyAlignment="1">
      <alignment horizontal="center" vertical="center" wrapText="1"/>
    </xf>
    <xf numFmtId="9" fontId="9" fillId="7" borderId="16" xfId="5" applyFont="1" applyFill="1" applyBorder="1" applyAlignment="1">
      <alignment horizontal="center" vertical="center" wrapText="1"/>
    </xf>
    <xf numFmtId="9" fontId="9" fillId="7" borderId="17" xfId="5" applyFont="1" applyFill="1" applyBorder="1" applyAlignment="1">
      <alignment horizontal="center" vertical="center" wrapText="1"/>
    </xf>
    <xf numFmtId="0" fontId="9" fillId="7" borderId="1" xfId="1" applyFont="1" applyFill="1" applyBorder="1" applyAlignment="1">
      <alignment horizontal="center" vertical="center" wrapText="1"/>
    </xf>
    <xf numFmtId="9" fontId="9" fillId="7" borderId="1" xfId="5" applyFont="1" applyFill="1" applyBorder="1" applyAlignment="1">
      <alignment horizontal="center" vertical="center" wrapText="1"/>
    </xf>
    <xf numFmtId="9" fontId="9" fillId="7" borderId="19" xfId="5" applyFont="1" applyFill="1" applyBorder="1" applyAlignment="1">
      <alignment horizontal="center" vertical="center" wrapText="1"/>
    </xf>
    <xf numFmtId="0" fontId="4" fillId="0" borderId="0" xfId="0" applyFont="1" applyAlignment="1">
      <alignment vertical="center"/>
    </xf>
    <xf numFmtId="0" fontId="4" fillId="0" borderId="13" xfId="0" applyFont="1" applyBorder="1" applyAlignment="1">
      <alignment horizontal="center" vertical="center"/>
    </xf>
    <xf numFmtId="0" fontId="20" fillId="0" borderId="1" xfId="0" applyFont="1" applyBorder="1" applyAlignment="1">
      <alignment horizontal="center" vertical="center" wrapText="1"/>
    </xf>
    <xf numFmtId="14" fontId="0" fillId="0" borderId="0" xfId="0" applyNumberFormat="1" applyAlignment="1">
      <alignment horizontal="center" vertical="center"/>
    </xf>
    <xf numFmtId="0" fontId="10" fillId="0" borderId="0" xfId="7" applyFont="1" applyAlignment="1">
      <alignment horizontal="justify" vertical="center" wrapText="1"/>
    </xf>
    <xf numFmtId="0" fontId="24" fillId="0" borderId="0" xfId="7" applyFont="1" applyAlignment="1">
      <alignment vertical="center"/>
    </xf>
    <xf numFmtId="0" fontId="5" fillId="0" borderId="0" xfId="4" applyFont="1" applyAlignment="1" applyProtection="1">
      <alignment vertical="center" wrapText="1"/>
      <protection hidden="1"/>
    </xf>
    <xf numFmtId="0" fontId="1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7" fillId="0" borderId="11" xfId="0" applyFont="1" applyBorder="1" applyAlignment="1">
      <alignment horizontal="center" vertical="center" wrapText="1"/>
    </xf>
    <xf numFmtId="0" fontId="28" fillId="0" borderId="1" xfId="0" applyFont="1" applyBorder="1" applyAlignment="1">
      <alignment horizontal="justify" vertical="center" wrapText="1"/>
    </xf>
    <xf numFmtId="44" fontId="10" fillId="0" borderId="1" xfId="9" applyFont="1" applyBorder="1" applyAlignment="1">
      <alignment horizontal="right" vertical="center" wrapText="1"/>
    </xf>
    <xf numFmtId="0" fontId="4" fillId="0" borderId="1" xfId="0" applyFont="1" applyBorder="1" applyAlignment="1">
      <alignment horizontal="center" vertical="center" wrapText="1"/>
    </xf>
    <xf numFmtId="0" fontId="26" fillId="0" borderId="1" xfId="7" applyFont="1" applyBorder="1" applyAlignment="1">
      <alignment horizontal="justify" vertical="center" wrapText="1"/>
    </xf>
    <xf numFmtId="44" fontId="26" fillId="0" borderId="1" xfId="9" applyFont="1" applyBorder="1" applyAlignment="1">
      <alignment horizontal="justify" vertical="center" wrapText="1"/>
    </xf>
    <xf numFmtId="0" fontId="4" fillId="0" borderId="1" xfId="0" applyFont="1" applyBorder="1" applyAlignment="1">
      <alignment horizontal="justify" vertical="center" wrapText="1"/>
    </xf>
    <xf numFmtId="0" fontId="18" fillId="2" borderId="1" xfId="0" applyFont="1" applyFill="1" applyBorder="1" applyAlignment="1">
      <alignment vertical="center" wrapText="1"/>
    </xf>
    <xf numFmtId="0" fontId="48" fillId="0" borderId="0" xfId="7" applyFont="1"/>
    <xf numFmtId="0" fontId="32" fillId="0" borderId="0" xfId="7" applyFont="1" applyAlignment="1">
      <alignment horizontal="justify" vertical="center" wrapText="1"/>
    </xf>
    <xf numFmtId="0" fontId="32" fillId="0" borderId="0" xfId="7" applyFont="1"/>
    <xf numFmtId="0" fontId="31" fillId="0" borderId="0" xfId="7" applyFont="1" applyAlignment="1">
      <alignment horizontal="left"/>
    </xf>
    <xf numFmtId="0" fontId="32" fillId="0" borderId="0" xfId="7" applyFont="1" applyAlignment="1">
      <alignment horizontal="left"/>
    </xf>
    <xf numFmtId="0" fontId="31" fillId="0" borderId="0" xfId="7" applyFont="1" applyAlignment="1">
      <alignment vertical="center"/>
    </xf>
    <xf numFmtId="0" fontId="18" fillId="0" borderId="50" xfId="0" applyFont="1" applyBorder="1" applyAlignment="1">
      <alignment horizontal="left" vertical="center" wrapText="1"/>
    </xf>
    <xf numFmtId="0" fontId="17" fillId="0" borderId="49" xfId="0" applyFont="1" applyBorder="1" applyAlignment="1">
      <alignment horizontal="center" vertical="center" wrapText="1"/>
    </xf>
    <xf numFmtId="0" fontId="5" fillId="0" borderId="0" xfId="4" applyFont="1" applyProtection="1">
      <protection hidden="1"/>
    </xf>
    <xf numFmtId="9" fontId="5" fillId="0" borderId="0" xfId="5" applyFont="1" applyProtection="1">
      <protection hidden="1"/>
    </xf>
    <xf numFmtId="0" fontId="49" fillId="0" borderId="0" xfId="0" applyFont="1"/>
    <xf numFmtId="0" fontId="9" fillId="2" borderId="0" xfId="1" applyFont="1" applyFill="1" applyAlignment="1">
      <alignment horizontal="center" vertical="center" wrapText="1"/>
    </xf>
    <xf numFmtId="44" fontId="9" fillId="0" borderId="0" xfId="9" applyFont="1" applyFill="1" applyBorder="1" applyAlignment="1">
      <alignment horizontal="center" vertical="center" wrapText="1"/>
    </xf>
    <xf numFmtId="44" fontId="26" fillId="0" borderId="0" xfId="9" applyFont="1" applyBorder="1" applyAlignment="1">
      <alignment horizontal="justify" vertical="center" wrapText="1"/>
    </xf>
    <xf numFmtId="0" fontId="9" fillId="2" borderId="4" xfId="1" applyFont="1" applyFill="1" applyBorder="1" applyAlignment="1">
      <alignment horizontal="justify" vertical="center" wrapText="1"/>
    </xf>
    <xf numFmtId="0" fontId="27" fillId="0" borderId="15" xfId="7" applyFont="1" applyBorder="1" applyAlignment="1">
      <alignment horizontal="center" vertical="center"/>
    </xf>
    <xf numFmtId="0" fontId="27" fillId="0" borderId="16" xfId="7" applyFont="1" applyBorder="1" applyAlignment="1">
      <alignment horizontal="center" vertical="center"/>
    </xf>
    <xf numFmtId="0" fontId="27" fillId="0" borderId="17" xfId="7" applyFont="1" applyBorder="1" applyAlignment="1">
      <alignment horizontal="center" vertical="center"/>
    </xf>
    <xf numFmtId="0" fontId="13" fillId="0" borderId="35" xfId="7" applyFont="1" applyBorder="1" applyAlignment="1">
      <alignment horizontal="center" vertical="center"/>
    </xf>
    <xf numFmtId="0" fontId="13" fillId="0" borderId="36" xfId="7" applyFont="1" applyBorder="1" applyAlignment="1">
      <alignment horizontal="center" vertical="center"/>
    </xf>
    <xf numFmtId="0" fontId="13" fillId="0" borderId="37" xfId="7" applyFont="1" applyBorder="1" applyAlignment="1">
      <alignment horizontal="center" vertical="center"/>
    </xf>
    <xf numFmtId="0" fontId="9" fillId="2" borderId="11"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9" fillId="2" borderId="13" xfId="1" applyFont="1" applyFill="1" applyBorder="1" applyAlignment="1">
      <alignment horizontal="center" vertical="center" wrapText="1"/>
    </xf>
    <xf numFmtId="44" fontId="9" fillId="0" borderId="11" xfId="9" applyFont="1" applyFill="1" applyBorder="1" applyAlignment="1">
      <alignment horizontal="center" vertical="center" wrapText="1"/>
    </xf>
    <xf numFmtId="44" fontId="9" fillId="0" borderId="13" xfId="9" applyFont="1" applyFill="1" applyBorder="1" applyAlignment="1">
      <alignment horizontal="center" vertical="center" wrapText="1"/>
    </xf>
    <xf numFmtId="0" fontId="10" fillId="0" borderId="0" xfId="7" applyFont="1" applyAlignment="1">
      <alignment horizontal="justify" vertical="center" wrapText="1"/>
    </xf>
    <xf numFmtId="0" fontId="9" fillId="3" borderId="11" xfId="1" applyFont="1" applyFill="1" applyBorder="1" applyAlignment="1">
      <alignment horizontal="center" vertical="center" wrapText="1"/>
    </xf>
    <xf numFmtId="0" fontId="9" fillId="3" borderId="12" xfId="1" applyFont="1" applyFill="1" applyBorder="1" applyAlignment="1">
      <alignment horizontal="center" vertical="center" wrapText="1"/>
    </xf>
    <xf numFmtId="0" fontId="9" fillId="3" borderId="13" xfId="1" applyFont="1" applyFill="1" applyBorder="1" applyAlignment="1">
      <alignment horizontal="center" vertical="center" wrapText="1"/>
    </xf>
    <xf numFmtId="9" fontId="9" fillId="3" borderId="11" xfId="5" applyFont="1" applyFill="1" applyBorder="1" applyAlignment="1">
      <alignment horizontal="center" vertical="center" wrapText="1"/>
    </xf>
    <xf numFmtId="9" fontId="9" fillId="3" borderId="12" xfId="5" applyFont="1" applyFill="1" applyBorder="1" applyAlignment="1">
      <alignment horizontal="center" vertical="center" wrapText="1"/>
    </xf>
    <xf numFmtId="9" fontId="9" fillId="3" borderId="13" xfId="5" applyFont="1" applyFill="1" applyBorder="1" applyAlignment="1">
      <alignment horizontal="center" vertical="center" wrapText="1"/>
    </xf>
    <xf numFmtId="9" fontId="9" fillId="0" borderId="11" xfId="5" applyFont="1" applyFill="1" applyBorder="1" applyAlignment="1">
      <alignment horizontal="center" vertical="center" wrapText="1"/>
    </xf>
    <xf numFmtId="9" fontId="9" fillId="0" borderId="13" xfId="5" applyFont="1" applyFill="1" applyBorder="1" applyAlignment="1">
      <alignment horizontal="center" vertical="center" wrapText="1"/>
    </xf>
    <xf numFmtId="0" fontId="12" fillId="0" borderId="20" xfId="7" applyFont="1" applyBorder="1" applyAlignment="1">
      <alignment horizontal="center" vertical="center"/>
    </xf>
    <xf numFmtId="0" fontId="12" fillId="0" borderId="21" xfId="7" applyFont="1" applyBorder="1" applyAlignment="1">
      <alignment horizontal="center" vertical="center"/>
    </xf>
    <xf numFmtId="0" fontId="12" fillId="0" borderId="22" xfId="7" applyFont="1" applyBorder="1" applyAlignment="1">
      <alignment horizontal="center" vertical="center"/>
    </xf>
    <xf numFmtId="0" fontId="11" fillId="0" borderId="38" xfId="7" applyFont="1" applyBorder="1" applyAlignment="1">
      <alignment horizontal="center" vertical="center"/>
    </xf>
    <xf numFmtId="0" fontId="11" fillId="0" borderId="12" xfId="7" applyFont="1" applyBorder="1" applyAlignment="1">
      <alignment horizontal="center" vertical="center"/>
    </xf>
    <xf numFmtId="0" fontId="11" fillId="0" borderId="39" xfId="7" applyFont="1" applyBorder="1" applyAlignment="1">
      <alignment horizontal="center" vertical="center"/>
    </xf>
    <xf numFmtId="0" fontId="12" fillId="0" borderId="35" xfId="7" applyFont="1" applyBorder="1" applyAlignment="1">
      <alignment horizontal="center" vertical="center"/>
    </xf>
    <xf numFmtId="0" fontId="12" fillId="0" borderId="36" xfId="7" applyFont="1" applyBorder="1" applyAlignment="1">
      <alignment horizontal="center" vertical="center"/>
    </xf>
    <xf numFmtId="0" fontId="12" fillId="0" borderId="37" xfId="7" applyFont="1" applyBorder="1" applyAlignment="1">
      <alignment horizontal="center" vertical="center"/>
    </xf>
    <xf numFmtId="0" fontId="11" fillId="0" borderId="38" xfId="7" applyFont="1" applyBorder="1" applyAlignment="1">
      <alignment horizontal="center" vertical="center" wrapText="1"/>
    </xf>
    <xf numFmtId="0" fontId="11" fillId="0" borderId="12" xfId="7" applyFont="1" applyBorder="1" applyAlignment="1">
      <alignment horizontal="center" vertical="center" wrapText="1"/>
    </xf>
    <xf numFmtId="0" fontId="11" fillId="0" borderId="39" xfId="7" applyFont="1" applyBorder="1" applyAlignment="1">
      <alignment horizontal="center" vertical="center" wrapText="1"/>
    </xf>
    <xf numFmtId="0" fontId="13" fillId="0" borderId="0" xfId="7" applyFont="1" applyAlignment="1">
      <alignment horizontal="center" vertical="center"/>
    </xf>
    <xf numFmtId="0" fontId="13" fillId="0" borderId="0" xfId="7" applyFont="1" applyAlignment="1">
      <alignment horizontal="center" vertical="center" wrapText="1"/>
    </xf>
    <xf numFmtId="0" fontId="12" fillId="0" borderId="38" xfId="7" applyFont="1" applyBorder="1" applyAlignment="1">
      <alignment horizontal="center" vertical="center"/>
    </xf>
    <xf numFmtId="0" fontId="12" fillId="0" borderId="12" xfId="7" applyFont="1" applyBorder="1" applyAlignment="1">
      <alignment horizontal="center" vertical="center"/>
    </xf>
    <xf numFmtId="0" fontId="12" fillId="0" borderId="39" xfId="7" applyFont="1" applyBorder="1" applyAlignment="1">
      <alignment horizontal="center" vertical="center"/>
    </xf>
    <xf numFmtId="0" fontId="10" fillId="0" borderId="0" xfId="7" applyFont="1" applyAlignment="1">
      <alignment horizontal="left" vertical="center" wrapText="1"/>
    </xf>
    <xf numFmtId="0" fontId="25" fillId="0" borderId="0" xfId="7" applyFont="1" applyAlignment="1">
      <alignment horizontal="center"/>
    </xf>
    <xf numFmtId="0" fontId="10" fillId="0" borderId="0" xfId="7" applyFont="1" applyAlignment="1">
      <alignment horizontal="center"/>
    </xf>
    <xf numFmtId="0" fontId="13" fillId="0" borderId="51" xfId="7" applyFont="1" applyBorder="1" applyAlignment="1">
      <alignment horizontal="center" vertical="center"/>
    </xf>
    <xf numFmtId="0" fontId="13" fillId="0" borderId="52" xfId="7" applyFont="1" applyBorder="1" applyAlignment="1">
      <alignment horizontal="center" vertical="center"/>
    </xf>
    <xf numFmtId="0" fontId="13" fillId="0" borderId="53" xfId="7" applyFont="1" applyBorder="1" applyAlignment="1">
      <alignment horizontal="center" vertical="center"/>
    </xf>
    <xf numFmtId="0" fontId="11" fillId="0" borderId="18" xfId="7" applyFont="1" applyBorder="1" applyAlignment="1">
      <alignment horizontal="center" vertical="center" wrapText="1"/>
    </xf>
    <xf numFmtId="0" fontId="11" fillId="0" borderId="1" xfId="7" applyFont="1" applyBorder="1" applyAlignment="1">
      <alignment horizontal="center" vertical="center" wrapText="1"/>
    </xf>
    <xf numFmtId="0" fontId="11" fillId="0" borderId="19" xfId="7" applyFont="1" applyBorder="1" applyAlignment="1">
      <alignment horizontal="center" vertical="center" wrapText="1"/>
    </xf>
    <xf numFmtId="0" fontId="12" fillId="0" borderId="18" xfId="7" applyFont="1" applyBorder="1" applyAlignment="1">
      <alignment horizontal="center" vertical="center"/>
    </xf>
    <xf numFmtId="0" fontId="12" fillId="0" borderId="1" xfId="7" applyFont="1" applyBorder="1" applyAlignment="1">
      <alignment horizontal="center" vertical="center"/>
    </xf>
    <xf numFmtId="0" fontId="12" fillId="0" borderId="19" xfId="7" applyFont="1" applyBorder="1" applyAlignment="1">
      <alignment horizontal="center" vertical="center"/>
    </xf>
    <xf numFmtId="0" fontId="25" fillId="0" borderId="0" xfId="7" applyFont="1" applyAlignment="1">
      <alignment horizontal="justify" vertical="center" wrapText="1"/>
    </xf>
    <xf numFmtId="0" fontId="12" fillId="0" borderId="0" xfId="7" applyFont="1" applyAlignment="1">
      <alignment horizontal="justify" vertical="center" wrapText="1"/>
    </xf>
    <xf numFmtId="0" fontId="11" fillId="0" borderId="20" xfId="7" applyFont="1" applyBorder="1" applyAlignment="1">
      <alignment horizontal="center" vertical="center" wrapText="1"/>
    </xf>
    <xf numFmtId="0" fontId="11" fillId="0" borderId="21" xfId="7" applyFont="1" applyBorder="1" applyAlignment="1">
      <alignment horizontal="center" vertical="center" wrapText="1"/>
    </xf>
    <xf numFmtId="0" fontId="11" fillId="0" borderId="22" xfId="7" applyFont="1" applyBorder="1" applyAlignment="1">
      <alignment horizontal="center" vertical="center" wrapText="1"/>
    </xf>
    <xf numFmtId="0" fontId="5" fillId="0" borderId="0" xfId="4" applyFont="1" applyAlignment="1" applyProtection="1">
      <alignment horizontal="center" vertical="center" wrapText="1"/>
      <protection hidden="1"/>
    </xf>
    <xf numFmtId="0" fontId="9" fillId="3" borderId="7"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17" fillId="0" borderId="11"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17" fillId="5" borderId="1" xfId="0" applyFont="1" applyFill="1" applyBorder="1" applyAlignment="1">
      <alignment vertical="center" wrapText="1"/>
    </xf>
    <xf numFmtId="0" fontId="18" fillId="0" borderId="26" xfId="0" applyFont="1" applyBorder="1" applyAlignment="1">
      <alignment horizontal="justify" vertical="center" wrapText="1"/>
    </xf>
    <xf numFmtId="0" fontId="18" fillId="0" borderId="27" xfId="0" applyFont="1" applyBorder="1" applyAlignment="1">
      <alignment horizontal="justify" vertical="center" wrapText="1"/>
    </xf>
    <xf numFmtId="0" fontId="18" fillId="0" borderId="34" xfId="0" applyFont="1" applyBorder="1" applyAlignment="1">
      <alignment horizontal="justify" vertical="center" wrapText="1"/>
    </xf>
    <xf numFmtId="0" fontId="18" fillId="0" borderId="40" xfId="0" applyFont="1" applyBorder="1" applyAlignment="1">
      <alignment horizontal="justify" vertical="center" wrapText="1"/>
    </xf>
    <xf numFmtId="0" fontId="16" fillId="6" borderId="24" xfId="0" applyFont="1" applyFill="1" applyBorder="1" applyAlignment="1">
      <alignment horizontal="left" vertical="center" wrapText="1" indent="4"/>
    </xf>
    <xf numFmtId="0" fontId="16" fillId="6" borderId="25" xfId="0" applyFont="1" applyFill="1" applyBorder="1" applyAlignment="1">
      <alignment horizontal="left" vertical="center" wrapText="1" indent="4"/>
    </xf>
    <xf numFmtId="0" fontId="17" fillId="0" borderId="30" xfId="0" applyFont="1" applyBorder="1" applyAlignment="1">
      <alignment vertical="center" wrapText="1"/>
    </xf>
    <xf numFmtId="0" fontId="17" fillId="0" borderId="31" xfId="0" applyFont="1" applyBorder="1" applyAlignment="1">
      <alignment vertical="center" wrapText="1"/>
    </xf>
    <xf numFmtId="0" fontId="17" fillId="0" borderId="23" xfId="0" applyFont="1" applyBorder="1" applyAlignment="1">
      <alignment vertical="center" wrapText="1"/>
    </xf>
    <xf numFmtId="0" fontId="16" fillId="6" borderId="14" xfId="0" applyFont="1" applyFill="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29" xfId="0" applyFont="1" applyBorder="1" applyAlignment="1">
      <alignment horizontal="center" vertical="center" wrapText="1"/>
    </xf>
    <xf numFmtId="0" fontId="16" fillId="6" borderId="1" xfId="0" applyFont="1" applyFill="1" applyBorder="1" applyAlignment="1">
      <alignment horizontal="center" vertical="center" wrapText="1"/>
    </xf>
    <xf numFmtId="0" fontId="5" fillId="0" borderId="0" xfId="4" applyFont="1" applyAlignment="1" applyProtection="1">
      <alignment vertical="center" wrapText="1"/>
      <protection hidden="1"/>
    </xf>
    <xf numFmtId="0" fontId="14" fillId="0" borderId="23" xfId="7" applyFont="1" applyBorder="1" applyAlignment="1">
      <alignment vertical="justify" wrapText="1"/>
    </xf>
    <xf numFmtId="0" fontId="9" fillId="7" borderId="15" xfId="1" applyFont="1" applyFill="1" applyBorder="1" applyAlignment="1">
      <alignment horizontal="center" vertical="center" wrapText="1"/>
    </xf>
    <xf numFmtId="0" fontId="9" fillId="7" borderId="18" xfId="1" applyFont="1" applyFill="1" applyBorder="1" applyAlignment="1">
      <alignment horizontal="center" vertical="center" wrapText="1"/>
    </xf>
    <xf numFmtId="0" fontId="31" fillId="0" borderId="0" xfId="7" applyFont="1" applyAlignment="1">
      <alignment horizontal="left"/>
    </xf>
    <xf numFmtId="0" fontId="31" fillId="0" borderId="0" xfId="7" applyFont="1" applyAlignment="1">
      <alignment horizontal="left" vertical="top" wrapText="1"/>
    </xf>
    <xf numFmtId="0" fontId="32" fillId="0" borderId="0" xfId="7" applyFont="1" applyAlignment="1">
      <alignment horizontal="left" vertical="top" wrapText="1"/>
    </xf>
    <xf numFmtId="0" fontId="32" fillId="0" borderId="0" xfId="7" applyFont="1" applyAlignment="1">
      <alignment horizontal="justify" vertical="center" wrapText="1"/>
    </xf>
    <xf numFmtId="0" fontId="32" fillId="0" borderId="0" xfId="7" applyFont="1" applyAlignment="1">
      <alignment horizontal="left"/>
    </xf>
    <xf numFmtId="0" fontId="4" fillId="0" borderId="56" xfId="0" applyFont="1" applyBorder="1" applyAlignment="1">
      <alignment horizontal="center" vertical="center"/>
    </xf>
    <xf numFmtId="0" fontId="18" fillId="0" borderId="0" xfId="0" applyFont="1" applyFill="1" applyBorder="1" applyAlignment="1">
      <alignment vertical="center" wrapText="1"/>
    </xf>
    <xf numFmtId="164" fontId="50" fillId="0" borderId="1" xfId="8" applyNumberFormat="1" applyFont="1" applyBorder="1" applyAlignment="1">
      <alignment vertical="center" wrapText="1"/>
    </xf>
    <xf numFmtId="49" fontId="50" fillId="0" borderId="1" xfId="8" applyNumberFormat="1" applyFont="1" applyBorder="1" applyAlignment="1">
      <alignment vertical="center" wrapText="1"/>
    </xf>
    <xf numFmtId="0" fontId="51" fillId="0" borderId="0" xfId="0" applyFont="1"/>
    <xf numFmtId="0" fontId="51" fillId="2" borderId="0" xfId="0" applyFont="1" applyFill="1" applyAlignment="1">
      <alignment horizontal="center" vertical="center"/>
    </xf>
    <xf numFmtId="0" fontId="52" fillId="0" borderId="0" xfId="78" applyFont="1" applyAlignment="1">
      <alignment vertical="center"/>
    </xf>
    <xf numFmtId="0" fontId="53" fillId="0" borderId="0" xfId="0" applyFont="1"/>
    <xf numFmtId="0" fontId="51" fillId="2" borderId="0" xfId="0" applyFont="1" applyFill="1" applyAlignment="1">
      <alignment horizontal="center"/>
    </xf>
    <xf numFmtId="0" fontId="53" fillId="0" borderId="0" xfId="0" applyFont="1" applyAlignment="1">
      <alignment horizontal="center"/>
    </xf>
    <xf numFmtId="0" fontId="51" fillId="2" borderId="0" xfId="0" applyFont="1" applyFill="1" applyAlignment="1">
      <alignment horizontal="left" vertical="center" wrapText="1"/>
    </xf>
    <xf numFmtId="0" fontId="51" fillId="2" borderId="57" xfId="0" applyFont="1" applyFill="1" applyBorder="1" applyAlignment="1">
      <alignment horizontal="center" vertical="center" wrapText="1"/>
    </xf>
    <xf numFmtId="0" fontId="54" fillId="0" borderId="54" xfId="78" applyFont="1" applyBorder="1" applyAlignment="1">
      <alignment horizontal="center" vertical="center"/>
    </xf>
    <xf numFmtId="0" fontId="51" fillId="35" borderId="58" xfId="78" applyFont="1" applyFill="1" applyBorder="1" applyAlignment="1">
      <alignment horizontal="center" vertical="center"/>
    </xf>
    <xf numFmtId="0" fontId="51" fillId="35" borderId="12" xfId="78" applyFont="1" applyFill="1" applyBorder="1" applyAlignment="1">
      <alignment horizontal="center" vertical="center"/>
    </xf>
    <xf numFmtId="0" fontId="51" fillId="35" borderId="13" xfId="78" applyFont="1" applyFill="1" applyBorder="1" applyAlignment="1">
      <alignment horizontal="center" vertical="center"/>
    </xf>
    <xf numFmtId="0" fontId="54" fillId="35" borderId="14" xfId="78" applyFont="1" applyFill="1" applyBorder="1" applyAlignment="1">
      <alignment horizontal="center" vertical="center" wrapText="1"/>
    </xf>
    <xf numFmtId="0" fontId="55" fillId="35" borderId="14" xfId="0" applyFont="1" applyFill="1" applyBorder="1" applyAlignment="1">
      <alignment horizontal="center" vertical="center"/>
    </xf>
    <xf numFmtId="0" fontId="56" fillId="35" borderId="14" xfId="0" applyFont="1" applyFill="1" applyBorder="1" applyAlignment="1">
      <alignment horizontal="center" vertical="center" wrapText="1"/>
    </xf>
    <xf numFmtId="0" fontId="54" fillId="35" borderId="14" xfId="0" applyFont="1" applyFill="1" applyBorder="1" applyAlignment="1">
      <alignment horizontal="center" vertical="center" textRotation="90" wrapText="1"/>
    </xf>
    <xf numFmtId="0" fontId="54" fillId="35" borderId="58" xfId="0" applyFont="1" applyFill="1" applyBorder="1" applyAlignment="1">
      <alignment horizontal="center" vertical="center" wrapText="1"/>
    </xf>
    <xf numFmtId="0" fontId="54" fillId="35" borderId="13" xfId="0" applyFont="1" applyFill="1" applyBorder="1" applyAlignment="1">
      <alignment horizontal="center" vertical="center" wrapText="1"/>
    </xf>
    <xf numFmtId="0" fontId="54" fillId="35" borderId="56" xfId="0" applyFont="1" applyFill="1" applyBorder="1" applyAlignment="1">
      <alignment horizontal="center" vertical="center" wrapText="1"/>
    </xf>
    <xf numFmtId="0" fontId="54" fillId="35" borderId="14" xfId="0" applyFont="1" applyFill="1" applyBorder="1" applyAlignment="1">
      <alignment horizontal="center" vertical="center" wrapText="1"/>
    </xf>
    <xf numFmtId="0" fontId="54" fillId="0" borderId="55" xfId="78" applyFont="1" applyBorder="1" applyAlignment="1">
      <alignment horizontal="center" vertical="center"/>
    </xf>
    <xf numFmtId="0" fontId="54" fillId="36" borderId="18" xfId="0" applyFont="1" applyFill="1" applyBorder="1" applyAlignment="1">
      <alignment horizontal="center" vertical="center" wrapText="1"/>
    </xf>
    <xf numFmtId="0" fontId="54" fillId="36" borderId="56" xfId="0" applyFont="1" applyFill="1" applyBorder="1" applyAlignment="1">
      <alignment horizontal="center" vertical="center" wrapText="1"/>
    </xf>
    <xf numFmtId="0" fontId="54" fillId="35" borderId="59" xfId="78" applyFont="1" applyFill="1" applyBorder="1" applyAlignment="1">
      <alignment horizontal="center" vertical="center" wrapText="1"/>
    </xf>
    <xf numFmtId="0" fontId="55" fillId="35" borderId="59" xfId="0" applyFont="1" applyFill="1" applyBorder="1" applyAlignment="1">
      <alignment horizontal="center" vertical="center"/>
    </xf>
    <xf numFmtId="0" fontId="56" fillId="35" borderId="59" xfId="0" applyFont="1" applyFill="1" applyBorder="1" applyAlignment="1">
      <alignment horizontal="center" vertical="center" wrapText="1"/>
    </xf>
    <xf numFmtId="0" fontId="54" fillId="35" borderId="59" xfId="0" applyFont="1" applyFill="1" applyBorder="1" applyAlignment="1">
      <alignment horizontal="center" vertical="center" textRotation="90" wrapText="1"/>
    </xf>
    <xf numFmtId="0" fontId="54" fillId="35" borderId="56" xfId="0" applyFont="1" applyFill="1" applyBorder="1" applyAlignment="1">
      <alignment horizontal="center" vertical="center" wrapText="1"/>
    </xf>
    <xf numFmtId="0" fontId="54" fillId="35" borderId="59" xfId="0" applyFont="1" applyFill="1" applyBorder="1" applyAlignment="1">
      <alignment vertical="center" wrapText="1"/>
    </xf>
    <xf numFmtId="0" fontId="54" fillId="35" borderId="60" xfId="0" applyFont="1" applyFill="1" applyBorder="1" applyAlignment="1">
      <alignment vertical="center" wrapText="1"/>
    </xf>
    <xf numFmtId="0" fontId="54" fillId="35" borderId="59" xfId="0" applyFont="1" applyFill="1" applyBorder="1" applyAlignment="1">
      <alignment horizontal="center" vertical="center" wrapText="1"/>
    </xf>
    <xf numFmtId="0" fontId="54" fillId="0" borderId="0" xfId="78" applyFont="1" applyAlignment="1">
      <alignment horizontal="center" vertical="center"/>
    </xf>
    <xf numFmtId="0" fontId="53" fillId="36" borderId="12" xfId="0" applyFont="1" applyFill="1" applyBorder="1" applyAlignment="1">
      <alignment horizontal="left" vertical="center" wrapText="1"/>
    </xf>
    <xf numFmtId="0" fontId="57" fillId="36" borderId="12" xfId="78" applyFont="1" applyFill="1" applyBorder="1" applyAlignment="1">
      <alignment horizontal="left" vertical="center" wrapText="1"/>
    </xf>
    <xf numFmtId="0" fontId="57" fillId="36" borderId="12" xfId="78" applyFont="1" applyFill="1" applyBorder="1" applyAlignment="1">
      <alignment vertical="center" wrapText="1"/>
    </xf>
    <xf numFmtId="0" fontId="57" fillId="36" borderId="13" xfId="78" applyFont="1" applyFill="1" applyBorder="1" applyAlignment="1">
      <alignment vertical="center" wrapText="1"/>
    </xf>
    <xf numFmtId="37" fontId="58" fillId="0" borderId="12" xfId="13" applyFont="1" applyBorder="1" applyAlignment="1">
      <alignment horizontal="center" vertical="center"/>
    </xf>
    <xf numFmtId="0" fontId="52" fillId="2" borderId="56" xfId="2" applyFont="1" applyFill="1" applyBorder="1" applyAlignment="1">
      <alignment horizontal="left" vertical="center"/>
    </xf>
    <xf numFmtId="0" fontId="52" fillId="2" borderId="58" xfId="2" applyFont="1" applyFill="1" applyBorder="1" applyAlignment="1">
      <alignment horizontal="left" vertical="center" wrapText="1"/>
    </xf>
    <xf numFmtId="167" fontId="52" fillId="2" borderId="56" xfId="12" applyFont="1" applyFill="1" applyBorder="1" applyAlignment="1">
      <alignment horizontal="left" vertical="center" wrapText="1"/>
    </xf>
    <xf numFmtId="37" fontId="59" fillId="0" borderId="12" xfId="13" applyFont="1" applyBorder="1" applyAlignment="1">
      <alignment horizontal="center" vertical="center"/>
    </xf>
    <xf numFmtId="0" fontId="60" fillId="0" borderId="56" xfId="0" applyFont="1" applyBorder="1" applyAlignment="1">
      <alignment horizontal="center" vertical="center"/>
    </xf>
    <xf numFmtId="0" fontId="60" fillId="0" borderId="56" xfId="0" applyFont="1" applyBorder="1" applyAlignment="1">
      <alignment horizontal="justify" vertical="center" wrapText="1"/>
    </xf>
    <xf numFmtId="0" fontId="60" fillId="0" borderId="56" xfId="0" applyFont="1" applyBorder="1" applyAlignment="1">
      <alignment horizontal="center" vertical="center" wrapText="1"/>
    </xf>
    <xf numFmtId="0" fontId="61" fillId="2" borderId="56" xfId="0" applyFont="1" applyFill="1" applyBorder="1" applyAlignment="1">
      <alignment horizontal="center" vertical="center" wrapText="1"/>
    </xf>
    <xf numFmtId="171" fontId="62" fillId="0" borderId="56" xfId="67" applyNumberFormat="1" applyFont="1" applyBorder="1" applyAlignment="1">
      <alignment vertical="center"/>
    </xf>
    <xf numFmtId="171" fontId="62" fillId="0" borderId="56" xfId="67" applyNumberFormat="1" applyFont="1" applyFill="1" applyBorder="1" applyAlignment="1">
      <alignment vertical="center"/>
    </xf>
    <xf numFmtId="171" fontId="62" fillId="0" borderId="56" xfId="78" applyNumberFormat="1" applyFont="1" applyBorder="1" applyAlignment="1">
      <alignment vertical="center"/>
    </xf>
    <xf numFmtId="37" fontId="58" fillId="0" borderId="0" xfId="13" applyFont="1" applyAlignment="1">
      <alignment horizontal="center" vertical="center"/>
    </xf>
    <xf numFmtId="0" fontId="60" fillId="0" borderId="56" xfId="0" applyFont="1" applyBorder="1" applyAlignment="1">
      <alignment vertical="center" wrapText="1"/>
    </xf>
    <xf numFmtId="0" fontId="57" fillId="0" borderId="56" xfId="78" applyFont="1" applyBorder="1" applyAlignment="1">
      <alignment horizontal="center" vertical="center"/>
    </xf>
    <xf numFmtId="171" fontId="61" fillId="0" borderId="59" xfId="78" applyNumberFormat="1" applyFont="1" applyBorder="1" applyAlignment="1">
      <alignment vertical="center"/>
    </xf>
    <xf numFmtId="168" fontId="52" fillId="0" borderId="0" xfId="67" applyFont="1" applyAlignment="1">
      <alignment vertical="center"/>
    </xf>
    <xf numFmtId="171" fontId="61" fillId="0" borderId="56" xfId="78" applyNumberFormat="1" applyFont="1" applyBorder="1" applyAlignment="1">
      <alignment vertical="center"/>
    </xf>
    <xf numFmtId="168" fontId="60" fillId="0" borderId="0" xfId="67" applyFont="1" applyAlignment="1">
      <alignment vertical="center"/>
    </xf>
    <xf numFmtId="0" fontId="52" fillId="2" borderId="0" xfId="78" applyFont="1" applyFill="1" applyAlignment="1">
      <alignment vertical="center"/>
    </xf>
    <xf numFmtId="0" fontId="52" fillId="2" borderId="0" xfId="78" applyFont="1" applyFill="1" applyAlignment="1">
      <alignment horizontal="left" vertical="center"/>
    </xf>
    <xf numFmtId="0" fontId="52" fillId="2" borderId="0" xfId="78" applyFont="1" applyFill="1" applyAlignment="1">
      <alignment horizontal="center" vertical="center"/>
    </xf>
    <xf numFmtId="0" fontId="63" fillId="2" borderId="0" xfId="78" applyFont="1" applyFill="1" applyAlignment="1">
      <alignment vertical="center"/>
    </xf>
    <xf numFmtId="171" fontId="64" fillId="2" borderId="0" xfId="78" applyNumberFormat="1" applyFont="1" applyFill="1" applyAlignment="1">
      <alignment horizontal="center" vertical="center"/>
    </xf>
    <xf numFmtId="0" fontId="64" fillId="2" borderId="0" xfId="78" applyFont="1" applyFill="1" applyAlignment="1">
      <alignment vertical="center"/>
    </xf>
    <xf numFmtId="171" fontId="64" fillId="2" borderId="0" xfId="78" applyNumberFormat="1" applyFont="1" applyFill="1" applyAlignment="1">
      <alignment vertical="center"/>
    </xf>
    <xf numFmtId="171" fontId="63" fillId="2" borderId="0" xfId="67" applyNumberFormat="1" applyFont="1" applyFill="1" applyAlignment="1">
      <alignment vertical="center"/>
    </xf>
    <xf numFmtId="171" fontId="64" fillId="2" borderId="0" xfId="67" applyNumberFormat="1" applyFont="1" applyFill="1" applyBorder="1" applyAlignment="1">
      <alignment horizontal="center" vertical="center"/>
    </xf>
    <xf numFmtId="171" fontId="64" fillId="2" borderId="0" xfId="67" applyNumberFormat="1" applyFont="1" applyFill="1" applyAlignment="1">
      <alignment vertical="center"/>
    </xf>
    <xf numFmtId="171" fontId="65" fillId="2" borderId="0" xfId="67" applyNumberFormat="1" applyFont="1" applyFill="1" applyAlignment="1">
      <alignment vertical="center"/>
    </xf>
    <xf numFmtId="171" fontId="64" fillId="2" borderId="0" xfId="67" applyNumberFormat="1" applyFont="1" applyFill="1" applyAlignment="1">
      <alignment horizontal="center" vertical="center"/>
    </xf>
    <xf numFmtId="0" fontId="52" fillId="2" borderId="57" xfId="78" applyFont="1" applyFill="1" applyBorder="1" applyAlignment="1">
      <alignment vertical="center"/>
    </xf>
    <xf numFmtId="0" fontId="30" fillId="2" borderId="0" xfId="78" applyFont="1" applyFill="1" applyAlignment="1">
      <alignment vertical="center"/>
    </xf>
    <xf numFmtId="0" fontId="64" fillId="2" borderId="0" xfId="78" applyFont="1" applyFill="1" applyAlignment="1">
      <alignment horizontal="center" vertical="center"/>
    </xf>
    <xf numFmtId="171" fontId="63" fillId="2" borderId="0" xfId="67" applyNumberFormat="1" applyFont="1" applyFill="1" applyAlignment="1">
      <alignment horizontal="center" vertical="center"/>
    </xf>
    <xf numFmtId="0" fontId="66" fillId="2" borderId="0" xfId="78" applyFont="1" applyFill="1" applyAlignment="1">
      <alignment vertical="center"/>
    </xf>
    <xf numFmtId="0" fontId="52" fillId="0" borderId="0" xfId="78" applyFont="1" applyAlignment="1">
      <alignment horizontal="left" vertical="center"/>
    </xf>
    <xf numFmtId="0" fontId="52" fillId="0" borderId="0" xfId="78" applyFont="1" applyAlignment="1">
      <alignment horizontal="center" vertical="center"/>
    </xf>
  </cellXfs>
  <cellStyles count="79">
    <cellStyle name="20% - Énfasis1 2" xfId="15" xr:uid="{58588E56-8BEE-4D9C-9462-C8C7888CF872}"/>
    <cellStyle name="20% - Énfasis2 2" xfId="16" xr:uid="{4C06CFF9-7CE4-4564-AFF4-FAF5BA64F897}"/>
    <cellStyle name="20% - Énfasis3 2" xfId="17" xr:uid="{B6F2A720-4A73-4C40-BDC5-261684DCA8A1}"/>
    <cellStyle name="20% - Énfasis4 2" xfId="18" xr:uid="{D21F7697-0548-4F21-9415-81C3B446AE5E}"/>
    <cellStyle name="20% - Énfasis5 2" xfId="19" xr:uid="{F80C4763-87F5-4BF4-88EE-C1E413089C58}"/>
    <cellStyle name="20% - Énfasis6 2" xfId="20" xr:uid="{9D16DB62-7DD3-4561-BD6E-AA8DE0CF747A}"/>
    <cellStyle name="40% - Énfasis1 2" xfId="21" xr:uid="{7BA5B59A-C15D-49A4-A1E5-A4CE72C73A53}"/>
    <cellStyle name="40% - Énfasis2 2" xfId="22" xr:uid="{11261E88-1DD6-4224-A6E5-9C3637E889A3}"/>
    <cellStyle name="40% - Énfasis3 2" xfId="23" xr:uid="{D7C2B119-3C3C-4D1A-A69F-71FDBE4A9F93}"/>
    <cellStyle name="40% - Énfasis4 2" xfId="24" xr:uid="{8333CF06-155C-4D2D-925A-DB726C853A14}"/>
    <cellStyle name="40% - Énfasis5 2" xfId="25" xr:uid="{48E7454E-2A3D-4FEA-B864-8F695C6CF257}"/>
    <cellStyle name="40% - Énfasis6 2" xfId="26" xr:uid="{3E083A35-1D4E-4EAD-A711-AD341AC7F7F0}"/>
    <cellStyle name="60% - Énfasis1 2" xfId="27" xr:uid="{147AB1A8-429B-4816-9BB7-C6CF8016CAF5}"/>
    <cellStyle name="60% - Énfasis2 2" xfId="28" xr:uid="{A14A34DD-6E08-49A0-B1CA-AF6D1F33D5B4}"/>
    <cellStyle name="60% - Énfasis3 2" xfId="29" xr:uid="{FE990225-0EB0-445A-956B-BE6AA3707CF0}"/>
    <cellStyle name="60% - Énfasis4 2" xfId="30" xr:uid="{0D703CE9-842D-41B7-B4E7-3B0ED532434E}"/>
    <cellStyle name="60% - Énfasis5 2" xfId="31" xr:uid="{785F94DC-8A13-4BBB-8EBB-5102E0DE9235}"/>
    <cellStyle name="60% - Énfasis6 2" xfId="32" xr:uid="{589E707F-7703-46D1-994A-E5777F1DEEA5}"/>
    <cellStyle name="Cálculo 2" xfId="33" xr:uid="{E448B107-88AE-4E0A-956D-C761F4766B4B}"/>
    <cellStyle name="Celda de comprobación 2" xfId="34" xr:uid="{F56BB591-4C1E-4CDE-97AC-BB11197D3C9E}"/>
    <cellStyle name="Celda vinculada 2" xfId="35" xr:uid="{AA19E1A4-4205-49DB-8B7C-30DDC4DABA6A}"/>
    <cellStyle name="Encabezado 4 2" xfId="36" xr:uid="{F85920C4-94B4-494E-965F-44FC5FF5E84D}"/>
    <cellStyle name="Énfasis 1" xfId="37" xr:uid="{DD43B64E-3E2F-4904-84E1-B32B9485F7EC}"/>
    <cellStyle name="Énfasis 2" xfId="38" xr:uid="{E4A5C808-6BCA-4FA2-884D-C42AF91F181F}"/>
    <cellStyle name="Énfasis 3" xfId="39" xr:uid="{A4D742D8-3B0E-4BF7-BE22-7782EFCF2412}"/>
    <cellStyle name="Énfasis1 - 20%" xfId="41" xr:uid="{7DC8BAC6-0B1C-419F-BC10-548D78FB68E9}"/>
    <cellStyle name="Énfasis1 - 40%" xfId="42" xr:uid="{2F9EBA5E-F1FE-41E8-BD5F-59F1DB1A8359}"/>
    <cellStyle name="Énfasis1 - 60%" xfId="43" xr:uid="{EEC43983-F29E-4393-B060-0406898B3D0D}"/>
    <cellStyle name="Énfasis1 2" xfId="40" xr:uid="{68DA5630-6DA7-4289-9559-C689342C37DF}"/>
    <cellStyle name="Énfasis2 - 20%" xfId="45" xr:uid="{AF4ADA82-8275-40B1-8B5D-337CF9618BA5}"/>
    <cellStyle name="Énfasis2 - 40%" xfId="46" xr:uid="{C2A4FA62-0D1F-44A2-8BCA-236617F8D11E}"/>
    <cellStyle name="Énfasis2 - 60%" xfId="47" xr:uid="{0CFA6ABE-6A21-465A-974F-B72D5403BFF7}"/>
    <cellStyle name="Énfasis2 2" xfId="44" xr:uid="{92F6010A-5627-410B-B199-E61025778EEA}"/>
    <cellStyle name="Énfasis3 - 20%" xfId="49" xr:uid="{42CA1234-48A7-40F6-BA4A-DC3C9EB67CE8}"/>
    <cellStyle name="Énfasis3 - 40%" xfId="50" xr:uid="{C42A22A2-D1B7-43F1-86AD-FA10BA0893AF}"/>
    <cellStyle name="Énfasis3 - 60%" xfId="51" xr:uid="{7D31B657-305A-42BE-BB9E-5403663A98CD}"/>
    <cellStyle name="Énfasis3 2" xfId="48" xr:uid="{34366C45-FAE9-4D88-A1E1-83AA3FAF3345}"/>
    <cellStyle name="Énfasis4 - 20%" xfId="53" xr:uid="{FF87BF32-59EA-4028-8FDC-7E31B59ADF98}"/>
    <cellStyle name="Énfasis4 - 40%" xfId="54" xr:uid="{FE488572-8D46-4370-BE65-90BF892BEAD8}"/>
    <cellStyle name="Énfasis4 - 60%" xfId="55" xr:uid="{81193F27-AA3D-4C40-854F-4CA02B84C064}"/>
    <cellStyle name="Énfasis4 2" xfId="52" xr:uid="{7A0A415D-EF81-4FE9-BB27-0BCCAEC79122}"/>
    <cellStyle name="Énfasis5 - 20%" xfId="57" xr:uid="{2040E23F-5B15-4F47-B14B-3E59B38EBB20}"/>
    <cellStyle name="Énfasis5 - 40%" xfId="58" xr:uid="{184E246E-17DF-4A7E-A140-A853D3162F83}"/>
    <cellStyle name="Énfasis5 - 60%" xfId="59" xr:uid="{A1044A5D-A5CA-4933-A09C-8FB38123DF7B}"/>
    <cellStyle name="Énfasis5 2" xfId="56" xr:uid="{2BB24672-1AF2-478A-B9EE-BB65B2009CF0}"/>
    <cellStyle name="Énfasis6 - 20%" xfId="61" xr:uid="{EFDA6064-6ABF-41DC-ACBF-3857A8D22E08}"/>
    <cellStyle name="Énfasis6 - 40%" xfId="62" xr:uid="{616CB2F8-88B2-41ED-A06D-4AFDCEDFAD89}"/>
    <cellStyle name="Énfasis6 - 60%" xfId="63" xr:uid="{5DDE7025-C299-428E-BADD-4D0A9E38114D}"/>
    <cellStyle name="Énfasis6 2" xfId="60" xr:uid="{71F58F89-26CB-4564-B3D0-829EBB306AC0}"/>
    <cellStyle name="Entrada 2" xfId="64" xr:uid="{227F83D6-8B57-4BCE-8FD7-C48AAC43DB7C}"/>
    <cellStyle name="Euro" xfId="65" xr:uid="{F4B69FD3-CC52-45F3-A03D-6905BCA851CD}"/>
    <cellStyle name="Incorrecto 2" xfId="66" xr:uid="{535DAC99-C2A3-421C-AA4A-80C68658FB75}"/>
    <cellStyle name="Millares [0]" xfId="8" builtinId="6"/>
    <cellStyle name="Millares 2" xfId="67" xr:uid="{E4A3178E-3F54-4401-B3C3-3B0B6E5F530A}"/>
    <cellStyle name="Moneda" xfId="9" builtinId="4"/>
    <cellStyle name="Neutral 2" xfId="68" xr:uid="{CD9449A1-06E9-46B4-814F-60E29F3EE42F}"/>
    <cellStyle name="Nivel 1,2.3,5,6,9" xfId="12" xr:uid="{D55F93C9-F726-455F-82E4-9C7CF0081D6D}"/>
    <cellStyle name="NIVEL 8" xfId="11" xr:uid="{5EC85989-4980-4567-8F2B-D1137CD1F87C}"/>
    <cellStyle name="Normal" xfId="0" builtinId="0"/>
    <cellStyle name="Normal 2" xfId="1" xr:uid="{00000000-0005-0000-0000-000003000000}"/>
    <cellStyle name="Normal 2 2" xfId="2" xr:uid="{00000000-0005-0000-0000-000004000000}"/>
    <cellStyle name="Normal 2 7 3" xfId="14" xr:uid="{F5D64AA4-A175-4FC7-8824-AC16FB25FA96}"/>
    <cellStyle name="Normal 3" xfId="6" xr:uid="{00000000-0005-0000-0000-000005000000}"/>
    <cellStyle name="Normal 4" xfId="7" xr:uid="{00000000-0005-0000-0000-000006000000}"/>
    <cellStyle name="Normal 8" xfId="13" xr:uid="{10EA78ED-791B-4D74-B71F-E9F265348E59}"/>
    <cellStyle name="Normal_Kresidual 2" xfId="4" xr:uid="{00000000-0005-0000-0000-000008000000}"/>
    <cellStyle name="Normal_PLAN DE COMPRAS 2010" xfId="78" xr:uid="{F0F13A18-CC9E-49E3-8A0A-49F3DC9D3A6A}"/>
    <cellStyle name="Notas 2" xfId="69" xr:uid="{D2731461-CC09-41F3-97C5-51FE3DF02609}"/>
    <cellStyle name="Porcentaje 2" xfId="5" xr:uid="{00000000-0005-0000-0000-00000A000000}"/>
    <cellStyle name="Porcentaje 2 2" xfId="10" xr:uid="{D50DD722-3F56-4015-ACAB-D86F6F441894}"/>
    <cellStyle name="Porcentual 2" xfId="3" xr:uid="{00000000-0005-0000-0000-00000B000000}"/>
    <cellStyle name="Salida 2" xfId="70" xr:uid="{B438B1CA-4236-4CFA-A798-209C734E72AB}"/>
    <cellStyle name="Texto de advertencia 2" xfId="71" xr:uid="{10E306FC-D849-4461-A1FB-4C4FDF32927B}"/>
    <cellStyle name="Texto explicativo 2" xfId="72" xr:uid="{B2DA47D9-1F73-4484-9A45-BD62C98745BF}"/>
    <cellStyle name="Título 2 2" xfId="74" xr:uid="{A1DB532D-6557-402B-9170-3C2C20AE1998}"/>
    <cellStyle name="Título 3 2" xfId="75" xr:uid="{5CB0E634-FC51-4A76-AA0F-502C327E6F07}"/>
    <cellStyle name="Título 4" xfId="73" xr:uid="{312DB7D8-FB7E-4098-A0DC-B186685FDF82}"/>
    <cellStyle name="Título de hoja" xfId="76" xr:uid="{0B74D537-16EC-445D-B8FB-E7412E2AB962}"/>
    <cellStyle name="Total 2" xfId="77" xr:uid="{6A0524E7-28CE-4D75-A547-F0987684E65C}"/>
  </cellStyles>
  <dxfs count="15">
    <dxf>
      <fill>
        <patternFill>
          <bgColor rgb="FF00B050"/>
        </patternFill>
      </fill>
    </dxf>
    <dxf>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30480</xdr:colOff>
      <xdr:row>0</xdr:row>
      <xdr:rowOff>99060</xdr:rowOff>
    </xdr:from>
    <xdr:to>
      <xdr:col>1</xdr:col>
      <xdr:colOff>628650</xdr:colOff>
      <xdr:row>0</xdr:row>
      <xdr:rowOff>1005840</xdr:rowOff>
    </xdr:to>
    <xdr:pic>
      <xdr:nvPicPr>
        <xdr:cNvPr id="2" name="Imagen 2" descr="Imagen que contiene Logotipo&#10;&#10;Descripción generada automáticamente">
          <a:extLst>
            <a:ext uri="{FF2B5EF4-FFF2-40B4-BE49-F238E27FC236}">
              <a16:creationId xmlns:a16="http://schemas.microsoft.com/office/drawing/2014/main" id="{54BC7C96-C414-440F-90BA-FBB85B7CB44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 y="99060"/>
          <a:ext cx="1360170" cy="906780"/>
        </a:xfrm>
        <a:prstGeom prst="rect">
          <a:avLst/>
        </a:prstGeom>
        <a:solidFill>
          <a:srgbClr val="FFFFFF">
            <a:alpha val="0"/>
          </a:srgbClr>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124239</xdr:colOff>
      <xdr:row>0</xdr:row>
      <xdr:rowOff>57979</xdr:rowOff>
    </xdr:from>
    <xdr:to>
      <xdr:col>0</xdr:col>
      <xdr:colOff>1581978</xdr:colOff>
      <xdr:row>0</xdr:row>
      <xdr:rowOff>964759</xdr:rowOff>
    </xdr:to>
    <xdr:pic>
      <xdr:nvPicPr>
        <xdr:cNvPr id="2" name="Imagen 2" descr="Imagen que contiene Logotipo&#10;&#10;Descripción generada automáticamente">
          <a:extLst>
            <a:ext uri="{FF2B5EF4-FFF2-40B4-BE49-F238E27FC236}">
              <a16:creationId xmlns:a16="http://schemas.microsoft.com/office/drawing/2014/main" id="{85445644-3650-4BFA-B32F-FB3E6086A05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4239" y="57979"/>
          <a:ext cx="1457739" cy="906780"/>
        </a:xfrm>
        <a:prstGeom prst="rect">
          <a:avLst/>
        </a:prstGeom>
        <a:solidFill>
          <a:srgbClr val="FFFFFF">
            <a:alpha val="0"/>
          </a:srgbClr>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743828</xdr:colOff>
      <xdr:row>1</xdr:row>
      <xdr:rowOff>594360</xdr:rowOff>
    </xdr:to>
    <xdr:pic>
      <xdr:nvPicPr>
        <xdr:cNvPr id="2" name="Imagen 2" descr="Imagen que contiene Logotipo&#10;&#10;Descripción generada automáticamente">
          <a:extLst>
            <a:ext uri="{FF2B5EF4-FFF2-40B4-BE49-F238E27FC236}">
              <a16:creationId xmlns:a16="http://schemas.microsoft.com/office/drawing/2014/main" id="{5F950B41-A97A-4B90-8F40-887B9A0BD69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391528" cy="792480"/>
        </a:xfrm>
        <a:prstGeom prst="rect">
          <a:avLst/>
        </a:prstGeom>
        <a:solidFill>
          <a:srgbClr val="FFFFFF">
            <a:alpha val="0"/>
          </a:srgbClr>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1463040</xdr:colOff>
      <xdr:row>0</xdr:row>
      <xdr:rowOff>906780</xdr:rowOff>
    </xdr:to>
    <xdr:pic>
      <xdr:nvPicPr>
        <xdr:cNvPr id="2" name="Imagen 2" descr="Imagen que contiene Logotipo&#10;&#10;Descripción generada automáticamente">
          <a:extLst>
            <a:ext uri="{FF2B5EF4-FFF2-40B4-BE49-F238E27FC236}">
              <a16:creationId xmlns:a16="http://schemas.microsoft.com/office/drawing/2014/main" id="{A8FF3F87-3ACF-4996-8A42-E61D50A4B588}"/>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240280" cy="906780"/>
        </a:xfrm>
        <a:prstGeom prst="rect">
          <a:avLst/>
        </a:prstGeom>
        <a:solidFill>
          <a:srgbClr val="FFFFFF">
            <a:alpha val="0"/>
          </a:srgbClr>
        </a:solid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Biblioteca\Escritorio\MATRIZ%20DE%20EXPERIENC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GRANTES"/>
      <sheetName val="EXPERIENCIA"/>
      <sheetName val="RESUMEN"/>
      <sheetName val="SMMLV"/>
      <sheetName val="LISTAS"/>
      <sheetName val="SMLM"/>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G38"/>
  <sheetViews>
    <sheetView showGridLines="0" zoomScaleNormal="100" zoomScaleSheetLayoutView="130" workbookViewId="0">
      <selection activeCell="A2" sqref="A2:G2"/>
    </sheetView>
  </sheetViews>
  <sheetFormatPr baseColWidth="10" defaultColWidth="11.44140625" defaultRowHeight="13.8" x14ac:dyDescent="0.25"/>
  <cols>
    <col min="1" max="3" width="11.44140625" style="23"/>
    <col min="4" max="4" width="11.44140625" style="23" customWidth="1"/>
    <col min="5" max="5" width="11.44140625" style="23"/>
    <col min="6" max="6" width="7.6640625" style="23" customWidth="1"/>
    <col min="7" max="7" width="18.88671875" style="23" customWidth="1"/>
    <col min="8" max="16384" width="11.44140625" style="23"/>
  </cols>
  <sheetData>
    <row r="1" spans="1:7" ht="90" customHeight="1" x14ac:dyDescent="0.25">
      <c r="A1" s="124" t="s">
        <v>167</v>
      </c>
      <c r="B1" s="124"/>
      <c r="C1" s="124"/>
      <c r="D1" s="124"/>
      <c r="E1" s="124"/>
      <c r="F1" s="124"/>
      <c r="G1" s="124"/>
    </row>
    <row r="2" spans="1:7" ht="39.75" customHeight="1" x14ac:dyDescent="0.25">
      <c r="A2" s="125" t="s">
        <v>113</v>
      </c>
      <c r="B2" s="125"/>
      <c r="C2" s="125"/>
      <c r="D2" s="125"/>
      <c r="E2" s="125"/>
      <c r="F2" s="125"/>
      <c r="G2" s="125"/>
    </row>
    <row r="3" spans="1:7" ht="15.6" x14ac:dyDescent="0.25">
      <c r="A3" s="47"/>
      <c r="B3" s="47"/>
      <c r="C3" s="47"/>
      <c r="D3" s="47"/>
      <c r="E3" s="47"/>
      <c r="F3" s="47"/>
      <c r="G3" s="47"/>
    </row>
    <row r="4" spans="1:7" ht="117" customHeight="1" x14ac:dyDescent="0.25">
      <c r="A4" s="103" t="s">
        <v>114</v>
      </c>
      <c r="B4" s="103"/>
      <c r="C4" s="103"/>
      <c r="D4" s="103"/>
      <c r="E4" s="103"/>
      <c r="F4" s="103"/>
      <c r="G4" s="103"/>
    </row>
    <row r="5" spans="1:7" ht="12" customHeight="1" x14ac:dyDescent="0.25">
      <c r="A5" s="24"/>
      <c r="B5" s="24"/>
      <c r="C5" s="24"/>
      <c r="D5" s="24"/>
      <c r="E5" s="24"/>
      <c r="F5" s="24"/>
      <c r="G5" s="24"/>
    </row>
    <row r="6" spans="1:7" ht="51" customHeight="1" x14ac:dyDescent="0.25">
      <c r="A6" s="103" t="s">
        <v>115</v>
      </c>
      <c r="B6" s="103"/>
      <c r="C6" s="103"/>
      <c r="D6" s="103"/>
      <c r="E6" s="103"/>
      <c r="F6" s="103"/>
      <c r="G6" s="103"/>
    </row>
    <row r="7" spans="1:7" ht="48" customHeight="1" x14ac:dyDescent="0.25">
      <c r="A7" s="103" t="s">
        <v>116</v>
      </c>
      <c r="B7" s="103"/>
      <c r="C7" s="103"/>
      <c r="D7" s="103"/>
      <c r="E7" s="103"/>
      <c r="F7" s="103"/>
      <c r="G7" s="103"/>
    </row>
    <row r="8" spans="1:7" ht="7.5" customHeight="1" x14ac:dyDescent="0.25">
      <c r="A8" s="24"/>
      <c r="B8" s="24"/>
      <c r="C8" s="24"/>
      <c r="D8" s="24"/>
      <c r="E8" s="24"/>
      <c r="F8" s="24"/>
      <c r="G8" s="24"/>
    </row>
    <row r="9" spans="1:7" ht="28.5" customHeight="1" x14ac:dyDescent="0.25">
      <c r="A9" s="103" t="s">
        <v>99</v>
      </c>
      <c r="B9" s="103"/>
      <c r="C9" s="103"/>
      <c r="D9" s="103"/>
      <c r="E9" s="103"/>
      <c r="F9" s="103"/>
      <c r="G9" s="103"/>
    </row>
    <row r="10" spans="1:7" x14ac:dyDescent="0.25">
      <c r="A10" s="64"/>
      <c r="B10" s="64"/>
      <c r="C10" s="64"/>
      <c r="D10" s="64"/>
      <c r="E10" s="64"/>
      <c r="F10" s="64"/>
      <c r="G10" s="64"/>
    </row>
    <row r="11" spans="1:7" ht="130.5" customHeight="1" x14ac:dyDescent="0.25">
      <c r="A11" s="103" t="s">
        <v>119</v>
      </c>
      <c r="B11" s="103"/>
      <c r="C11" s="103"/>
      <c r="D11" s="103"/>
      <c r="E11" s="103"/>
      <c r="F11" s="103"/>
      <c r="G11" s="103"/>
    </row>
    <row r="12" spans="1:7" x14ac:dyDescent="0.25">
      <c r="A12" s="24"/>
      <c r="B12" s="24"/>
      <c r="C12" s="24"/>
      <c r="D12" s="24"/>
      <c r="E12" s="24"/>
      <c r="F12" s="24"/>
      <c r="G12" s="24"/>
    </row>
    <row r="13" spans="1:7" ht="34.950000000000003" customHeight="1" x14ac:dyDescent="0.25">
      <c r="A13" s="129" t="s">
        <v>79</v>
      </c>
      <c r="B13" s="129"/>
      <c r="C13" s="129"/>
      <c r="D13" s="129"/>
      <c r="E13" s="129"/>
      <c r="F13" s="129"/>
      <c r="G13" s="129"/>
    </row>
    <row r="14" spans="1:7" x14ac:dyDescent="0.25">
      <c r="A14" s="64"/>
      <c r="B14" s="64"/>
      <c r="C14" s="64"/>
      <c r="D14" s="64"/>
      <c r="E14" s="64"/>
      <c r="F14" s="64"/>
      <c r="G14" s="64"/>
    </row>
    <row r="15" spans="1:7" ht="34.950000000000003" customHeight="1" x14ac:dyDescent="0.25">
      <c r="A15" s="104" t="s">
        <v>11</v>
      </c>
      <c r="B15" s="105"/>
      <c r="C15" s="106"/>
      <c r="D15" s="64"/>
      <c r="E15" s="107" t="s">
        <v>80</v>
      </c>
      <c r="F15" s="108"/>
      <c r="G15" s="109"/>
    </row>
    <row r="16" spans="1:7" ht="20.399999999999999" x14ac:dyDescent="0.25">
      <c r="A16" s="98"/>
      <c r="B16" s="99"/>
      <c r="C16" s="100"/>
      <c r="D16" s="64"/>
      <c r="E16" s="110" t="s">
        <v>81</v>
      </c>
      <c r="F16" s="111"/>
      <c r="G16" s="73" t="s">
        <v>82</v>
      </c>
    </row>
    <row r="17" spans="1:7" ht="13.8" customHeight="1" x14ac:dyDescent="0.25">
      <c r="A17" s="98" t="s">
        <v>117</v>
      </c>
      <c r="B17" s="99"/>
      <c r="C17" s="100"/>
      <c r="D17" s="64"/>
      <c r="E17" s="101">
        <v>3874940</v>
      </c>
      <c r="F17" s="102"/>
      <c r="G17" s="74"/>
    </row>
    <row r="18" spans="1:7" ht="13.8" customHeight="1" x14ac:dyDescent="0.25">
      <c r="A18" s="98" t="s">
        <v>118</v>
      </c>
      <c r="B18" s="99"/>
      <c r="C18" s="100"/>
      <c r="D18" s="64"/>
      <c r="E18" s="101">
        <v>4022914</v>
      </c>
      <c r="F18" s="102"/>
      <c r="G18" s="74"/>
    </row>
    <row r="19" spans="1:7" ht="13.8" customHeight="1" thickBot="1" x14ac:dyDescent="0.3">
      <c r="A19" s="88"/>
      <c r="B19" s="88"/>
      <c r="C19" s="88"/>
      <c r="D19" s="64"/>
      <c r="E19" s="89"/>
      <c r="F19" s="89"/>
      <c r="G19" s="90"/>
    </row>
    <row r="20" spans="1:7" ht="16.2" thickBot="1" x14ac:dyDescent="0.3">
      <c r="A20" s="95" t="s">
        <v>0</v>
      </c>
      <c r="B20" s="96"/>
      <c r="C20" s="97"/>
      <c r="D20" s="25"/>
      <c r="E20" s="132" t="s">
        <v>1</v>
      </c>
      <c r="F20" s="133"/>
      <c r="G20" s="134"/>
    </row>
    <row r="21" spans="1:7" ht="21" customHeight="1" x14ac:dyDescent="0.25">
      <c r="A21" s="115" t="s">
        <v>2</v>
      </c>
      <c r="B21" s="116"/>
      <c r="C21" s="117"/>
      <c r="D21" s="52"/>
      <c r="E21" s="118" t="s">
        <v>3</v>
      </c>
      <c r="F21" s="119"/>
      <c r="G21" s="120"/>
    </row>
    <row r="22" spans="1:7" ht="21" customHeight="1" x14ac:dyDescent="0.25">
      <c r="A22" s="121" t="s">
        <v>4</v>
      </c>
      <c r="B22" s="122"/>
      <c r="C22" s="123"/>
      <c r="D22" s="52"/>
      <c r="E22" s="126" t="s">
        <v>3</v>
      </c>
      <c r="F22" s="127"/>
      <c r="G22" s="128"/>
    </row>
    <row r="23" spans="1:7" ht="21" customHeight="1" x14ac:dyDescent="0.25">
      <c r="A23" s="121" t="s">
        <v>71</v>
      </c>
      <c r="B23" s="122"/>
      <c r="C23" s="123"/>
      <c r="D23" s="52"/>
      <c r="E23" s="138" t="s">
        <v>3</v>
      </c>
      <c r="F23" s="139"/>
      <c r="G23" s="140"/>
    </row>
    <row r="24" spans="1:7" ht="21" customHeight="1" x14ac:dyDescent="0.25">
      <c r="A24" s="135" t="s">
        <v>5</v>
      </c>
      <c r="B24" s="136"/>
      <c r="C24" s="137"/>
      <c r="D24" s="52"/>
      <c r="E24" s="138" t="s">
        <v>69</v>
      </c>
      <c r="F24" s="139"/>
      <c r="G24" s="140"/>
    </row>
    <row r="25" spans="1:7" ht="21" customHeight="1" x14ac:dyDescent="0.25">
      <c r="A25" s="135" t="s">
        <v>6</v>
      </c>
      <c r="B25" s="136"/>
      <c r="C25" s="137"/>
      <c r="D25" s="52"/>
      <c r="E25" s="138" t="s">
        <v>69</v>
      </c>
      <c r="F25" s="139"/>
      <c r="G25" s="140"/>
    </row>
    <row r="26" spans="1:7" ht="21" customHeight="1" thickBot="1" x14ac:dyDescent="0.3">
      <c r="A26" s="143" t="s">
        <v>7</v>
      </c>
      <c r="B26" s="144"/>
      <c r="C26" s="145"/>
      <c r="D26" s="52"/>
      <c r="E26" s="112" t="s">
        <v>69</v>
      </c>
      <c r="F26" s="113"/>
      <c r="G26" s="114"/>
    </row>
    <row r="27" spans="1:7" ht="14.4" thickBot="1" x14ac:dyDescent="0.3">
      <c r="A27" s="26"/>
      <c r="B27" s="26"/>
      <c r="C27" s="26"/>
      <c r="D27" s="26"/>
      <c r="E27" s="26"/>
      <c r="F27" s="26"/>
      <c r="G27" s="26"/>
    </row>
    <row r="28" spans="1:7" ht="16.2" thickBot="1" x14ac:dyDescent="0.3">
      <c r="A28" s="92" t="s">
        <v>98</v>
      </c>
      <c r="B28" s="93"/>
      <c r="C28" s="94"/>
      <c r="D28" s="27"/>
      <c r="E28" s="95" t="s">
        <v>70</v>
      </c>
      <c r="F28" s="96"/>
      <c r="G28" s="97"/>
    </row>
    <row r="29" spans="1:7" ht="15.6" x14ac:dyDescent="0.25">
      <c r="A29" s="92" t="s">
        <v>109</v>
      </c>
      <c r="B29" s="93"/>
      <c r="C29" s="94"/>
      <c r="E29" s="95" t="s">
        <v>70</v>
      </c>
      <c r="F29" s="96"/>
      <c r="G29" s="97"/>
    </row>
    <row r="30" spans="1:7" ht="42" customHeight="1" x14ac:dyDescent="0.25">
      <c r="A30" s="103"/>
      <c r="B30" s="103"/>
      <c r="C30" s="103"/>
      <c r="D30" s="103"/>
      <c r="E30" s="103"/>
      <c r="F30" s="103"/>
      <c r="G30" s="103"/>
    </row>
    <row r="31" spans="1:7" ht="13.2" customHeight="1" x14ac:dyDescent="0.25">
      <c r="A31" s="141"/>
      <c r="B31" s="142"/>
      <c r="C31" s="142"/>
      <c r="E31" s="130"/>
      <c r="F31" s="130"/>
      <c r="G31" s="130"/>
    </row>
    <row r="32" spans="1:7" x14ac:dyDescent="0.25">
      <c r="A32" s="103"/>
      <c r="B32" s="103"/>
      <c r="C32" s="103"/>
      <c r="E32" s="131"/>
      <c r="F32" s="131"/>
      <c r="G32" s="131"/>
    </row>
    <row r="33" spans="1:3" x14ac:dyDescent="0.25">
      <c r="A33" s="65"/>
      <c r="B33" s="65"/>
      <c r="C33" s="65"/>
    </row>
    <row r="34" spans="1:3" x14ac:dyDescent="0.25">
      <c r="A34" s="65"/>
      <c r="B34" s="65"/>
      <c r="C34" s="65"/>
    </row>
    <row r="35" spans="1:3" x14ac:dyDescent="0.25">
      <c r="A35" s="65"/>
      <c r="B35" s="65"/>
      <c r="C35" s="65"/>
    </row>
    <row r="37" spans="1:3" x14ac:dyDescent="0.25">
      <c r="A37" s="130"/>
      <c r="B37" s="130"/>
      <c r="C37" s="130"/>
    </row>
    <row r="38" spans="1:3" x14ac:dyDescent="0.25">
      <c r="A38" s="131"/>
      <c r="B38" s="131"/>
      <c r="C38" s="131"/>
    </row>
  </sheetData>
  <mergeCells count="41">
    <mergeCell ref="A37:C37"/>
    <mergeCell ref="A38:C38"/>
    <mergeCell ref="A20:C20"/>
    <mergeCell ref="E20:G20"/>
    <mergeCell ref="A24:C24"/>
    <mergeCell ref="E24:G24"/>
    <mergeCell ref="A23:C23"/>
    <mergeCell ref="E23:G23"/>
    <mergeCell ref="A31:C31"/>
    <mergeCell ref="E31:G31"/>
    <mergeCell ref="A32:C32"/>
    <mergeCell ref="E32:G32"/>
    <mergeCell ref="A25:C25"/>
    <mergeCell ref="A30:G30"/>
    <mergeCell ref="E25:G25"/>
    <mergeCell ref="A26:C26"/>
    <mergeCell ref="A1:G1"/>
    <mergeCell ref="A2:G2"/>
    <mergeCell ref="A4:G4"/>
    <mergeCell ref="A6:G6"/>
    <mergeCell ref="E22:G22"/>
    <mergeCell ref="A16:C16"/>
    <mergeCell ref="A17:C17"/>
    <mergeCell ref="E17:F17"/>
    <mergeCell ref="A18:C18"/>
    <mergeCell ref="E18:F18"/>
    <mergeCell ref="A15:C15"/>
    <mergeCell ref="A7:G7"/>
    <mergeCell ref="A9:G9"/>
    <mergeCell ref="A11:G11"/>
    <mergeCell ref="A13:G13"/>
    <mergeCell ref="E15:G15"/>
    <mergeCell ref="A28:C28"/>
    <mergeCell ref="E28:G28"/>
    <mergeCell ref="E16:F16"/>
    <mergeCell ref="A21:C21"/>
    <mergeCell ref="E21:G21"/>
    <mergeCell ref="A22:C22"/>
    <mergeCell ref="A29:C29"/>
    <mergeCell ref="E29:G29"/>
    <mergeCell ref="E26:G26"/>
  </mergeCells>
  <conditionalFormatting sqref="A16:A19">
    <cfRule type="expression" dxfId="14" priority="1" stopIfTrue="1">
      <formula>IF($A16-INT($A16)&gt;0,TRUE,FALSE)</formula>
    </cfRule>
  </conditionalFormatting>
  <printOptions horizontalCentered="1"/>
  <pageMargins left="0.70866141732283472" right="0.70866141732283472" top="0.78740157480314965" bottom="0.78740157480314965" header="0.31496062992125984" footer="0.19685039370078741"/>
  <pageSetup fitToHeight="0" orientation="portrait" r:id="rId1"/>
  <headerFooter>
    <oddFooter>Página &amp;P</oddFooter>
  </headerFooter>
  <rowBreaks count="1" manualBreakCount="1">
    <brk id="10" max="16383"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D10"/>
  <sheetViews>
    <sheetView showGridLines="0" tabSelected="1" topLeftCell="A2" zoomScale="115" zoomScaleNormal="115" zoomScaleSheetLayoutView="130" workbookViewId="0">
      <selection activeCell="B10" sqref="B10"/>
    </sheetView>
  </sheetViews>
  <sheetFormatPr baseColWidth="10" defaultColWidth="10.109375" defaultRowHeight="13.2" x14ac:dyDescent="0.25"/>
  <cols>
    <col min="1" max="1" width="24.6640625" style="1" customWidth="1"/>
    <col min="2" max="2" width="52.88671875" style="1" customWidth="1"/>
    <col min="3" max="3" width="16.44140625" style="7" customWidth="1"/>
    <col min="4" max="4" width="12.44140625" style="1" bestFit="1" customWidth="1"/>
    <col min="5" max="253" width="10.109375" style="1"/>
    <col min="254" max="254" width="2" style="1" bestFit="1" customWidth="1"/>
    <col min="255" max="255" width="18.6640625" style="1" customWidth="1"/>
    <col min="256" max="256" width="52.88671875" style="1" customWidth="1"/>
    <col min="257" max="257" width="16.44140625" style="1" customWidth="1"/>
    <col min="258" max="509" width="10.109375" style="1"/>
    <col min="510" max="510" width="2" style="1" bestFit="1" customWidth="1"/>
    <col min="511" max="511" width="18.6640625" style="1" customWidth="1"/>
    <col min="512" max="512" width="52.88671875" style="1" customWidth="1"/>
    <col min="513" max="513" width="16.44140625" style="1" customWidth="1"/>
    <col min="514" max="765" width="10.109375" style="1"/>
    <col min="766" max="766" width="2" style="1" bestFit="1" customWidth="1"/>
    <col min="767" max="767" width="18.6640625" style="1" customWidth="1"/>
    <col min="768" max="768" width="52.88671875" style="1" customWidth="1"/>
    <col min="769" max="769" width="16.44140625" style="1" customWidth="1"/>
    <col min="770" max="1021" width="10.109375" style="1"/>
    <col min="1022" max="1022" width="2" style="1" bestFit="1" customWidth="1"/>
    <col min="1023" max="1023" width="18.6640625" style="1" customWidth="1"/>
    <col min="1024" max="1024" width="52.88671875" style="1" customWidth="1"/>
    <col min="1025" max="1025" width="16.44140625" style="1" customWidth="1"/>
    <col min="1026" max="1277" width="10.109375" style="1"/>
    <col min="1278" max="1278" width="2" style="1" bestFit="1" customWidth="1"/>
    <col min="1279" max="1279" width="18.6640625" style="1" customWidth="1"/>
    <col min="1280" max="1280" width="52.88671875" style="1" customWidth="1"/>
    <col min="1281" max="1281" width="16.44140625" style="1" customWidth="1"/>
    <col min="1282" max="1533" width="10.109375" style="1"/>
    <col min="1534" max="1534" width="2" style="1" bestFit="1" customWidth="1"/>
    <col min="1535" max="1535" width="18.6640625" style="1" customWidth="1"/>
    <col min="1536" max="1536" width="52.88671875" style="1" customWidth="1"/>
    <col min="1537" max="1537" width="16.44140625" style="1" customWidth="1"/>
    <col min="1538" max="1789" width="10.109375" style="1"/>
    <col min="1790" max="1790" width="2" style="1" bestFit="1" customWidth="1"/>
    <col min="1791" max="1791" width="18.6640625" style="1" customWidth="1"/>
    <col min="1792" max="1792" width="52.88671875" style="1" customWidth="1"/>
    <col min="1793" max="1793" width="16.44140625" style="1" customWidth="1"/>
    <col min="1794" max="2045" width="10.109375" style="1"/>
    <col min="2046" max="2046" width="2" style="1" bestFit="1" customWidth="1"/>
    <col min="2047" max="2047" width="18.6640625" style="1" customWidth="1"/>
    <col min="2048" max="2048" width="52.88671875" style="1" customWidth="1"/>
    <col min="2049" max="2049" width="16.44140625" style="1" customWidth="1"/>
    <col min="2050" max="2301" width="10.109375" style="1"/>
    <col min="2302" max="2302" width="2" style="1" bestFit="1" customWidth="1"/>
    <col min="2303" max="2303" width="18.6640625" style="1" customWidth="1"/>
    <col min="2304" max="2304" width="52.88671875" style="1" customWidth="1"/>
    <col min="2305" max="2305" width="16.44140625" style="1" customWidth="1"/>
    <col min="2306" max="2557" width="10.109375" style="1"/>
    <col min="2558" max="2558" width="2" style="1" bestFit="1" customWidth="1"/>
    <col min="2559" max="2559" width="18.6640625" style="1" customWidth="1"/>
    <col min="2560" max="2560" width="52.88671875" style="1" customWidth="1"/>
    <col min="2561" max="2561" width="16.44140625" style="1" customWidth="1"/>
    <col min="2562" max="2813" width="10.109375" style="1"/>
    <col min="2814" max="2814" width="2" style="1" bestFit="1" customWidth="1"/>
    <col min="2815" max="2815" width="18.6640625" style="1" customWidth="1"/>
    <col min="2816" max="2816" width="52.88671875" style="1" customWidth="1"/>
    <col min="2817" max="2817" width="16.44140625" style="1" customWidth="1"/>
    <col min="2818" max="3069" width="10.109375" style="1"/>
    <col min="3070" max="3070" width="2" style="1" bestFit="1" customWidth="1"/>
    <col min="3071" max="3071" width="18.6640625" style="1" customWidth="1"/>
    <col min="3072" max="3072" width="52.88671875" style="1" customWidth="1"/>
    <col min="3073" max="3073" width="16.44140625" style="1" customWidth="1"/>
    <col min="3074" max="3325" width="10.109375" style="1"/>
    <col min="3326" max="3326" width="2" style="1" bestFit="1" customWidth="1"/>
    <col min="3327" max="3327" width="18.6640625" style="1" customWidth="1"/>
    <col min="3328" max="3328" width="52.88671875" style="1" customWidth="1"/>
    <col min="3329" max="3329" width="16.44140625" style="1" customWidth="1"/>
    <col min="3330" max="3581" width="10.109375" style="1"/>
    <col min="3582" max="3582" width="2" style="1" bestFit="1" customWidth="1"/>
    <col min="3583" max="3583" width="18.6640625" style="1" customWidth="1"/>
    <col min="3584" max="3584" width="52.88671875" style="1" customWidth="1"/>
    <col min="3585" max="3585" width="16.44140625" style="1" customWidth="1"/>
    <col min="3586" max="3837" width="10.109375" style="1"/>
    <col min="3838" max="3838" width="2" style="1" bestFit="1" customWidth="1"/>
    <col min="3839" max="3839" width="18.6640625" style="1" customWidth="1"/>
    <col min="3840" max="3840" width="52.88671875" style="1" customWidth="1"/>
    <col min="3841" max="3841" width="16.44140625" style="1" customWidth="1"/>
    <col min="3842" max="4093" width="10.109375" style="1"/>
    <col min="4094" max="4094" width="2" style="1" bestFit="1" customWidth="1"/>
    <col min="4095" max="4095" width="18.6640625" style="1" customWidth="1"/>
    <col min="4096" max="4096" width="52.88671875" style="1" customWidth="1"/>
    <col min="4097" max="4097" width="16.44140625" style="1" customWidth="1"/>
    <col min="4098" max="4349" width="10.109375" style="1"/>
    <col min="4350" max="4350" width="2" style="1" bestFit="1" customWidth="1"/>
    <col min="4351" max="4351" width="18.6640625" style="1" customWidth="1"/>
    <col min="4352" max="4352" width="52.88671875" style="1" customWidth="1"/>
    <col min="4353" max="4353" width="16.44140625" style="1" customWidth="1"/>
    <col min="4354" max="4605" width="10.109375" style="1"/>
    <col min="4606" max="4606" width="2" style="1" bestFit="1" customWidth="1"/>
    <col min="4607" max="4607" width="18.6640625" style="1" customWidth="1"/>
    <col min="4608" max="4608" width="52.88671875" style="1" customWidth="1"/>
    <col min="4609" max="4609" width="16.44140625" style="1" customWidth="1"/>
    <col min="4610" max="4861" width="10.109375" style="1"/>
    <col min="4862" max="4862" width="2" style="1" bestFit="1" customWidth="1"/>
    <col min="4863" max="4863" width="18.6640625" style="1" customWidth="1"/>
    <col min="4864" max="4864" width="52.88671875" style="1" customWidth="1"/>
    <col min="4865" max="4865" width="16.44140625" style="1" customWidth="1"/>
    <col min="4866" max="5117" width="10.109375" style="1"/>
    <col min="5118" max="5118" width="2" style="1" bestFit="1" customWidth="1"/>
    <col min="5119" max="5119" width="18.6640625" style="1" customWidth="1"/>
    <col min="5120" max="5120" width="52.88671875" style="1" customWidth="1"/>
    <col min="5121" max="5121" width="16.44140625" style="1" customWidth="1"/>
    <col min="5122" max="5373" width="10.109375" style="1"/>
    <col min="5374" max="5374" width="2" style="1" bestFit="1" customWidth="1"/>
    <col min="5375" max="5375" width="18.6640625" style="1" customWidth="1"/>
    <col min="5376" max="5376" width="52.88671875" style="1" customWidth="1"/>
    <col min="5377" max="5377" width="16.44140625" style="1" customWidth="1"/>
    <col min="5378" max="5629" width="10.109375" style="1"/>
    <col min="5630" max="5630" width="2" style="1" bestFit="1" customWidth="1"/>
    <col min="5631" max="5631" width="18.6640625" style="1" customWidth="1"/>
    <col min="5632" max="5632" width="52.88671875" style="1" customWidth="1"/>
    <col min="5633" max="5633" width="16.44140625" style="1" customWidth="1"/>
    <col min="5634" max="5885" width="10.109375" style="1"/>
    <col min="5886" max="5886" width="2" style="1" bestFit="1" customWidth="1"/>
    <col min="5887" max="5887" width="18.6640625" style="1" customWidth="1"/>
    <col min="5888" max="5888" width="52.88671875" style="1" customWidth="1"/>
    <col min="5889" max="5889" width="16.44140625" style="1" customWidth="1"/>
    <col min="5890" max="6141" width="10.109375" style="1"/>
    <col min="6142" max="6142" width="2" style="1" bestFit="1" customWidth="1"/>
    <col min="6143" max="6143" width="18.6640625" style="1" customWidth="1"/>
    <col min="6144" max="6144" width="52.88671875" style="1" customWidth="1"/>
    <col min="6145" max="6145" width="16.44140625" style="1" customWidth="1"/>
    <col min="6146" max="6397" width="10.109375" style="1"/>
    <col min="6398" max="6398" width="2" style="1" bestFit="1" customWidth="1"/>
    <col min="6399" max="6399" width="18.6640625" style="1" customWidth="1"/>
    <col min="6400" max="6400" width="52.88671875" style="1" customWidth="1"/>
    <col min="6401" max="6401" width="16.44140625" style="1" customWidth="1"/>
    <col min="6402" max="6653" width="10.109375" style="1"/>
    <col min="6654" max="6654" width="2" style="1" bestFit="1" customWidth="1"/>
    <col min="6655" max="6655" width="18.6640625" style="1" customWidth="1"/>
    <col min="6656" max="6656" width="52.88671875" style="1" customWidth="1"/>
    <col min="6657" max="6657" width="16.44140625" style="1" customWidth="1"/>
    <col min="6658" max="6909" width="10.109375" style="1"/>
    <col min="6910" max="6910" width="2" style="1" bestFit="1" customWidth="1"/>
    <col min="6911" max="6911" width="18.6640625" style="1" customWidth="1"/>
    <col min="6912" max="6912" width="52.88671875" style="1" customWidth="1"/>
    <col min="6913" max="6913" width="16.44140625" style="1" customWidth="1"/>
    <col min="6914" max="7165" width="10.109375" style="1"/>
    <col min="7166" max="7166" width="2" style="1" bestFit="1" customWidth="1"/>
    <col min="7167" max="7167" width="18.6640625" style="1" customWidth="1"/>
    <col min="7168" max="7168" width="52.88671875" style="1" customWidth="1"/>
    <col min="7169" max="7169" width="16.44140625" style="1" customWidth="1"/>
    <col min="7170" max="7421" width="10.109375" style="1"/>
    <col min="7422" max="7422" width="2" style="1" bestFit="1" customWidth="1"/>
    <col min="7423" max="7423" width="18.6640625" style="1" customWidth="1"/>
    <col min="7424" max="7424" width="52.88671875" style="1" customWidth="1"/>
    <col min="7425" max="7425" width="16.44140625" style="1" customWidth="1"/>
    <col min="7426" max="7677" width="10.109375" style="1"/>
    <col min="7678" max="7678" width="2" style="1" bestFit="1" customWidth="1"/>
    <col min="7679" max="7679" width="18.6640625" style="1" customWidth="1"/>
    <col min="7680" max="7680" width="52.88671875" style="1" customWidth="1"/>
    <col min="7681" max="7681" width="16.44140625" style="1" customWidth="1"/>
    <col min="7682" max="7933" width="10.109375" style="1"/>
    <col min="7934" max="7934" width="2" style="1" bestFit="1" customWidth="1"/>
    <col min="7935" max="7935" width="18.6640625" style="1" customWidth="1"/>
    <col min="7936" max="7936" width="52.88671875" style="1" customWidth="1"/>
    <col min="7937" max="7937" width="16.44140625" style="1" customWidth="1"/>
    <col min="7938" max="8189" width="10.109375" style="1"/>
    <col min="8190" max="8190" width="2" style="1" bestFit="1" customWidth="1"/>
    <col min="8191" max="8191" width="18.6640625" style="1" customWidth="1"/>
    <col min="8192" max="8192" width="52.88671875" style="1" customWidth="1"/>
    <col min="8193" max="8193" width="16.44140625" style="1" customWidth="1"/>
    <col min="8194" max="8445" width="10.109375" style="1"/>
    <col min="8446" max="8446" width="2" style="1" bestFit="1" customWidth="1"/>
    <col min="8447" max="8447" width="18.6640625" style="1" customWidth="1"/>
    <col min="8448" max="8448" width="52.88671875" style="1" customWidth="1"/>
    <col min="8449" max="8449" width="16.44140625" style="1" customWidth="1"/>
    <col min="8450" max="8701" width="10.109375" style="1"/>
    <col min="8702" max="8702" width="2" style="1" bestFit="1" customWidth="1"/>
    <col min="8703" max="8703" width="18.6640625" style="1" customWidth="1"/>
    <col min="8704" max="8704" width="52.88671875" style="1" customWidth="1"/>
    <col min="8705" max="8705" width="16.44140625" style="1" customWidth="1"/>
    <col min="8706" max="8957" width="10.109375" style="1"/>
    <col min="8958" max="8958" width="2" style="1" bestFit="1" customWidth="1"/>
    <col min="8959" max="8959" width="18.6640625" style="1" customWidth="1"/>
    <col min="8960" max="8960" width="52.88671875" style="1" customWidth="1"/>
    <col min="8961" max="8961" width="16.44140625" style="1" customWidth="1"/>
    <col min="8962" max="9213" width="10.109375" style="1"/>
    <col min="9214" max="9214" width="2" style="1" bestFit="1" customWidth="1"/>
    <col min="9215" max="9215" width="18.6640625" style="1" customWidth="1"/>
    <col min="9216" max="9216" width="52.88671875" style="1" customWidth="1"/>
    <col min="9217" max="9217" width="16.44140625" style="1" customWidth="1"/>
    <col min="9218" max="9469" width="10.109375" style="1"/>
    <col min="9470" max="9470" width="2" style="1" bestFit="1" customWidth="1"/>
    <col min="9471" max="9471" width="18.6640625" style="1" customWidth="1"/>
    <col min="9472" max="9472" width="52.88671875" style="1" customWidth="1"/>
    <col min="9473" max="9473" width="16.44140625" style="1" customWidth="1"/>
    <col min="9474" max="9725" width="10.109375" style="1"/>
    <col min="9726" max="9726" width="2" style="1" bestFit="1" customWidth="1"/>
    <col min="9727" max="9727" width="18.6640625" style="1" customWidth="1"/>
    <col min="9728" max="9728" width="52.88671875" style="1" customWidth="1"/>
    <col min="9729" max="9729" width="16.44140625" style="1" customWidth="1"/>
    <col min="9730" max="9981" width="10.109375" style="1"/>
    <col min="9982" max="9982" width="2" style="1" bestFit="1" customWidth="1"/>
    <col min="9983" max="9983" width="18.6640625" style="1" customWidth="1"/>
    <col min="9984" max="9984" width="52.88671875" style="1" customWidth="1"/>
    <col min="9985" max="9985" width="16.44140625" style="1" customWidth="1"/>
    <col min="9986" max="10237" width="10.109375" style="1"/>
    <col min="10238" max="10238" width="2" style="1" bestFit="1" customWidth="1"/>
    <col min="10239" max="10239" width="18.6640625" style="1" customWidth="1"/>
    <col min="10240" max="10240" width="52.88671875" style="1" customWidth="1"/>
    <col min="10241" max="10241" width="16.44140625" style="1" customWidth="1"/>
    <col min="10242" max="10493" width="10.109375" style="1"/>
    <col min="10494" max="10494" width="2" style="1" bestFit="1" customWidth="1"/>
    <col min="10495" max="10495" width="18.6640625" style="1" customWidth="1"/>
    <col min="10496" max="10496" width="52.88671875" style="1" customWidth="1"/>
    <col min="10497" max="10497" width="16.44140625" style="1" customWidth="1"/>
    <col min="10498" max="10749" width="10.109375" style="1"/>
    <col min="10750" max="10750" width="2" style="1" bestFit="1" customWidth="1"/>
    <col min="10751" max="10751" width="18.6640625" style="1" customWidth="1"/>
    <col min="10752" max="10752" width="52.88671875" style="1" customWidth="1"/>
    <col min="10753" max="10753" width="16.44140625" style="1" customWidth="1"/>
    <col min="10754" max="11005" width="10.109375" style="1"/>
    <col min="11006" max="11006" width="2" style="1" bestFit="1" customWidth="1"/>
    <col min="11007" max="11007" width="18.6640625" style="1" customWidth="1"/>
    <col min="11008" max="11008" width="52.88671875" style="1" customWidth="1"/>
    <col min="11009" max="11009" width="16.44140625" style="1" customWidth="1"/>
    <col min="11010" max="11261" width="10.109375" style="1"/>
    <col min="11262" max="11262" width="2" style="1" bestFit="1" customWidth="1"/>
    <col min="11263" max="11263" width="18.6640625" style="1" customWidth="1"/>
    <col min="11264" max="11264" width="52.88671875" style="1" customWidth="1"/>
    <col min="11265" max="11265" width="16.44140625" style="1" customWidth="1"/>
    <col min="11266" max="11517" width="10.109375" style="1"/>
    <col min="11518" max="11518" width="2" style="1" bestFit="1" customWidth="1"/>
    <col min="11519" max="11519" width="18.6640625" style="1" customWidth="1"/>
    <col min="11520" max="11520" width="52.88671875" style="1" customWidth="1"/>
    <col min="11521" max="11521" width="16.44140625" style="1" customWidth="1"/>
    <col min="11522" max="11773" width="10.109375" style="1"/>
    <col min="11774" max="11774" width="2" style="1" bestFit="1" customWidth="1"/>
    <col min="11775" max="11775" width="18.6640625" style="1" customWidth="1"/>
    <col min="11776" max="11776" width="52.88671875" style="1" customWidth="1"/>
    <col min="11777" max="11777" width="16.44140625" style="1" customWidth="1"/>
    <col min="11778" max="12029" width="10.109375" style="1"/>
    <col min="12030" max="12030" width="2" style="1" bestFit="1" customWidth="1"/>
    <col min="12031" max="12031" width="18.6640625" style="1" customWidth="1"/>
    <col min="12032" max="12032" width="52.88671875" style="1" customWidth="1"/>
    <col min="12033" max="12033" width="16.44140625" style="1" customWidth="1"/>
    <col min="12034" max="12285" width="10.109375" style="1"/>
    <col min="12286" max="12286" width="2" style="1" bestFit="1" customWidth="1"/>
    <col min="12287" max="12287" width="18.6640625" style="1" customWidth="1"/>
    <col min="12288" max="12288" width="52.88671875" style="1" customWidth="1"/>
    <col min="12289" max="12289" width="16.44140625" style="1" customWidth="1"/>
    <col min="12290" max="12541" width="10.109375" style="1"/>
    <col min="12542" max="12542" width="2" style="1" bestFit="1" customWidth="1"/>
    <col min="12543" max="12543" width="18.6640625" style="1" customWidth="1"/>
    <col min="12544" max="12544" width="52.88671875" style="1" customWidth="1"/>
    <col min="12545" max="12545" width="16.44140625" style="1" customWidth="1"/>
    <col min="12546" max="12797" width="10.109375" style="1"/>
    <col min="12798" max="12798" width="2" style="1" bestFit="1" customWidth="1"/>
    <col min="12799" max="12799" width="18.6640625" style="1" customWidth="1"/>
    <col min="12800" max="12800" width="52.88671875" style="1" customWidth="1"/>
    <col min="12801" max="12801" width="16.44140625" style="1" customWidth="1"/>
    <col min="12802" max="13053" width="10.109375" style="1"/>
    <col min="13054" max="13054" width="2" style="1" bestFit="1" customWidth="1"/>
    <col min="13055" max="13055" width="18.6640625" style="1" customWidth="1"/>
    <col min="13056" max="13056" width="52.88671875" style="1" customWidth="1"/>
    <col min="13057" max="13057" width="16.44140625" style="1" customWidth="1"/>
    <col min="13058" max="13309" width="10.109375" style="1"/>
    <col min="13310" max="13310" width="2" style="1" bestFit="1" customWidth="1"/>
    <col min="13311" max="13311" width="18.6640625" style="1" customWidth="1"/>
    <col min="13312" max="13312" width="52.88671875" style="1" customWidth="1"/>
    <col min="13313" max="13313" width="16.44140625" style="1" customWidth="1"/>
    <col min="13314" max="13565" width="10.109375" style="1"/>
    <col min="13566" max="13566" width="2" style="1" bestFit="1" customWidth="1"/>
    <col min="13567" max="13567" width="18.6640625" style="1" customWidth="1"/>
    <col min="13568" max="13568" width="52.88671875" style="1" customWidth="1"/>
    <col min="13569" max="13569" width="16.44140625" style="1" customWidth="1"/>
    <col min="13570" max="13821" width="10.109375" style="1"/>
    <col min="13822" max="13822" width="2" style="1" bestFit="1" customWidth="1"/>
    <col min="13823" max="13823" width="18.6640625" style="1" customWidth="1"/>
    <col min="13824" max="13824" width="52.88671875" style="1" customWidth="1"/>
    <col min="13825" max="13825" width="16.44140625" style="1" customWidth="1"/>
    <col min="13826" max="14077" width="10.109375" style="1"/>
    <col min="14078" max="14078" width="2" style="1" bestFit="1" customWidth="1"/>
    <col min="14079" max="14079" width="18.6640625" style="1" customWidth="1"/>
    <col min="14080" max="14080" width="52.88671875" style="1" customWidth="1"/>
    <col min="14081" max="14081" width="16.44140625" style="1" customWidth="1"/>
    <col min="14082" max="14333" width="10.109375" style="1"/>
    <col min="14334" max="14334" width="2" style="1" bestFit="1" customWidth="1"/>
    <col min="14335" max="14335" width="18.6640625" style="1" customWidth="1"/>
    <col min="14336" max="14336" width="52.88671875" style="1" customWidth="1"/>
    <col min="14337" max="14337" width="16.44140625" style="1" customWidth="1"/>
    <col min="14338" max="14589" width="10.109375" style="1"/>
    <col min="14590" max="14590" width="2" style="1" bestFit="1" customWidth="1"/>
    <col min="14591" max="14591" width="18.6640625" style="1" customWidth="1"/>
    <col min="14592" max="14592" width="52.88671875" style="1" customWidth="1"/>
    <col min="14593" max="14593" width="16.44140625" style="1" customWidth="1"/>
    <col min="14594" max="14845" width="10.109375" style="1"/>
    <col min="14846" max="14846" width="2" style="1" bestFit="1" customWidth="1"/>
    <col min="14847" max="14847" width="18.6640625" style="1" customWidth="1"/>
    <col min="14848" max="14848" width="52.88671875" style="1" customWidth="1"/>
    <col min="14849" max="14849" width="16.44140625" style="1" customWidth="1"/>
    <col min="14850" max="15101" width="10.109375" style="1"/>
    <col min="15102" max="15102" width="2" style="1" bestFit="1" customWidth="1"/>
    <col min="15103" max="15103" width="18.6640625" style="1" customWidth="1"/>
    <col min="15104" max="15104" width="52.88671875" style="1" customWidth="1"/>
    <col min="15105" max="15105" width="16.44140625" style="1" customWidth="1"/>
    <col min="15106" max="15357" width="10.109375" style="1"/>
    <col min="15358" max="15358" width="2" style="1" bestFit="1" customWidth="1"/>
    <col min="15359" max="15359" width="18.6640625" style="1" customWidth="1"/>
    <col min="15360" max="15360" width="52.88671875" style="1" customWidth="1"/>
    <col min="15361" max="15361" width="16.44140625" style="1" customWidth="1"/>
    <col min="15362" max="15613" width="10.109375" style="1"/>
    <col min="15614" max="15614" width="2" style="1" bestFit="1" customWidth="1"/>
    <col min="15615" max="15615" width="18.6640625" style="1" customWidth="1"/>
    <col min="15616" max="15616" width="52.88671875" style="1" customWidth="1"/>
    <col min="15617" max="15617" width="16.44140625" style="1" customWidth="1"/>
    <col min="15618" max="15869" width="10.109375" style="1"/>
    <col min="15870" max="15870" width="2" style="1" bestFit="1" customWidth="1"/>
    <col min="15871" max="15871" width="18.6640625" style="1" customWidth="1"/>
    <col min="15872" max="15872" width="52.88671875" style="1" customWidth="1"/>
    <col min="15873" max="15873" width="16.44140625" style="1" customWidth="1"/>
    <col min="15874" max="16125" width="10.109375" style="1"/>
    <col min="16126" max="16126" width="2" style="1" bestFit="1" customWidth="1"/>
    <col min="16127" max="16127" width="18.6640625" style="1" customWidth="1"/>
    <col min="16128" max="16128" width="52.88671875" style="1" customWidth="1"/>
    <col min="16129" max="16129" width="16.44140625" style="1" customWidth="1"/>
    <col min="16130" max="16384" width="10.109375" style="1"/>
  </cols>
  <sheetData>
    <row r="1" spans="1:4" ht="79.95" customHeight="1" x14ac:dyDescent="0.25">
      <c r="A1" s="66"/>
      <c r="B1" s="146" t="s">
        <v>97</v>
      </c>
      <c r="C1" s="146"/>
    </row>
    <row r="2" spans="1:4" ht="19.5" customHeight="1" x14ac:dyDescent="0.25">
      <c r="A2" s="146" t="str">
        <f>'RESUMEN INICIAL'!A1:G1</f>
        <v>INVITACIÓN PUBLICA No. 019- 2024</v>
      </c>
      <c r="B2" s="146"/>
      <c r="C2" s="146"/>
    </row>
    <row r="3" spans="1:4" ht="68.400000000000006" customHeight="1" x14ac:dyDescent="0.25">
      <c r="A3" s="146" t="s">
        <v>165</v>
      </c>
      <c r="B3" s="146"/>
      <c r="C3" s="146"/>
    </row>
    <row r="4" spans="1:4" ht="9.75" customHeight="1" x14ac:dyDescent="0.25">
      <c r="A4" s="2"/>
      <c r="B4" s="3"/>
      <c r="C4" s="4"/>
    </row>
    <row r="5" spans="1:4" ht="16.5" customHeight="1" x14ac:dyDescent="0.25">
      <c r="A5" s="146" t="s">
        <v>8</v>
      </c>
      <c r="B5" s="146"/>
      <c r="C5" s="146"/>
    </row>
    <row r="6" spans="1:4" ht="12.75" customHeight="1" x14ac:dyDescent="0.25">
      <c r="A6" s="146" t="s">
        <v>9</v>
      </c>
      <c r="B6" s="146"/>
      <c r="C6" s="146"/>
    </row>
    <row r="7" spans="1:4" ht="14.4" thickBot="1" x14ac:dyDescent="0.3">
      <c r="A7" s="5"/>
      <c r="B7" s="5"/>
      <c r="C7" s="5"/>
    </row>
    <row r="8" spans="1:4" ht="20.399999999999999" x14ac:dyDescent="0.25">
      <c r="A8" s="147" t="s">
        <v>10</v>
      </c>
      <c r="B8" s="19" t="s">
        <v>11</v>
      </c>
      <c r="C8" s="20" t="s">
        <v>12</v>
      </c>
    </row>
    <row r="9" spans="1:4" s="6" customFormat="1" ht="13.8" thickBot="1" x14ac:dyDescent="0.3">
      <c r="A9" s="148" t="s">
        <v>13</v>
      </c>
      <c r="B9" s="21" t="s">
        <v>14</v>
      </c>
      <c r="C9" s="22" t="s">
        <v>15</v>
      </c>
    </row>
    <row r="10" spans="1:4" ht="49.8" customHeight="1" x14ac:dyDescent="0.25">
      <c r="A10" s="28" t="s">
        <v>100</v>
      </c>
      <c r="B10" s="91" t="s">
        <v>120</v>
      </c>
      <c r="C10" s="8">
        <v>1</v>
      </c>
      <c r="D10" s="6"/>
    </row>
  </sheetData>
  <mergeCells count="6">
    <mergeCell ref="B1:C1"/>
    <mergeCell ref="A6:C6"/>
    <mergeCell ref="A8:A9"/>
    <mergeCell ref="A2:C2"/>
    <mergeCell ref="A3:C3"/>
    <mergeCell ref="A5:C5"/>
  </mergeCells>
  <conditionalFormatting sqref="A10:C10">
    <cfRule type="expression" dxfId="13" priority="1" stopIfTrue="1">
      <formula>IF($A10-INT($A10)&gt;0,TRUE,FALSE)</formula>
    </cfRule>
  </conditionalFormatting>
  <printOptions horizontalCentered="1"/>
  <pageMargins left="0.70866141732283472" right="0.70866141732283472" top="0.78740157480314965" bottom="0.78740157480314965" header="0.31496062992125984" footer="0.19685039370078741"/>
  <pageSetup scale="98" fitToHeight="0" orientation="portrait" r:id="rId1"/>
  <headerFooter>
    <oddHeader>Página &amp;P</oddHeader>
    <oddFooter>Página &amp;P</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CF3FA-C6FD-47FD-BD05-424BE19C80C1}">
  <sheetPr>
    <tabColor rgb="FF92D050"/>
  </sheetPr>
  <dimension ref="A1:E43"/>
  <sheetViews>
    <sheetView showGridLines="0" workbookViewId="0">
      <selection activeCell="A27" sqref="A27:B27"/>
    </sheetView>
  </sheetViews>
  <sheetFormatPr baseColWidth="10" defaultColWidth="11.44140625" defaultRowHeight="13.2" x14ac:dyDescent="0.25"/>
  <cols>
    <col min="1" max="1" width="25" customWidth="1"/>
    <col min="2" max="2" width="54.33203125" customWidth="1"/>
    <col min="5" max="5" width="14" customWidth="1"/>
  </cols>
  <sheetData>
    <row r="1" spans="1:5" ht="50.7" customHeight="1" x14ac:dyDescent="0.25">
      <c r="A1" s="37" t="s">
        <v>16</v>
      </c>
      <c r="B1" s="51" t="str">
        <f>INTEGRANTES!B10</f>
        <v xml:space="preserve">SOLUCIONES INTEGRALES FUMIASA EXPRESS SAS, con NIT No.  901331149-7, representado legalmente por el señor DORA CAROLINA NARANJO OSORIO identificado con cédula de ciudadanía No  42.137.088
</v>
      </c>
      <c r="C1" s="31" t="s">
        <v>17</v>
      </c>
    </row>
    <row r="2" spans="1:5" ht="24" x14ac:dyDescent="0.25">
      <c r="A2" s="49" t="s">
        <v>74</v>
      </c>
      <c r="B2" s="67"/>
      <c r="C2" s="9" t="s">
        <v>110</v>
      </c>
    </row>
    <row r="3" spans="1:5" ht="36" x14ac:dyDescent="0.25">
      <c r="A3" s="32" t="s">
        <v>18</v>
      </c>
      <c r="B3" s="33"/>
      <c r="C3" s="33"/>
    </row>
    <row r="4" spans="1:5" ht="58.2" customHeight="1" x14ac:dyDescent="0.25">
      <c r="A4" s="34" t="s">
        <v>19</v>
      </c>
      <c r="B4" s="35" t="s">
        <v>121</v>
      </c>
      <c r="C4" s="9" t="s">
        <v>48</v>
      </c>
    </row>
    <row r="5" spans="1:5" x14ac:dyDescent="0.25">
      <c r="A5" s="30" t="s">
        <v>20</v>
      </c>
      <c r="B5" s="36" t="s">
        <v>25</v>
      </c>
      <c r="C5" s="9"/>
    </row>
    <row r="6" spans="1:5" ht="15" customHeight="1" x14ac:dyDescent="0.25">
      <c r="A6" s="49" t="s">
        <v>21</v>
      </c>
      <c r="B6" s="33"/>
      <c r="C6" s="9"/>
    </row>
    <row r="7" spans="1:5" x14ac:dyDescent="0.25">
      <c r="A7" s="68" t="s">
        <v>22</v>
      </c>
      <c r="B7" s="76" t="s">
        <v>122</v>
      </c>
      <c r="C7" s="9" t="s">
        <v>111</v>
      </c>
      <c r="D7" s="87"/>
      <c r="E7" s="60"/>
    </row>
    <row r="8" spans="1:5" ht="22.8" x14ac:dyDescent="0.25">
      <c r="A8" s="68" t="s">
        <v>23</v>
      </c>
      <c r="B8" s="30" t="s">
        <v>123</v>
      </c>
      <c r="C8" s="9" t="s">
        <v>48</v>
      </c>
      <c r="E8" s="63"/>
    </row>
    <row r="9" spans="1:5" ht="34.200000000000003" x14ac:dyDescent="0.25">
      <c r="A9" s="68" t="s">
        <v>24</v>
      </c>
      <c r="B9" s="46" t="s">
        <v>95</v>
      </c>
      <c r="C9" s="9" t="s">
        <v>75</v>
      </c>
      <c r="E9" s="63"/>
    </row>
    <row r="10" spans="1:5" ht="34.200000000000003" x14ac:dyDescent="0.25">
      <c r="A10" s="83" t="s">
        <v>26</v>
      </c>
      <c r="B10" s="35" t="s">
        <v>124</v>
      </c>
      <c r="C10" s="9" t="s">
        <v>111</v>
      </c>
    </row>
    <row r="11" spans="1:5" ht="22.8" x14ac:dyDescent="0.25">
      <c r="A11" s="68" t="s">
        <v>27</v>
      </c>
      <c r="B11" s="36" t="s">
        <v>25</v>
      </c>
      <c r="C11" s="9" t="s">
        <v>76</v>
      </c>
    </row>
    <row r="12" spans="1:5" ht="22.8" x14ac:dyDescent="0.25">
      <c r="A12" s="83" t="s">
        <v>83</v>
      </c>
      <c r="B12" s="36" t="s">
        <v>107</v>
      </c>
      <c r="C12" s="9" t="s">
        <v>48</v>
      </c>
    </row>
    <row r="13" spans="1:5" ht="22.8" x14ac:dyDescent="0.25">
      <c r="A13" s="83" t="s">
        <v>28</v>
      </c>
      <c r="B13" s="36" t="s">
        <v>25</v>
      </c>
      <c r="C13" s="9" t="s">
        <v>76</v>
      </c>
    </row>
    <row r="14" spans="1:5" ht="22.8" x14ac:dyDescent="0.25">
      <c r="A14" s="83" t="s">
        <v>84</v>
      </c>
      <c r="B14" s="36" t="s">
        <v>125</v>
      </c>
      <c r="C14" s="9" t="s">
        <v>48</v>
      </c>
    </row>
    <row r="15" spans="1:5" ht="22.8" x14ac:dyDescent="0.25">
      <c r="A15" s="83" t="s">
        <v>85</v>
      </c>
      <c r="B15" s="36" t="s">
        <v>127</v>
      </c>
      <c r="C15" s="9" t="s">
        <v>111</v>
      </c>
    </row>
    <row r="16" spans="1:5" ht="22.8" x14ac:dyDescent="0.25">
      <c r="A16" s="83" t="s">
        <v>86</v>
      </c>
      <c r="B16" s="36" t="s">
        <v>126</v>
      </c>
      <c r="C16" s="9" t="s">
        <v>48</v>
      </c>
    </row>
    <row r="17" spans="1:4" ht="22.8" x14ac:dyDescent="0.25">
      <c r="A17" s="83" t="s">
        <v>87</v>
      </c>
      <c r="B17" s="36" t="s">
        <v>128</v>
      </c>
      <c r="C17" s="9" t="s">
        <v>48</v>
      </c>
    </row>
    <row r="18" spans="1:4" ht="14.4" customHeight="1" x14ac:dyDescent="0.25">
      <c r="A18" s="152" t="s">
        <v>29</v>
      </c>
      <c r="B18" s="152"/>
      <c r="C18" s="9"/>
      <c r="D18" s="10"/>
    </row>
    <row r="19" spans="1:4" ht="14.4" customHeight="1" x14ac:dyDescent="0.25">
      <c r="A19" s="30" t="s">
        <v>30</v>
      </c>
      <c r="B19" s="30" t="s">
        <v>31</v>
      </c>
      <c r="C19" s="9" t="s">
        <v>48</v>
      </c>
    </row>
    <row r="20" spans="1:4" ht="14.4" customHeight="1" x14ac:dyDescent="0.25">
      <c r="A20" s="30" t="s">
        <v>32</v>
      </c>
      <c r="B20" s="30" t="s">
        <v>31</v>
      </c>
      <c r="C20" s="9" t="s">
        <v>48</v>
      </c>
    </row>
    <row r="21" spans="1:4" ht="14.4" customHeight="1" x14ac:dyDescent="0.25">
      <c r="A21" s="152" t="s">
        <v>77</v>
      </c>
      <c r="B21" s="152"/>
      <c r="C21" s="9"/>
      <c r="D21" s="10"/>
    </row>
    <row r="22" spans="1:4" ht="22.8" x14ac:dyDescent="0.25">
      <c r="A22" s="30" t="s">
        <v>78</v>
      </c>
      <c r="B22" s="30" t="s">
        <v>103</v>
      </c>
      <c r="C22" s="9" t="s">
        <v>48</v>
      </c>
    </row>
    <row r="23" spans="1:4" x14ac:dyDescent="0.25">
      <c r="A23" s="152" t="s">
        <v>89</v>
      </c>
      <c r="B23" s="152"/>
      <c r="C23" s="178"/>
    </row>
    <row r="24" spans="1:4" x14ac:dyDescent="0.25">
      <c r="A24" s="179" t="s">
        <v>129</v>
      </c>
      <c r="B24" s="179" t="s">
        <v>130</v>
      </c>
      <c r="C24" s="9"/>
    </row>
    <row r="25" spans="1:4" x14ac:dyDescent="0.25">
      <c r="A25" s="149" t="s">
        <v>88</v>
      </c>
      <c r="B25" s="150"/>
      <c r="C25" s="9" t="s">
        <v>48</v>
      </c>
    </row>
    <row r="26" spans="1:4" x14ac:dyDescent="0.25">
      <c r="A26" s="69"/>
      <c r="B26" s="84"/>
      <c r="C26" s="9"/>
    </row>
    <row r="27" spans="1:4" ht="14.4" customHeight="1" x14ac:dyDescent="0.25">
      <c r="A27" s="152" t="s">
        <v>33</v>
      </c>
      <c r="B27" s="152"/>
      <c r="C27" s="9"/>
    </row>
    <row r="28" spans="1:4" ht="14.4" customHeight="1" x14ac:dyDescent="0.25">
      <c r="A28" s="30" t="s">
        <v>34</v>
      </c>
      <c r="B28" s="36" t="s">
        <v>25</v>
      </c>
      <c r="C28" s="9" t="s">
        <v>76</v>
      </c>
    </row>
    <row r="29" spans="1:4" ht="14.4" customHeight="1" x14ac:dyDescent="0.25">
      <c r="A29" s="30" t="s">
        <v>35</v>
      </c>
      <c r="B29" s="36" t="s">
        <v>25</v>
      </c>
      <c r="C29" s="9" t="s">
        <v>76</v>
      </c>
    </row>
    <row r="30" spans="1:4" ht="28.2" customHeight="1" x14ac:dyDescent="0.25">
      <c r="A30" s="30" t="s">
        <v>36</v>
      </c>
      <c r="B30" s="36" t="s">
        <v>25</v>
      </c>
      <c r="C30" s="9" t="s">
        <v>76</v>
      </c>
    </row>
    <row r="31" spans="1:4" ht="15.45" customHeight="1" x14ac:dyDescent="0.25">
      <c r="A31" s="30" t="s">
        <v>37</v>
      </c>
      <c r="B31" s="36" t="s">
        <v>25</v>
      </c>
      <c r="C31" s="9" t="s">
        <v>76</v>
      </c>
    </row>
    <row r="32" spans="1:4" ht="15.75" customHeight="1" x14ac:dyDescent="0.25">
      <c r="A32" s="152" t="s">
        <v>38</v>
      </c>
      <c r="B32" s="152"/>
      <c r="C32" s="33"/>
    </row>
    <row r="33" spans="1:5" ht="22.8" x14ac:dyDescent="0.25">
      <c r="A33" s="30" t="s">
        <v>39</v>
      </c>
      <c r="B33" s="36" t="s">
        <v>25</v>
      </c>
      <c r="C33" s="9" t="s">
        <v>76</v>
      </c>
    </row>
    <row r="34" spans="1:5" x14ac:dyDescent="0.25">
      <c r="A34" s="30" t="s">
        <v>40</v>
      </c>
      <c r="B34" s="36" t="s">
        <v>25</v>
      </c>
      <c r="C34" s="9" t="s">
        <v>76</v>
      </c>
    </row>
    <row r="35" spans="1:5" ht="21.45" customHeight="1" x14ac:dyDescent="0.25">
      <c r="A35" s="30" t="s">
        <v>41</v>
      </c>
      <c r="B35" s="36" t="s">
        <v>25</v>
      </c>
      <c r="C35" s="9" t="s">
        <v>76</v>
      </c>
      <c r="E35" s="10"/>
    </row>
    <row r="36" spans="1:5" ht="21.45" customHeight="1" x14ac:dyDescent="0.25">
      <c r="A36" s="149" t="s">
        <v>88</v>
      </c>
      <c r="B36" s="150"/>
      <c r="C36" s="9" t="s">
        <v>76</v>
      </c>
      <c r="E36" s="10"/>
    </row>
    <row r="37" spans="1:5" x14ac:dyDescent="0.25">
      <c r="A37" s="49" t="s">
        <v>42</v>
      </c>
      <c r="B37" s="49"/>
      <c r="C37" s="49"/>
    </row>
    <row r="38" spans="1:5" x14ac:dyDescent="0.25">
      <c r="A38" s="30" t="s">
        <v>43</v>
      </c>
      <c r="B38" s="36" t="s">
        <v>25</v>
      </c>
      <c r="C38" s="9" t="s">
        <v>76</v>
      </c>
    </row>
    <row r="39" spans="1:5" ht="22.8" x14ac:dyDescent="0.25">
      <c r="A39" s="30" t="s">
        <v>44</v>
      </c>
      <c r="B39" s="36" t="s">
        <v>25</v>
      </c>
      <c r="C39" s="9" t="s">
        <v>76</v>
      </c>
      <c r="E39" s="60"/>
    </row>
    <row r="40" spans="1:5" ht="22.8" x14ac:dyDescent="0.25">
      <c r="A40" s="30" t="s">
        <v>45</v>
      </c>
      <c r="B40" s="36" t="s">
        <v>25</v>
      </c>
      <c r="C40" s="9" t="s">
        <v>76</v>
      </c>
    </row>
    <row r="41" spans="1:5" ht="22.8" x14ac:dyDescent="0.25">
      <c r="A41" s="30" t="s">
        <v>67</v>
      </c>
      <c r="B41" s="36" t="s">
        <v>25</v>
      </c>
      <c r="C41" s="9" t="s">
        <v>76</v>
      </c>
    </row>
    <row r="42" spans="1:5" x14ac:dyDescent="0.25">
      <c r="A42" s="30" t="s">
        <v>68</v>
      </c>
      <c r="B42" s="36" t="s">
        <v>25</v>
      </c>
      <c r="C42" s="9" t="s">
        <v>76</v>
      </c>
    </row>
    <row r="43" spans="1:5" x14ac:dyDescent="0.25">
      <c r="A43" s="151" t="s">
        <v>46</v>
      </c>
      <c r="B43" s="151"/>
      <c r="C43" s="9" t="s">
        <v>76</v>
      </c>
    </row>
  </sheetData>
  <mergeCells count="8">
    <mergeCell ref="A36:B36"/>
    <mergeCell ref="A43:B43"/>
    <mergeCell ref="A18:B18"/>
    <mergeCell ref="A21:B21"/>
    <mergeCell ref="A23:B23"/>
    <mergeCell ref="A25:B25"/>
    <mergeCell ref="A27:B27"/>
    <mergeCell ref="A32:B32"/>
  </mergeCells>
  <conditionalFormatting sqref="C2 C4:C31">
    <cfRule type="containsText" dxfId="12" priority="1" operator="containsText" text="NO CUMPLE">
      <formula>NOT(ISERROR(SEARCH("NO CUMPLE",C2)))</formula>
    </cfRule>
    <cfRule type="containsText" dxfId="11" priority="2" operator="containsText" text="CUMPLE">
      <formula>NOT(ISERROR(SEARCH("CUMPLE",C2)))</formula>
    </cfRule>
  </conditionalFormatting>
  <conditionalFormatting sqref="C33:C36">
    <cfRule type="containsText" dxfId="10" priority="3" operator="containsText" text="NO CUMPLE">
      <formula>NOT(ISERROR(SEARCH("NO CUMPLE",C33)))</formula>
    </cfRule>
    <cfRule type="containsText" dxfId="9" priority="4" operator="containsText" text="CUMPLE">
      <formula>NOT(ISERROR(SEARCH("CUMPLE",C33)))</formula>
    </cfRule>
  </conditionalFormatting>
  <conditionalFormatting sqref="C38:C43">
    <cfRule type="containsText" dxfId="8" priority="5" operator="containsText" text="NO CUMPLE">
      <formula>NOT(ISERROR(SEARCH("NO CUMPLE",C38)))</formula>
    </cfRule>
    <cfRule type="containsText" dxfId="7" priority="6" operator="containsText" text="CUMPLE">
      <formula>NOT(ISERROR(SEARCH("CUMPLE",C38)))</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6782F-A689-4FE7-AD58-024C548E1C9A}">
  <sheetPr>
    <tabColor rgb="FF92D050"/>
  </sheetPr>
  <dimension ref="A1:P10"/>
  <sheetViews>
    <sheetView showGridLines="0" topLeftCell="A2" zoomScale="85" zoomScaleNormal="85" workbookViewId="0">
      <selection activeCell="C22" sqref="C22"/>
    </sheetView>
  </sheetViews>
  <sheetFormatPr baseColWidth="10" defaultColWidth="11.44140625" defaultRowHeight="11.4" x14ac:dyDescent="0.2"/>
  <cols>
    <col min="1" max="1" width="20.33203125" style="29" customWidth="1"/>
    <col min="2" max="2" width="25.44140625" style="29" customWidth="1"/>
    <col min="3" max="3" width="11.44140625" style="29"/>
    <col min="4" max="4" width="12.88671875" style="29" customWidth="1"/>
    <col min="5" max="5" width="31" style="29" customWidth="1"/>
    <col min="6" max="6" width="15.44140625" style="29" customWidth="1"/>
    <col min="7" max="7" width="11.44140625" style="29"/>
    <col min="8" max="8" width="25" style="29" customWidth="1"/>
    <col min="9" max="9" width="20.33203125" style="29" bestFit="1" customWidth="1"/>
    <col min="10" max="10" width="13.33203125" style="29" customWidth="1"/>
    <col min="11" max="11" width="17.6640625" style="29" customWidth="1"/>
    <col min="12" max="13" width="11.44140625" style="29"/>
    <col min="14" max="14" width="12" style="43" hidden="1" customWidth="1"/>
    <col min="15" max="16" width="0" style="43" hidden="1" customWidth="1"/>
    <col min="17" max="16384" width="11.44140625" style="29"/>
  </cols>
  <sheetData>
    <row r="1" spans="1:16" ht="42.75" customHeight="1" x14ac:dyDescent="0.2">
      <c r="A1" s="153" t="s">
        <v>16</v>
      </c>
      <c r="B1" s="153"/>
      <c r="C1" s="152" t="str">
        <f>+INTEGRANTES!B10</f>
        <v xml:space="preserve">SOLUCIONES INTEGRALES FUMIASA EXPRESS SAS, con NIT No.  901331149-7, representado legalmente por el señor DORA CAROLINA NARANJO OSORIO identificado con cédula de ciudadanía No  42.137.088
</v>
      </c>
      <c r="D1" s="152"/>
      <c r="E1" s="152"/>
      <c r="F1" s="152"/>
      <c r="G1" s="152"/>
      <c r="H1" s="152"/>
      <c r="I1" s="152"/>
      <c r="J1" s="152"/>
      <c r="K1" s="152"/>
      <c r="L1" s="152"/>
    </row>
    <row r="2" spans="1:16" ht="19.2" customHeight="1" x14ac:dyDescent="0.2">
      <c r="A2" s="168" t="s">
        <v>30</v>
      </c>
      <c r="B2" s="168"/>
      <c r="C2" s="168" t="s">
        <v>49</v>
      </c>
      <c r="D2" s="168"/>
      <c r="E2" s="168"/>
      <c r="F2" s="168"/>
      <c r="G2" s="168"/>
      <c r="H2" s="168"/>
      <c r="I2" s="168"/>
      <c r="J2" s="168"/>
      <c r="K2" s="51"/>
      <c r="L2" s="51" t="s">
        <v>17</v>
      </c>
    </row>
    <row r="3" spans="1:16" ht="55.2" customHeight="1" x14ac:dyDescent="0.2">
      <c r="A3" s="151" t="s">
        <v>90</v>
      </c>
      <c r="B3" s="151"/>
      <c r="C3" s="48" t="s">
        <v>50</v>
      </c>
      <c r="D3" s="48" t="s">
        <v>51</v>
      </c>
      <c r="E3" s="48" t="s">
        <v>52</v>
      </c>
      <c r="F3" s="48" t="s">
        <v>53</v>
      </c>
      <c r="G3" s="48" t="s">
        <v>54</v>
      </c>
      <c r="H3" s="38" t="s">
        <v>55</v>
      </c>
      <c r="I3" s="48" t="s">
        <v>56</v>
      </c>
      <c r="J3" s="48" t="s">
        <v>57</v>
      </c>
      <c r="K3" s="48" t="s">
        <v>58</v>
      </c>
      <c r="L3" s="33"/>
    </row>
    <row r="4" spans="1:16" ht="114" x14ac:dyDescent="0.2">
      <c r="A4" s="154" t="s">
        <v>93</v>
      </c>
      <c r="B4" s="155"/>
      <c r="C4" s="36" t="s">
        <v>25</v>
      </c>
      <c r="D4" s="75" t="s">
        <v>132</v>
      </c>
      <c r="E4" s="70" t="s">
        <v>131</v>
      </c>
      <c r="F4" s="36" t="s">
        <v>25</v>
      </c>
      <c r="G4" s="39">
        <v>1</v>
      </c>
      <c r="H4" s="40" t="str">
        <f>INTEGRANTES!B10</f>
        <v xml:space="preserve">SOLUCIONES INTEGRALES FUMIASA EXPRESS SAS, con NIT No.  901331149-7, representado legalmente por el señor DORA CAROLINA NARANJO OSORIO identificado con cédula de ciudadanía No  42.137.088
</v>
      </c>
      <c r="I4" s="71">
        <f>(272328000/1160000)</f>
        <v>234.76551724137931</v>
      </c>
      <c r="J4" s="42">
        <v>100</v>
      </c>
      <c r="K4" s="180" t="s">
        <v>133</v>
      </c>
      <c r="L4" s="72" t="s">
        <v>111</v>
      </c>
    </row>
    <row r="5" spans="1:16" ht="79.5" customHeight="1" x14ac:dyDescent="0.2">
      <c r="A5" s="156"/>
      <c r="B5" s="157"/>
      <c r="C5" s="36" t="s">
        <v>25</v>
      </c>
      <c r="D5" s="75" t="s">
        <v>108</v>
      </c>
      <c r="E5" s="75" t="s">
        <v>134</v>
      </c>
      <c r="F5" s="36" t="s">
        <v>25</v>
      </c>
      <c r="G5" s="39">
        <v>1</v>
      </c>
      <c r="H5" s="40" t="str">
        <f>INTEGRANTES!B10</f>
        <v xml:space="preserve">SOLUCIONES INTEGRALES FUMIASA EXPRESS SAS, con NIT No.  901331149-7, representado legalmente por el señor DORA CAROLINA NARANJO OSORIO identificado con cédula de ciudadanía No  42.137.088
</v>
      </c>
      <c r="I5" s="71">
        <f>(45639360/1000000)</f>
        <v>45.639360000000003</v>
      </c>
      <c r="J5" s="42">
        <v>100</v>
      </c>
      <c r="K5" s="181" t="s">
        <v>135</v>
      </c>
      <c r="L5" s="72" t="s">
        <v>111</v>
      </c>
    </row>
    <row r="6" spans="1:16" ht="18.45" customHeight="1" thickBot="1" x14ac:dyDescent="0.25">
      <c r="A6" s="163" t="s">
        <v>32</v>
      </c>
      <c r="B6" s="163"/>
      <c r="C6" s="163" t="str">
        <f>+C2</f>
        <v>VERIFICACIÓN</v>
      </c>
      <c r="D6" s="163"/>
      <c r="E6" s="163"/>
      <c r="F6" s="163"/>
      <c r="G6" s="163"/>
      <c r="H6" s="163"/>
      <c r="I6" s="163"/>
      <c r="J6" s="163"/>
      <c r="K6" s="50"/>
      <c r="L6" s="51" t="str">
        <f>+L2</f>
        <v>CRITERIO</v>
      </c>
    </row>
    <row r="7" spans="1:16" ht="13.8" thickBot="1" x14ac:dyDescent="0.25">
      <c r="A7" s="164" t="s">
        <v>91</v>
      </c>
      <c r="B7" s="165"/>
      <c r="C7" s="36"/>
      <c r="D7" s="36"/>
      <c r="E7" s="36"/>
      <c r="F7" s="36"/>
      <c r="G7" s="39"/>
      <c r="H7" s="40"/>
      <c r="I7" s="41"/>
      <c r="J7" s="42"/>
      <c r="K7" s="53"/>
      <c r="L7" s="61" t="s">
        <v>47</v>
      </c>
      <c r="N7" s="45">
        <f>0.6*5111.05</f>
        <v>3066.63</v>
      </c>
      <c r="O7" s="45"/>
      <c r="P7" s="45"/>
    </row>
    <row r="8" spans="1:16" ht="13.2" x14ac:dyDescent="0.2">
      <c r="A8" s="166"/>
      <c r="B8" s="167"/>
      <c r="C8" s="36"/>
      <c r="D8" s="36"/>
      <c r="E8" s="36"/>
      <c r="F8" s="36"/>
      <c r="G8" s="39"/>
      <c r="H8" s="40"/>
      <c r="I8" s="30"/>
      <c r="J8" s="42"/>
      <c r="K8" s="62"/>
      <c r="L8" s="61"/>
      <c r="N8" s="43">
        <f>0.5*118869599</f>
        <v>59434799.5</v>
      </c>
    </row>
    <row r="9" spans="1:16" ht="12.6" thickBot="1" x14ac:dyDescent="0.25">
      <c r="A9" s="158" t="s">
        <v>92</v>
      </c>
      <c r="B9" s="159"/>
      <c r="C9" s="160" t="s">
        <v>136</v>
      </c>
      <c r="D9" s="161"/>
      <c r="E9" s="161"/>
      <c r="F9" s="161"/>
      <c r="G9" s="161"/>
      <c r="H9" s="161"/>
      <c r="I9" s="162"/>
      <c r="J9" s="162"/>
      <c r="K9" s="44"/>
      <c r="L9" s="44"/>
    </row>
    <row r="10" spans="1:16" x14ac:dyDescent="0.2">
      <c r="D10" s="29">
        <v>4495970</v>
      </c>
      <c r="E10" s="29">
        <f>(D10*80%)</f>
        <v>3596776</v>
      </c>
    </row>
  </sheetData>
  <mergeCells count="12">
    <mergeCell ref="A3:B3"/>
    <mergeCell ref="A1:B1"/>
    <mergeCell ref="C1:L1"/>
    <mergeCell ref="A2:B2"/>
    <mergeCell ref="C2:J2"/>
    <mergeCell ref="A4:B5"/>
    <mergeCell ref="A9:B9"/>
    <mergeCell ref="C9:J9"/>
    <mergeCell ref="A6:B6"/>
    <mergeCell ref="C6:J6"/>
    <mergeCell ref="A7:B7"/>
    <mergeCell ref="A8:B8"/>
  </mergeCells>
  <phoneticPr fontId="22" type="noConversion"/>
  <conditionalFormatting sqref="L4:L5">
    <cfRule type="containsText" dxfId="6" priority="87" operator="containsText" text="NO CUMPLE">
      <formula>NOT(ISERROR(SEARCH("NO CUMPLE",L4)))</formula>
    </cfRule>
    <cfRule type="containsText" dxfId="5" priority="88" operator="containsText" text="CUMPLE">
      <formula>NOT(ISERROR(SEARCH("CUMPLE",L4)))</formula>
    </cfRule>
  </conditionalFormatting>
  <conditionalFormatting sqref="L7:L8">
    <cfRule type="containsText" dxfId="4" priority="85" operator="containsText" text="NO CUMPLE">
      <formula>NOT(ISERROR(SEARCH("NO CUMPLE",L7)))</formula>
    </cfRule>
    <cfRule type="containsText" dxfId="3" priority="86" operator="containsText" text="CUMPLE">
      <formula>NOT(ISERROR(SEARCH("CUMPLE",L7)))</formula>
    </cfRule>
  </conditionalFormatting>
  <pageMargins left="0.70866141732283472" right="0.70866141732283472" top="0.74803149606299213" bottom="0.74803149606299213" header="0.31496062992125984" footer="0.31496062992125984"/>
  <pageSetup paperSize="5"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73B91-14AC-4D4A-8F1B-A4957E441AB6}">
  <sheetPr>
    <tabColor rgb="FF92D050"/>
    <pageSetUpPr fitToPage="1"/>
  </sheetPr>
  <dimension ref="A1:V25"/>
  <sheetViews>
    <sheetView topLeftCell="H1" workbookViewId="0">
      <selection activeCell="O14" sqref="O14"/>
    </sheetView>
  </sheetViews>
  <sheetFormatPr baseColWidth="10" defaultColWidth="11.44140625" defaultRowHeight="12" customHeight="1" x14ac:dyDescent="0.25"/>
  <cols>
    <col min="1" max="1" width="17.44140625" style="184" hidden="1" customWidth="1"/>
    <col min="2" max="2" width="9.44140625" style="184" customWidth="1"/>
    <col min="3" max="3" width="10.88671875" style="184" customWidth="1"/>
    <col min="4" max="4" width="15.5546875" style="184" customWidth="1"/>
    <col min="5" max="5" width="11.6640625" style="184" customWidth="1"/>
    <col min="6" max="6" width="11.109375" style="184" customWidth="1"/>
    <col min="7" max="7" width="31" style="254" customWidth="1"/>
    <col min="8" max="8" width="8.109375" style="254" customWidth="1"/>
    <col min="9" max="9" width="6.88671875" style="255" customWidth="1"/>
    <col min="10" max="10" width="10.44140625" style="184" customWidth="1"/>
    <col min="11" max="11" width="11" style="255" customWidth="1"/>
    <col min="12" max="12" width="10.33203125" style="184" customWidth="1"/>
    <col min="13" max="13" width="11.109375" style="184" customWidth="1"/>
    <col min="14" max="21" width="11.44140625" style="184"/>
    <col min="22" max="22" width="17.6640625" style="184" customWidth="1"/>
    <col min="23" max="256" width="11.44140625" style="184"/>
    <col min="257" max="257" width="0" style="184" hidden="1" customWidth="1"/>
    <col min="258" max="258" width="9.44140625" style="184" customWidth="1"/>
    <col min="259" max="259" width="10.88671875" style="184" customWidth="1"/>
    <col min="260" max="260" width="15.5546875" style="184" customWidth="1"/>
    <col min="261" max="261" width="11.6640625" style="184" customWidth="1"/>
    <col min="262" max="262" width="11.109375" style="184" customWidth="1"/>
    <col min="263" max="263" width="31" style="184" customWidth="1"/>
    <col min="264" max="264" width="8.109375" style="184" customWidth="1"/>
    <col min="265" max="265" width="6.88671875" style="184" customWidth="1"/>
    <col min="266" max="266" width="10.44140625" style="184" customWidth="1"/>
    <col min="267" max="267" width="11" style="184" customWidth="1"/>
    <col min="268" max="268" width="10.33203125" style="184" customWidth="1"/>
    <col min="269" max="269" width="11.109375" style="184" customWidth="1"/>
    <col min="270" max="277" width="11.44140625" style="184"/>
    <col min="278" max="278" width="17.6640625" style="184" customWidth="1"/>
    <col min="279" max="512" width="11.44140625" style="184"/>
    <col min="513" max="513" width="0" style="184" hidden="1" customWidth="1"/>
    <col min="514" max="514" width="9.44140625" style="184" customWidth="1"/>
    <col min="515" max="515" width="10.88671875" style="184" customWidth="1"/>
    <col min="516" max="516" width="15.5546875" style="184" customWidth="1"/>
    <col min="517" max="517" width="11.6640625" style="184" customWidth="1"/>
    <col min="518" max="518" width="11.109375" style="184" customWidth="1"/>
    <col min="519" max="519" width="31" style="184" customWidth="1"/>
    <col min="520" max="520" width="8.109375" style="184" customWidth="1"/>
    <col min="521" max="521" width="6.88671875" style="184" customWidth="1"/>
    <col min="522" max="522" width="10.44140625" style="184" customWidth="1"/>
    <col min="523" max="523" width="11" style="184" customWidth="1"/>
    <col min="524" max="524" width="10.33203125" style="184" customWidth="1"/>
    <col min="525" max="525" width="11.109375" style="184" customWidth="1"/>
    <col min="526" max="533" width="11.44140625" style="184"/>
    <col min="534" max="534" width="17.6640625" style="184" customWidth="1"/>
    <col min="535" max="768" width="11.44140625" style="184"/>
    <col min="769" max="769" width="0" style="184" hidden="1" customWidth="1"/>
    <col min="770" max="770" width="9.44140625" style="184" customWidth="1"/>
    <col min="771" max="771" width="10.88671875" style="184" customWidth="1"/>
    <col min="772" max="772" width="15.5546875" style="184" customWidth="1"/>
    <col min="773" max="773" width="11.6640625" style="184" customWidth="1"/>
    <col min="774" max="774" width="11.109375" style="184" customWidth="1"/>
    <col min="775" max="775" width="31" style="184" customWidth="1"/>
    <col min="776" max="776" width="8.109375" style="184" customWidth="1"/>
    <col min="777" max="777" width="6.88671875" style="184" customWidth="1"/>
    <col min="778" max="778" width="10.44140625" style="184" customWidth="1"/>
    <col min="779" max="779" width="11" style="184" customWidth="1"/>
    <col min="780" max="780" width="10.33203125" style="184" customWidth="1"/>
    <col min="781" max="781" width="11.109375" style="184" customWidth="1"/>
    <col min="782" max="789" width="11.44140625" style="184"/>
    <col min="790" max="790" width="17.6640625" style="184" customWidth="1"/>
    <col min="791" max="1024" width="11.44140625" style="184"/>
    <col min="1025" max="1025" width="0" style="184" hidden="1" customWidth="1"/>
    <col min="1026" max="1026" width="9.44140625" style="184" customWidth="1"/>
    <col min="1027" max="1027" width="10.88671875" style="184" customWidth="1"/>
    <col min="1028" max="1028" width="15.5546875" style="184" customWidth="1"/>
    <col min="1029" max="1029" width="11.6640625" style="184" customWidth="1"/>
    <col min="1030" max="1030" width="11.109375" style="184" customWidth="1"/>
    <col min="1031" max="1031" width="31" style="184" customWidth="1"/>
    <col min="1032" max="1032" width="8.109375" style="184" customWidth="1"/>
    <col min="1033" max="1033" width="6.88671875" style="184" customWidth="1"/>
    <col min="1034" max="1034" width="10.44140625" style="184" customWidth="1"/>
    <col min="1035" max="1035" width="11" style="184" customWidth="1"/>
    <col min="1036" max="1036" width="10.33203125" style="184" customWidth="1"/>
    <col min="1037" max="1037" width="11.109375" style="184" customWidth="1"/>
    <col min="1038" max="1045" width="11.44140625" style="184"/>
    <col min="1046" max="1046" width="17.6640625" style="184" customWidth="1"/>
    <col min="1047" max="1280" width="11.44140625" style="184"/>
    <col min="1281" max="1281" width="0" style="184" hidden="1" customWidth="1"/>
    <col min="1282" max="1282" width="9.44140625" style="184" customWidth="1"/>
    <col min="1283" max="1283" width="10.88671875" style="184" customWidth="1"/>
    <col min="1284" max="1284" width="15.5546875" style="184" customWidth="1"/>
    <col min="1285" max="1285" width="11.6640625" style="184" customWidth="1"/>
    <col min="1286" max="1286" width="11.109375" style="184" customWidth="1"/>
    <col min="1287" max="1287" width="31" style="184" customWidth="1"/>
    <col min="1288" max="1288" width="8.109375" style="184" customWidth="1"/>
    <col min="1289" max="1289" width="6.88671875" style="184" customWidth="1"/>
    <col min="1290" max="1290" width="10.44140625" style="184" customWidth="1"/>
    <col min="1291" max="1291" width="11" style="184" customWidth="1"/>
    <col min="1292" max="1292" width="10.33203125" style="184" customWidth="1"/>
    <col min="1293" max="1293" width="11.109375" style="184" customWidth="1"/>
    <col min="1294" max="1301" width="11.44140625" style="184"/>
    <col min="1302" max="1302" width="17.6640625" style="184" customWidth="1"/>
    <col min="1303" max="1536" width="11.44140625" style="184"/>
    <col min="1537" max="1537" width="0" style="184" hidden="1" customWidth="1"/>
    <col min="1538" max="1538" width="9.44140625" style="184" customWidth="1"/>
    <col min="1539" max="1539" width="10.88671875" style="184" customWidth="1"/>
    <col min="1540" max="1540" width="15.5546875" style="184" customWidth="1"/>
    <col min="1541" max="1541" width="11.6640625" style="184" customWidth="1"/>
    <col min="1542" max="1542" width="11.109375" style="184" customWidth="1"/>
    <col min="1543" max="1543" width="31" style="184" customWidth="1"/>
    <col min="1544" max="1544" width="8.109375" style="184" customWidth="1"/>
    <col min="1545" max="1545" width="6.88671875" style="184" customWidth="1"/>
    <col min="1546" max="1546" width="10.44140625" style="184" customWidth="1"/>
    <col min="1547" max="1547" width="11" style="184" customWidth="1"/>
    <col min="1548" max="1548" width="10.33203125" style="184" customWidth="1"/>
    <col min="1549" max="1549" width="11.109375" style="184" customWidth="1"/>
    <col min="1550" max="1557" width="11.44140625" style="184"/>
    <col min="1558" max="1558" width="17.6640625" style="184" customWidth="1"/>
    <col min="1559" max="1792" width="11.44140625" style="184"/>
    <col min="1793" max="1793" width="0" style="184" hidden="1" customWidth="1"/>
    <col min="1794" max="1794" width="9.44140625" style="184" customWidth="1"/>
    <col min="1795" max="1795" width="10.88671875" style="184" customWidth="1"/>
    <col min="1796" max="1796" width="15.5546875" style="184" customWidth="1"/>
    <col min="1797" max="1797" width="11.6640625" style="184" customWidth="1"/>
    <col min="1798" max="1798" width="11.109375" style="184" customWidth="1"/>
    <col min="1799" max="1799" width="31" style="184" customWidth="1"/>
    <col min="1800" max="1800" width="8.109375" style="184" customWidth="1"/>
    <col min="1801" max="1801" width="6.88671875" style="184" customWidth="1"/>
    <col min="1802" max="1802" width="10.44140625" style="184" customWidth="1"/>
    <col min="1803" max="1803" width="11" style="184" customWidth="1"/>
    <col min="1804" max="1804" width="10.33203125" style="184" customWidth="1"/>
    <col min="1805" max="1805" width="11.109375" style="184" customWidth="1"/>
    <col min="1806" max="1813" width="11.44140625" style="184"/>
    <col min="1814" max="1814" width="17.6640625" style="184" customWidth="1"/>
    <col min="1815" max="2048" width="11.44140625" style="184"/>
    <col min="2049" max="2049" width="0" style="184" hidden="1" customWidth="1"/>
    <col min="2050" max="2050" width="9.44140625" style="184" customWidth="1"/>
    <col min="2051" max="2051" width="10.88671875" style="184" customWidth="1"/>
    <col min="2052" max="2052" width="15.5546875" style="184" customWidth="1"/>
    <col min="2053" max="2053" width="11.6640625" style="184" customWidth="1"/>
    <col min="2054" max="2054" width="11.109375" style="184" customWidth="1"/>
    <col min="2055" max="2055" width="31" style="184" customWidth="1"/>
    <col min="2056" max="2056" width="8.109375" style="184" customWidth="1"/>
    <col min="2057" max="2057" width="6.88671875" style="184" customWidth="1"/>
    <col min="2058" max="2058" width="10.44140625" style="184" customWidth="1"/>
    <col min="2059" max="2059" width="11" style="184" customWidth="1"/>
    <col min="2060" max="2060" width="10.33203125" style="184" customWidth="1"/>
    <col min="2061" max="2061" width="11.109375" style="184" customWidth="1"/>
    <col min="2062" max="2069" width="11.44140625" style="184"/>
    <col min="2070" max="2070" width="17.6640625" style="184" customWidth="1"/>
    <col min="2071" max="2304" width="11.44140625" style="184"/>
    <col min="2305" max="2305" width="0" style="184" hidden="1" customWidth="1"/>
    <col min="2306" max="2306" width="9.44140625" style="184" customWidth="1"/>
    <col min="2307" max="2307" width="10.88671875" style="184" customWidth="1"/>
    <col min="2308" max="2308" width="15.5546875" style="184" customWidth="1"/>
    <col min="2309" max="2309" width="11.6640625" style="184" customWidth="1"/>
    <col min="2310" max="2310" width="11.109375" style="184" customWidth="1"/>
    <col min="2311" max="2311" width="31" style="184" customWidth="1"/>
    <col min="2312" max="2312" width="8.109375" style="184" customWidth="1"/>
    <col min="2313" max="2313" width="6.88671875" style="184" customWidth="1"/>
    <col min="2314" max="2314" width="10.44140625" style="184" customWidth="1"/>
    <col min="2315" max="2315" width="11" style="184" customWidth="1"/>
    <col min="2316" max="2316" width="10.33203125" style="184" customWidth="1"/>
    <col min="2317" max="2317" width="11.109375" style="184" customWidth="1"/>
    <col min="2318" max="2325" width="11.44140625" style="184"/>
    <col min="2326" max="2326" width="17.6640625" style="184" customWidth="1"/>
    <col min="2327" max="2560" width="11.44140625" style="184"/>
    <col min="2561" max="2561" width="0" style="184" hidden="1" customWidth="1"/>
    <col min="2562" max="2562" width="9.44140625" style="184" customWidth="1"/>
    <col min="2563" max="2563" width="10.88671875" style="184" customWidth="1"/>
    <col min="2564" max="2564" width="15.5546875" style="184" customWidth="1"/>
    <col min="2565" max="2565" width="11.6640625" style="184" customWidth="1"/>
    <col min="2566" max="2566" width="11.109375" style="184" customWidth="1"/>
    <col min="2567" max="2567" width="31" style="184" customWidth="1"/>
    <col min="2568" max="2568" width="8.109375" style="184" customWidth="1"/>
    <col min="2569" max="2569" width="6.88671875" style="184" customWidth="1"/>
    <col min="2570" max="2570" width="10.44140625" style="184" customWidth="1"/>
    <col min="2571" max="2571" width="11" style="184" customWidth="1"/>
    <col min="2572" max="2572" width="10.33203125" style="184" customWidth="1"/>
    <col min="2573" max="2573" width="11.109375" style="184" customWidth="1"/>
    <col min="2574" max="2581" width="11.44140625" style="184"/>
    <col min="2582" max="2582" width="17.6640625" style="184" customWidth="1"/>
    <col min="2583" max="2816" width="11.44140625" style="184"/>
    <col min="2817" max="2817" width="0" style="184" hidden="1" customWidth="1"/>
    <col min="2818" max="2818" width="9.44140625" style="184" customWidth="1"/>
    <col min="2819" max="2819" width="10.88671875" style="184" customWidth="1"/>
    <col min="2820" max="2820" width="15.5546875" style="184" customWidth="1"/>
    <col min="2821" max="2821" width="11.6640625" style="184" customWidth="1"/>
    <col min="2822" max="2822" width="11.109375" style="184" customWidth="1"/>
    <col min="2823" max="2823" width="31" style="184" customWidth="1"/>
    <col min="2824" max="2824" width="8.109375" style="184" customWidth="1"/>
    <col min="2825" max="2825" width="6.88671875" style="184" customWidth="1"/>
    <col min="2826" max="2826" width="10.44140625" style="184" customWidth="1"/>
    <col min="2827" max="2827" width="11" style="184" customWidth="1"/>
    <col min="2828" max="2828" width="10.33203125" style="184" customWidth="1"/>
    <col min="2829" max="2829" width="11.109375" style="184" customWidth="1"/>
    <col min="2830" max="2837" width="11.44140625" style="184"/>
    <col min="2838" max="2838" width="17.6640625" style="184" customWidth="1"/>
    <col min="2839" max="3072" width="11.44140625" style="184"/>
    <col min="3073" max="3073" width="0" style="184" hidden="1" customWidth="1"/>
    <col min="3074" max="3074" width="9.44140625" style="184" customWidth="1"/>
    <col min="3075" max="3075" width="10.88671875" style="184" customWidth="1"/>
    <col min="3076" max="3076" width="15.5546875" style="184" customWidth="1"/>
    <col min="3077" max="3077" width="11.6640625" style="184" customWidth="1"/>
    <col min="3078" max="3078" width="11.109375" style="184" customWidth="1"/>
    <col min="3079" max="3079" width="31" style="184" customWidth="1"/>
    <col min="3080" max="3080" width="8.109375" style="184" customWidth="1"/>
    <col min="3081" max="3081" width="6.88671875" style="184" customWidth="1"/>
    <col min="3082" max="3082" width="10.44140625" style="184" customWidth="1"/>
    <col min="3083" max="3083" width="11" style="184" customWidth="1"/>
    <col min="3084" max="3084" width="10.33203125" style="184" customWidth="1"/>
    <col min="3085" max="3085" width="11.109375" style="184" customWidth="1"/>
    <col min="3086" max="3093" width="11.44140625" style="184"/>
    <col min="3094" max="3094" width="17.6640625" style="184" customWidth="1"/>
    <col min="3095" max="3328" width="11.44140625" style="184"/>
    <col min="3329" max="3329" width="0" style="184" hidden="1" customWidth="1"/>
    <col min="3330" max="3330" width="9.44140625" style="184" customWidth="1"/>
    <col min="3331" max="3331" width="10.88671875" style="184" customWidth="1"/>
    <col min="3332" max="3332" width="15.5546875" style="184" customWidth="1"/>
    <col min="3333" max="3333" width="11.6640625" style="184" customWidth="1"/>
    <col min="3334" max="3334" width="11.109375" style="184" customWidth="1"/>
    <col min="3335" max="3335" width="31" style="184" customWidth="1"/>
    <col min="3336" max="3336" width="8.109375" style="184" customWidth="1"/>
    <col min="3337" max="3337" width="6.88671875" style="184" customWidth="1"/>
    <col min="3338" max="3338" width="10.44140625" style="184" customWidth="1"/>
    <col min="3339" max="3339" width="11" style="184" customWidth="1"/>
    <col min="3340" max="3340" width="10.33203125" style="184" customWidth="1"/>
    <col min="3341" max="3341" width="11.109375" style="184" customWidth="1"/>
    <col min="3342" max="3349" width="11.44140625" style="184"/>
    <col min="3350" max="3350" width="17.6640625" style="184" customWidth="1"/>
    <col min="3351" max="3584" width="11.44140625" style="184"/>
    <col min="3585" max="3585" width="0" style="184" hidden="1" customWidth="1"/>
    <col min="3586" max="3586" width="9.44140625" style="184" customWidth="1"/>
    <col min="3587" max="3587" width="10.88671875" style="184" customWidth="1"/>
    <col min="3588" max="3588" width="15.5546875" style="184" customWidth="1"/>
    <col min="3589" max="3589" width="11.6640625" style="184" customWidth="1"/>
    <col min="3590" max="3590" width="11.109375" style="184" customWidth="1"/>
    <col min="3591" max="3591" width="31" style="184" customWidth="1"/>
    <col min="3592" max="3592" width="8.109375" style="184" customWidth="1"/>
    <col min="3593" max="3593" width="6.88671875" style="184" customWidth="1"/>
    <col min="3594" max="3594" width="10.44140625" style="184" customWidth="1"/>
    <col min="3595" max="3595" width="11" style="184" customWidth="1"/>
    <col min="3596" max="3596" width="10.33203125" style="184" customWidth="1"/>
    <col min="3597" max="3597" width="11.109375" style="184" customWidth="1"/>
    <col min="3598" max="3605" width="11.44140625" style="184"/>
    <col min="3606" max="3606" width="17.6640625" style="184" customWidth="1"/>
    <col min="3607" max="3840" width="11.44140625" style="184"/>
    <col min="3841" max="3841" width="0" style="184" hidden="1" customWidth="1"/>
    <col min="3842" max="3842" width="9.44140625" style="184" customWidth="1"/>
    <col min="3843" max="3843" width="10.88671875" style="184" customWidth="1"/>
    <col min="3844" max="3844" width="15.5546875" style="184" customWidth="1"/>
    <col min="3845" max="3845" width="11.6640625" style="184" customWidth="1"/>
    <col min="3846" max="3846" width="11.109375" style="184" customWidth="1"/>
    <col min="3847" max="3847" width="31" style="184" customWidth="1"/>
    <col min="3848" max="3848" width="8.109375" style="184" customWidth="1"/>
    <col min="3849" max="3849" width="6.88671875" style="184" customWidth="1"/>
    <col min="3850" max="3850" width="10.44140625" style="184" customWidth="1"/>
    <col min="3851" max="3851" width="11" style="184" customWidth="1"/>
    <col min="3852" max="3852" width="10.33203125" style="184" customWidth="1"/>
    <col min="3853" max="3853" width="11.109375" style="184" customWidth="1"/>
    <col min="3854" max="3861" width="11.44140625" style="184"/>
    <col min="3862" max="3862" width="17.6640625" style="184" customWidth="1"/>
    <col min="3863" max="4096" width="11.44140625" style="184"/>
    <col min="4097" max="4097" width="0" style="184" hidden="1" customWidth="1"/>
    <col min="4098" max="4098" width="9.44140625" style="184" customWidth="1"/>
    <col min="4099" max="4099" width="10.88671875" style="184" customWidth="1"/>
    <col min="4100" max="4100" width="15.5546875" style="184" customWidth="1"/>
    <col min="4101" max="4101" width="11.6640625" style="184" customWidth="1"/>
    <col min="4102" max="4102" width="11.109375" style="184" customWidth="1"/>
    <col min="4103" max="4103" width="31" style="184" customWidth="1"/>
    <col min="4104" max="4104" width="8.109375" style="184" customWidth="1"/>
    <col min="4105" max="4105" width="6.88671875" style="184" customWidth="1"/>
    <col min="4106" max="4106" width="10.44140625" style="184" customWidth="1"/>
    <col min="4107" max="4107" width="11" style="184" customWidth="1"/>
    <col min="4108" max="4108" width="10.33203125" style="184" customWidth="1"/>
    <col min="4109" max="4109" width="11.109375" style="184" customWidth="1"/>
    <col min="4110" max="4117" width="11.44140625" style="184"/>
    <col min="4118" max="4118" width="17.6640625" style="184" customWidth="1"/>
    <col min="4119" max="4352" width="11.44140625" style="184"/>
    <col min="4353" max="4353" width="0" style="184" hidden="1" customWidth="1"/>
    <col min="4354" max="4354" width="9.44140625" style="184" customWidth="1"/>
    <col min="4355" max="4355" width="10.88671875" style="184" customWidth="1"/>
    <col min="4356" max="4356" width="15.5546875" style="184" customWidth="1"/>
    <col min="4357" max="4357" width="11.6640625" style="184" customWidth="1"/>
    <col min="4358" max="4358" width="11.109375" style="184" customWidth="1"/>
    <col min="4359" max="4359" width="31" style="184" customWidth="1"/>
    <col min="4360" max="4360" width="8.109375" style="184" customWidth="1"/>
    <col min="4361" max="4361" width="6.88671875" style="184" customWidth="1"/>
    <col min="4362" max="4362" width="10.44140625" style="184" customWidth="1"/>
    <col min="4363" max="4363" width="11" style="184" customWidth="1"/>
    <col min="4364" max="4364" width="10.33203125" style="184" customWidth="1"/>
    <col min="4365" max="4365" width="11.109375" style="184" customWidth="1"/>
    <col min="4366" max="4373" width="11.44140625" style="184"/>
    <col min="4374" max="4374" width="17.6640625" style="184" customWidth="1"/>
    <col min="4375" max="4608" width="11.44140625" style="184"/>
    <col min="4609" max="4609" width="0" style="184" hidden="1" customWidth="1"/>
    <col min="4610" max="4610" width="9.44140625" style="184" customWidth="1"/>
    <col min="4611" max="4611" width="10.88671875" style="184" customWidth="1"/>
    <col min="4612" max="4612" width="15.5546875" style="184" customWidth="1"/>
    <col min="4613" max="4613" width="11.6640625" style="184" customWidth="1"/>
    <col min="4614" max="4614" width="11.109375" style="184" customWidth="1"/>
    <col min="4615" max="4615" width="31" style="184" customWidth="1"/>
    <col min="4616" max="4616" width="8.109375" style="184" customWidth="1"/>
    <col min="4617" max="4617" width="6.88671875" style="184" customWidth="1"/>
    <col min="4618" max="4618" width="10.44140625" style="184" customWidth="1"/>
    <col min="4619" max="4619" width="11" style="184" customWidth="1"/>
    <col min="4620" max="4620" width="10.33203125" style="184" customWidth="1"/>
    <col min="4621" max="4621" width="11.109375" style="184" customWidth="1"/>
    <col min="4622" max="4629" width="11.44140625" style="184"/>
    <col min="4630" max="4630" width="17.6640625" style="184" customWidth="1"/>
    <col min="4631" max="4864" width="11.44140625" style="184"/>
    <col min="4865" max="4865" width="0" style="184" hidden="1" customWidth="1"/>
    <col min="4866" max="4866" width="9.44140625" style="184" customWidth="1"/>
    <col min="4867" max="4867" width="10.88671875" style="184" customWidth="1"/>
    <col min="4868" max="4868" width="15.5546875" style="184" customWidth="1"/>
    <col min="4869" max="4869" width="11.6640625" style="184" customWidth="1"/>
    <col min="4870" max="4870" width="11.109375" style="184" customWidth="1"/>
    <col min="4871" max="4871" width="31" style="184" customWidth="1"/>
    <col min="4872" max="4872" width="8.109375" style="184" customWidth="1"/>
    <col min="4873" max="4873" width="6.88671875" style="184" customWidth="1"/>
    <col min="4874" max="4874" width="10.44140625" style="184" customWidth="1"/>
    <col min="4875" max="4875" width="11" style="184" customWidth="1"/>
    <col min="4876" max="4876" width="10.33203125" style="184" customWidth="1"/>
    <col min="4877" max="4877" width="11.109375" style="184" customWidth="1"/>
    <col min="4878" max="4885" width="11.44140625" style="184"/>
    <col min="4886" max="4886" width="17.6640625" style="184" customWidth="1"/>
    <col min="4887" max="5120" width="11.44140625" style="184"/>
    <col min="5121" max="5121" width="0" style="184" hidden="1" customWidth="1"/>
    <col min="5122" max="5122" width="9.44140625" style="184" customWidth="1"/>
    <col min="5123" max="5123" width="10.88671875" style="184" customWidth="1"/>
    <col min="5124" max="5124" width="15.5546875" style="184" customWidth="1"/>
    <col min="5125" max="5125" width="11.6640625" style="184" customWidth="1"/>
    <col min="5126" max="5126" width="11.109375" style="184" customWidth="1"/>
    <col min="5127" max="5127" width="31" style="184" customWidth="1"/>
    <col min="5128" max="5128" width="8.109375" style="184" customWidth="1"/>
    <col min="5129" max="5129" width="6.88671875" style="184" customWidth="1"/>
    <col min="5130" max="5130" width="10.44140625" style="184" customWidth="1"/>
    <col min="5131" max="5131" width="11" style="184" customWidth="1"/>
    <col min="5132" max="5132" width="10.33203125" style="184" customWidth="1"/>
    <col min="5133" max="5133" width="11.109375" style="184" customWidth="1"/>
    <col min="5134" max="5141" width="11.44140625" style="184"/>
    <col min="5142" max="5142" width="17.6640625" style="184" customWidth="1"/>
    <col min="5143" max="5376" width="11.44140625" style="184"/>
    <col min="5377" max="5377" width="0" style="184" hidden="1" customWidth="1"/>
    <col min="5378" max="5378" width="9.44140625" style="184" customWidth="1"/>
    <col min="5379" max="5379" width="10.88671875" style="184" customWidth="1"/>
    <col min="5380" max="5380" width="15.5546875" style="184" customWidth="1"/>
    <col min="5381" max="5381" width="11.6640625" style="184" customWidth="1"/>
    <col min="5382" max="5382" width="11.109375" style="184" customWidth="1"/>
    <col min="5383" max="5383" width="31" style="184" customWidth="1"/>
    <col min="5384" max="5384" width="8.109375" style="184" customWidth="1"/>
    <col min="5385" max="5385" width="6.88671875" style="184" customWidth="1"/>
    <col min="5386" max="5386" width="10.44140625" style="184" customWidth="1"/>
    <col min="5387" max="5387" width="11" style="184" customWidth="1"/>
    <col min="5388" max="5388" width="10.33203125" style="184" customWidth="1"/>
    <col min="5389" max="5389" width="11.109375" style="184" customWidth="1"/>
    <col min="5390" max="5397" width="11.44140625" style="184"/>
    <col min="5398" max="5398" width="17.6640625" style="184" customWidth="1"/>
    <col min="5399" max="5632" width="11.44140625" style="184"/>
    <col min="5633" max="5633" width="0" style="184" hidden="1" customWidth="1"/>
    <col min="5634" max="5634" width="9.44140625" style="184" customWidth="1"/>
    <col min="5635" max="5635" width="10.88671875" style="184" customWidth="1"/>
    <col min="5636" max="5636" width="15.5546875" style="184" customWidth="1"/>
    <col min="5637" max="5637" width="11.6640625" style="184" customWidth="1"/>
    <col min="5638" max="5638" width="11.109375" style="184" customWidth="1"/>
    <col min="5639" max="5639" width="31" style="184" customWidth="1"/>
    <col min="5640" max="5640" width="8.109375" style="184" customWidth="1"/>
    <col min="5641" max="5641" width="6.88671875" style="184" customWidth="1"/>
    <col min="5642" max="5642" width="10.44140625" style="184" customWidth="1"/>
    <col min="5643" max="5643" width="11" style="184" customWidth="1"/>
    <col min="5644" max="5644" width="10.33203125" style="184" customWidth="1"/>
    <col min="5645" max="5645" width="11.109375" style="184" customWidth="1"/>
    <col min="5646" max="5653" width="11.44140625" style="184"/>
    <col min="5654" max="5654" width="17.6640625" style="184" customWidth="1"/>
    <col min="5655" max="5888" width="11.44140625" style="184"/>
    <col min="5889" max="5889" width="0" style="184" hidden="1" customWidth="1"/>
    <col min="5890" max="5890" width="9.44140625" style="184" customWidth="1"/>
    <col min="5891" max="5891" width="10.88671875" style="184" customWidth="1"/>
    <col min="5892" max="5892" width="15.5546875" style="184" customWidth="1"/>
    <col min="5893" max="5893" width="11.6640625" style="184" customWidth="1"/>
    <col min="5894" max="5894" width="11.109375" style="184" customWidth="1"/>
    <col min="5895" max="5895" width="31" style="184" customWidth="1"/>
    <col min="5896" max="5896" width="8.109375" style="184" customWidth="1"/>
    <col min="5897" max="5897" width="6.88671875" style="184" customWidth="1"/>
    <col min="5898" max="5898" width="10.44140625" style="184" customWidth="1"/>
    <col min="5899" max="5899" width="11" style="184" customWidth="1"/>
    <col min="5900" max="5900" width="10.33203125" style="184" customWidth="1"/>
    <col min="5901" max="5901" width="11.109375" style="184" customWidth="1"/>
    <col min="5902" max="5909" width="11.44140625" style="184"/>
    <col min="5910" max="5910" width="17.6640625" style="184" customWidth="1"/>
    <col min="5911" max="6144" width="11.44140625" style="184"/>
    <col min="6145" max="6145" width="0" style="184" hidden="1" customWidth="1"/>
    <col min="6146" max="6146" width="9.44140625" style="184" customWidth="1"/>
    <col min="6147" max="6147" width="10.88671875" style="184" customWidth="1"/>
    <col min="6148" max="6148" width="15.5546875" style="184" customWidth="1"/>
    <col min="6149" max="6149" width="11.6640625" style="184" customWidth="1"/>
    <col min="6150" max="6150" width="11.109375" style="184" customWidth="1"/>
    <col min="6151" max="6151" width="31" style="184" customWidth="1"/>
    <col min="6152" max="6152" width="8.109375" style="184" customWidth="1"/>
    <col min="6153" max="6153" width="6.88671875" style="184" customWidth="1"/>
    <col min="6154" max="6154" width="10.44140625" style="184" customWidth="1"/>
    <col min="6155" max="6155" width="11" style="184" customWidth="1"/>
    <col min="6156" max="6156" width="10.33203125" style="184" customWidth="1"/>
    <col min="6157" max="6157" width="11.109375" style="184" customWidth="1"/>
    <col min="6158" max="6165" width="11.44140625" style="184"/>
    <col min="6166" max="6166" width="17.6640625" style="184" customWidth="1"/>
    <col min="6167" max="6400" width="11.44140625" style="184"/>
    <col min="6401" max="6401" width="0" style="184" hidden="1" customWidth="1"/>
    <col min="6402" max="6402" width="9.44140625" style="184" customWidth="1"/>
    <col min="6403" max="6403" width="10.88671875" style="184" customWidth="1"/>
    <col min="6404" max="6404" width="15.5546875" style="184" customWidth="1"/>
    <col min="6405" max="6405" width="11.6640625" style="184" customWidth="1"/>
    <col min="6406" max="6406" width="11.109375" style="184" customWidth="1"/>
    <col min="6407" max="6407" width="31" style="184" customWidth="1"/>
    <col min="6408" max="6408" width="8.109375" style="184" customWidth="1"/>
    <col min="6409" max="6409" width="6.88671875" style="184" customWidth="1"/>
    <col min="6410" max="6410" width="10.44140625" style="184" customWidth="1"/>
    <col min="6411" max="6411" width="11" style="184" customWidth="1"/>
    <col min="6412" max="6412" width="10.33203125" style="184" customWidth="1"/>
    <col min="6413" max="6413" width="11.109375" style="184" customWidth="1"/>
    <col min="6414" max="6421" width="11.44140625" style="184"/>
    <col min="6422" max="6422" width="17.6640625" style="184" customWidth="1"/>
    <col min="6423" max="6656" width="11.44140625" style="184"/>
    <col min="6657" max="6657" width="0" style="184" hidden="1" customWidth="1"/>
    <col min="6658" max="6658" width="9.44140625" style="184" customWidth="1"/>
    <col min="6659" max="6659" width="10.88671875" style="184" customWidth="1"/>
    <col min="6660" max="6660" width="15.5546875" style="184" customWidth="1"/>
    <col min="6661" max="6661" width="11.6640625" style="184" customWidth="1"/>
    <col min="6662" max="6662" width="11.109375" style="184" customWidth="1"/>
    <col min="6663" max="6663" width="31" style="184" customWidth="1"/>
    <col min="6664" max="6664" width="8.109375" style="184" customWidth="1"/>
    <col min="6665" max="6665" width="6.88671875" style="184" customWidth="1"/>
    <col min="6666" max="6666" width="10.44140625" style="184" customWidth="1"/>
    <col min="6667" max="6667" width="11" style="184" customWidth="1"/>
    <col min="6668" max="6668" width="10.33203125" style="184" customWidth="1"/>
    <col min="6669" max="6669" width="11.109375" style="184" customWidth="1"/>
    <col min="6670" max="6677" width="11.44140625" style="184"/>
    <col min="6678" max="6678" width="17.6640625" style="184" customWidth="1"/>
    <col min="6679" max="6912" width="11.44140625" style="184"/>
    <col min="6913" max="6913" width="0" style="184" hidden="1" customWidth="1"/>
    <col min="6914" max="6914" width="9.44140625" style="184" customWidth="1"/>
    <col min="6915" max="6915" width="10.88671875" style="184" customWidth="1"/>
    <col min="6916" max="6916" width="15.5546875" style="184" customWidth="1"/>
    <col min="6917" max="6917" width="11.6640625" style="184" customWidth="1"/>
    <col min="6918" max="6918" width="11.109375" style="184" customWidth="1"/>
    <col min="6919" max="6919" width="31" style="184" customWidth="1"/>
    <col min="6920" max="6920" width="8.109375" style="184" customWidth="1"/>
    <col min="6921" max="6921" width="6.88671875" style="184" customWidth="1"/>
    <col min="6922" max="6922" width="10.44140625" style="184" customWidth="1"/>
    <col min="6923" max="6923" width="11" style="184" customWidth="1"/>
    <col min="6924" max="6924" width="10.33203125" style="184" customWidth="1"/>
    <col min="6925" max="6925" width="11.109375" style="184" customWidth="1"/>
    <col min="6926" max="6933" width="11.44140625" style="184"/>
    <col min="6934" max="6934" width="17.6640625" style="184" customWidth="1"/>
    <col min="6935" max="7168" width="11.44140625" style="184"/>
    <col min="7169" max="7169" width="0" style="184" hidden="1" customWidth="1"/>
    <col min="7170" max="7170" width="9.44140625" style="184" customWidth="1"/>
    <col min="7171" max="7171" width="10.88671875" style="184" customWidth="1"/>
    <col min="7172" max="7172" width="15.5546875" style="184" customWidth="1"/>
    <col min="7173" max="7173" width="11.6640625" style="184" customWidth="1"/>
    <col min="7174" max="7174" width="11.109375" style="184" customWidth="1"/>
    <col min="7175" max="7175" width="31" style="184" customWidth="1"/>
    <col min="7176" max="7176" width="8.109375" style="184" customWidth="1"/>
    <col min="7177" max="7177" width="6.88671875" style="184" customWidth="1"/>
    <col min="7178" max="7178" width="10.44140625" style="184" customWidth="1"/>
    <col min="7179" max="7179" width="11" style="184" customWidth="1"/>
    <col min="7180" max="7180" width="10.33203125" style="184" customWidth="1"/>
    <col min="7181" max="7181" width="11.109375" style="184" customWidth="1"/>
    <col min="7182" max="7189" width="11.44140625" style="184"/>
    <col min="7190" max="7190" width="17.6640625" style="184" customWidth="1"/>
    <col min="7191" max="7424" width="11.44140625" style="184"/>
    <col min="7425" max="7425" width="0" style="184" hidden="1" customWidth="1"/>
    <col min="7426" max="7426" width="9.44140625" style="184" customWidth="1"/>
    <col min="7427" max="7427" width="10.88671875" style="184" customWidth="1"/>
    <col min="7428" max="7428" width="15.5546875" style="184" customWidth="1"/>
    <col min="7429" max="7429" width="11.6640625" style="184" customWidth="1"/>
    <col min="7430" max="7430" width="11.109375" style="184" customWidth="1"/>
    <col min="7431" max="7431" width="31" style="184" customWidth="1"/>
    <col min="7432" max="7432" width="8.109375" style="184" customWidth="1"/>
    <col min="7433" max="7433" width="6.88671875" style="184" customWidth="1"/>
    <col min="7434" max="7434" width="10.44140625" style="184" customWidth="1"/>
    <col min="7435" max="7435" width="11" style="184" customWidth="1"/>
    <col min="7436" max="7436" width="10.33203125" style="184" customWidth="1"/>
    <col min="7437" max="7437" width="11.109375" style="184" customWidth="1"/>
    <col min="7438" max="7445" width="11.44140625" style="184"/>
    <col min="7446" max="7446" width="17.6640625" style="184" customWidth="1"/>
    <col min="7447" max="7680" width="11.44140625" style="184"/>
    <col min="7681" max="7681" width="0" style="184" hidden="1" customWidth="1"/>
    <col min="7682" max="7682" width="9.44140625" style="184" customWidth="1"/>
    <col min="7683" max="7683" width="10.88671875" style="184" customWidth="1"/>
    <col min="7684" max="7684" width="15.5546875" style="184" customWidth="1"/>
    <col min="7685" max="7685" width="11.6640625" style="184" customWidth="1"/>
    <col min="7686" max="7686" width="11.109375" style="184" customWidth="1"/>
    <col min="7687" max="7687" width="31" style="184" customWidth="1"/>
    <col min="7688" max="7688" width="8.109375" style="184" customWidth="1"/>
    <col min="7689" max="7689" width="6.88671875" style="184" customWidth="1"/>
    <col min="7690" max="7690" width="10.44140625" style="184" customWidth="1"/>
    <col min="7691" max="7691" width="11" style="184" customWidth="1"/>
    <col min="7692" max="7692" width="10.33203125" style="184" customWidth="1"/>
    <col min="7693" max="7693" width="11.109375" style="184" customWidth="1"/>
    <col min="7694" max="7701" width="11.44140625" style="184"/>
    <col min="7702" max="7702" width="17.6640625" style="184" customWidth="1"/>
    <col min="7703" max="7936" width="11.44140625" style="184"/>
    <col min="7937" max="7937" width="0" style="184" hidden="1" customWidth="1"/>
    <col min="7938" max="7938" width="9.44140625" style="184" customWidth="1"/>
    <col min="7939" max="7939" width="10.88671875" style="184" customWidth="1"/>
    <col min="7940" max="7940" width="15.5546875" style="184" customWidth="1"/>
    <col min="7941" max="7941" width="11.6640625" style="184" customWidth="1"/>
    <col min="7942" max="7942" width="11.109375" style="184" customWidth="1"/>
    <col min="7943" max="7943" width="31" style="184" customWidth="1"/>
    <col min="7944" max="7944" width="8.109375" style="184" customWidth="1"/>
    <col min="7945" max="7945" width="6.88671875" style="184" customWidth="1"/>
    <col min="7946" max="7946" width="10.44140625" style="184" customWidth="1"/>
    <col min="7947" max="7947" width="11" style="184" customWidth="1"/>
    <col min="7948" max="7948" width="10.33203125" style="184" customWidth="1"/>
    <col min="7949" max="7949" width="11.109375" style="184" customWidth="1"/>
    <col min="7950" max="7957" width="11.44140625" style="184"/>
    <col min="7958" max="7958" width="17.6640625" style="184" customWidth="1"/>
    <col min="7959" max="8192" width="11.44140625" style="184"/>
    <col min="8193" max="8193" width="0" style="184" hidden="1" customWidth="1"/>
    <col min="8194" max="8194" width="9.44140625" style="184" customWidth="1"/>
    <col min="8195" max="8195" width="10.88671875" style="184" customWidth="1"/>
    <col min="8196" max="8196" width="15.5546875" style="184" customWidth="1"/>
    <col min="8197" max="8197" width="11.6640625" style="184" customWidth="1"/>
    <col min="8198" max="8198" width="11.109375" style="184" customWidth="1"/>
    <col min="8199" max="8199" width="31" style="184" customWidth="1"/>
    <col min="8200" max="8200" width="8.109375" style="184" customWidth="1"/>
    <col min="8201" max="8201" width="6.88671875" style="184" customWidth="1"/>
    <col min="8202" max="8202" width="10.44140625" style="184" customWidth="1"/>
    <col min="8203" max="8203" width="11" style="184" customWidth="1"/>
    <col min="8204" max="8204" width="10.33203125" style="184" customWidth="1"/>
    <col min="8205" max="8205" width="11.109375" style="184" customWidth="1"/>
    <col min="8206" max="8213" width="11.44140625" style="184"/>
    <col min="8214" max="8214" width="17.6640625" style="184" customWidth="1"/>
    <col min="8215" max="8448" width="11.44140625" style="184"/>
    <col min="8449" max="8449" width="0" style="184" hidden="1" customWidth="1"/>
    <col min="8450" max="8450" width="9.44140625" style="184" customWidth="1"/>
    <col min="8451" max="8451" width="10.88671875" style="184" customWidth="1"/>
    <col min="8452" max="8452" width="15.5546875" style="184" customWidth="1"/>
    <col min="8453" max="8453" width="11.6640625" style="184" customWidth="1"/>
    <col min="8454" max="8454" width="11.109375" style="184" customWidth="1"/>
    <col min="8455" max="8455" width="31" style="184" customWidth="1"/>
    <col min="8456" max="8456" width="8.109375" style="184" customWidth="1"/>
    <col min="8457" max="8457" width="6.88671875" style="184" customWidth="1"/>
    <col min="8458" max="8458" width="10.44140625" style="184" customWidth="1"/>
    <col min="8459" max="8459" width="11" style="184" customWidth="1"/>
    <col min="8460" max="8460" width="10.33203125" style="184" customWidth="1"/>
    <col min="8461" max="8461" width="11.109375" style="184" customWidth="1"/>
    <col min="8462" max="8469" width="11.44140625" style="184"/>
    <col min="8470" max="8470" width="17.6640625" style="184" customWidth="1"/>
    <col min="8471" max="8704" width="11.44140625" style="184"/>
    <col min="8705" max="8705" width="0" style="184" hidden="1" customWidth="1"/>
    <col min="8706" max="8706" width="9.44140625" style="184" customWidth="1"/>
    <col min="8707" max="8707" width="10.88671875" style="184" customWidth="1"/>
    <col min="8708" max="8708" width="15.5546875" style="184" customWidth="1"/>
    <col min="8709" max="8709" width="11.6640625" style="184" customWidth="1"/>
    <col min="8710" max="8710" width="11.109375" style="184" customWidth="1"/>
    <col min="8711" max="8711" width="31" style="184" customWidth="1"/>
    <col min="8712" max="8712" width="8.109375" style="184" customWidth="1"/>
    <col min="8713" max="8713" width="6.88671875" style="184" customWidth="1"/>
    <col min="8714" max="8714" width="10.44140625" style="184" customWidth="1"/>
    <col min="8715" max="8715" width="11" style="184" customWidth="1"/>
    <col min="8716" max="8716" width="10.33203125" style="184" customWidth="1"/>
    <col min="8717" max="8717" width="11.109375" style="184" customWidth="1"/>
    <col min="8718" max="8725" width="11.44140625" style="184"/>
    <col min="8726" max="8726" width="17.6640625" style="184" customWidth="1"/>
    <col min="8727" max="8960" width="11.44140625" style="184"/>
    <col min="8961" max="8961" width="0" style="184" hidden="1" customWidth="1"/>
    <col min="8962" max="8962" width="9.44140625" style="184" customWidth="1"/>
    <col min="8963" max="8963" width="10.88671875" style="184" customWidth="1"/>
    <col min="8964" max="8964" width="15.5546875" style="184" customWidth="1"/>
    <col min="8965" max="8965" width="11.6640625" style="184" customWidth="1"/>
    <col min="8966" max="8966" width="11.109375" style="184" customWidth="1"/>
    <col min="8967" max="8967" width="31" style="184" customWidth="1"/>
    <col min="8968" max="8968" width="8.109375" style="184" customWidth="1"/>
    <col min="8969" max="8969" width="6.88671875" style="184" customWidth="1"/>
    <col min="8970" max="8970" width="10.44140625" style="184" customWidth="1"/>
    <col min="8971" max="8971" width="11" style="184" customWidth="1"/>
    <col min="8972" max="8972" width="10.33203125" style="184" customWidth="1"/>
    <col min="8973" max="8973" width="11.109375" style="184" customWidth="1"/>
    <col min="8974" max="8981" width="11.44140625" style="184"/>
    <col min="8982" max="8982" width="17.6640625" style="184" customWidth="1"/>
    <col min="8983" max="9216" width="11.44140625" style="184"/>
    <col min="9217" max="9217" width="0" style="184" hidden="1" customWidth="1"/>
    <col min="9218" max="9218" width="9.44140625" style="184" customWidth="1"/>
    <col min="9219" max="9219" width="10.88671875" style="184" customWidth="1"/>
    <col min="9220" max="9220" width="15.5546875" style="184" customWidth="1"/>
    <col min="9221" max="9221" width="11.6640625" style="184" customWidth="1"/>
    <col min="9222" max="9222" width="11.109375" style="184" customWidth="1"/>
    <col min="9223" max="9223" width="31" style="184" customWidth="1"/>
    <col min="9224" max="9224" width="8.109375" style="184" customWidth="1"/>
    <col min="9225" max="9225" width="6.88671875" style="184" customWidth="1"/>
    <col min="9226" max="9226" width="10.44140625" style="184" customWidth="1"/>
    <col min="9227" max="9227" width="11" style="184" customWidth="1"/>
    <col min="9228" max="9228" width="10.33203125" style="184" customWidth="1"/>
    <col min="9229" max="9229" width="11.109375" style="184" customWidth="1"/>
    <col min="9230" max="9237" width="11.44140625" style="184"/>
    <col min="9238" max="9238" width="17.6640625" style="184" customWidth="1"/>
    <col min="9239" max="9472" width="11.44140625" style="184"/>
    <col min="9473" max="9473" width="0" style="184" hidden="1" customWidth="1"/>
    <col min="9474" max="9474" width="9.44140625" style="184" customWidth="1"/>
    <col min="9475" max="9475" width="10.88671875" style="184" customWidth="1"/>
    <col min="9476" max="9476" width="15.5546875" style="184" customWidth="1"/>
    <col min="9477" max="9477" width="11.6640625" style="184" customWidth="1"/>
    <col min="9478" max="9478" width="11.109375" style="184" customWidth="1"/>
    <col min="9479" max="9479" width="31" style="184" customWidth="1"/>
    <col min="9480" max="9480" width="8.109375" style="184" customWidth="1"/>
    <col min="9481" max="9481" width="6.88671875" style="184" customWidth="1"/>
    <col min="9482" max="9482" width="10.44140625" style="184" customWidth="1"/>
    <col min="9483" max="9483" width="11" style="184" customWidth="1"/>
    <col min="9484" max="9484" width="10.33203125" style="184" customWidth="1"/>
    <col min="9485" max="9485" width="11.109375" style="184" customWidth="1"/>
    <col min="9486" max="9493" width="11.44140625" style="184"/>
    <col min="9494" max="9494" width="17.6640625" style="184" customWidth="1"/>
    <col min="9495" max="9728" width="11.44140625" style="184"/>
    <col min="9729" max="9729" width="0" style="184" hidden="1" customWidth="1"/>
    <col min="9730" max="9730" width="9.44140625" style="184" customWidth="1"/>
    <col min="9731" max="9731" width="10.88671875" style="184" customWidth="1"/>
    <col min="9732" max="9732" width="15.5546875" style="184" customWidth="1"/>
    <col min="9733" max="9733" width="11.6640625" style="184" customWidth="1"/>
    <col min="9734" max="9734" width="11.109375" style="184" customWidth="1"/>
    <col min="9735" max="9735" width="31" style="184" customWidth="1"/>
    <col min="9736" max="9736" width="8.109375" style="184" customWidth="1"/>
    <col min="9737" max="9737" width="6.88671875" style="184" customWidth="1"/>
    <col min="9738" max="9738" width="10.44140625" style="184" customWidth="1"/>
    <col min="9739" max="9739" width="11" style="184" customWidth="1"/>
    <col min="9740" max="9740" width="10.33203125" style="184" customWidth="1"/>
    <col min="9741" max="9741" width="11.109375" style="184" customWidth="1"/>
    <col min="9742" max="9749" width="11.44140625" style="184"/>
    <col min="9750" max="9750" width="17.6640625" style="184" customWidth="1"/>
    <col min="9751" max="9984" width="11.44140625" style="184"/>
    <col min="9985" max="9985" width="0" style="184" hidden="1" customWidth="1"/>
    <col min="9986" max="9986" width="9.44140625" style="184" customWidth="1"/>
    <col min="9987" max="9987" width="10.88671875" style="184" customWidth="1"/>
    <col min="9988" max="9988" width="15.5546875" style="184" customWidth="1"/>
    <col min="9989" max="9989" width="11.6640625" style="184" customWidth="1"/>
    <col min="9990" max="9990" width="11.109375" style="184" customWidth="1"/>
    <col min="9991" max="9991" width="31" style="184" customWidth="1"/>
    <col min="9992" max="9992" width="8.109375" style="184" customWidth="1"/>
    <col min="9993" max="9993" width="6.88671875" style="184" customWidth="1"/>
    <col min="9994" max="9994" width="10.44140625" style="184" customWidth="1"/>
    <col min="9995" max="9995" width="11" style="184" customWidth="1"/>
    <col min="9996" max="9996" width="10.33203125" style="184" customWidth="1"/>
    <col min="9997" max="9997" width="11.109375" style="184" customWidth="1"/>
    <col min="9998" max="10005" width="11.44140625" style="184"/>
    <col min="10006" max="10006" width="17.6640625" style="184" customWidth="1"/>
    <col min="10007" max="10240" width="11.44140625" style="184"/>
    <col min="10241" max="10241" width="0" style="184" hidden="1" customWidth="1"/>
    <col min="10242" max="10242" width="9.44140625" style="184" customWidth="1"/>
    <col min="10243" max="10243" width="10.88671875" style="184" customWidth="1"/>
    <col min="10244" max="10244" width="15.5546875" style="184" customWidth="1"/>
    <col min="10245" max="10245" width="11.6640625" style="184" customWidth="1"/>
    <col min="10246" max="10246" width="11.109375" style="184" customWidth="1"/>
    <col min="10247" max="10247" width="31" style="184" customWidth="1"/>
    <col min="10248" max="10248" width="8.109375" style="184" customWidth="1"/>
    <col min="10249" max="10249" width="6.88671875" style="184" customWidth="1"/>
    <col min="10250" max="10250" width="10.44140625" style="184" customWidth="1"/>
    <col min="10251" max="10251" width="11" style="184" customWidth="1"/>
    <col min="10252" max="10252" width="10.33203125" style="184" customWidth="1"/>
    <col min="10253" max="10253" width="11.109375" style="184" customWidth="1"/>
    <col min="10254" max="10261" width="11.44140625" style="184"/>
    <col min="10262" max="10262" width="17.6640625" style="184" customWidth="1"/>
    <col min="10263" max="10496" width="11.44140625" style="184"/>
    <col min="10497" max="10497" width="0" style="184" hidden="1" customWidth="1"/>
    <col min="10498" max="10498" width="9.44140625" style="184" customWidth="1"/>
    <col min="10499" max="10499" width="10.88671875" style="184" customWidth="1"/>
    <col min="10500" max="10500" width="15.5546875" style="184" customWidth="1"/>
    <col min="10501" max="10501" width="11.6640625" style="184" customWidth="1"/>
    <col min="10502" max="10502" width="11.109375" style="184" customWidth="1"/>
    <col min="10503" max="10503" width="31" style="184" customWidth="1"/>
    <col min="10504" max="10504" width="8.109375" style="184" customWidth="1"/>
    <col min="10505" max="10505" width="6.88671875" style="184" customWidth="1"/>
    <col min="10506" max="10506" width="10.44140625" style="184" customWidth="1"/>
    <col min="10507" max="10507" width="11" style="184" customWidth="1"/>
    <col min="10508" max="10508" width="10.33203125" style="184" customWidth="1"/>
    <col min="10509" max="10509" width="11.109375" style="184" customWidth="1"/>
    <col min="10510" max="10517" width="11.44140625" style="184"/>
    <col min="10518" max="10518" width="17.6640625" style="184" customWidth="1"/>
    <col min="10519" max="10752" width="11.44140625" style="184"/>
    <col min="10753" max="10753" width="0" style="184" hidden="1" customWidth="1"/>
    <col min="10754" max="10754" width="9.44140625" style="184" customWidth="1"/>
    <col min="10755" max="10755" width="10.88671875" style="184" customWidth="1"/>
    <col min="10756" max="10756" width="15.5546875" style="184" customWidth="1"/>
    <col min="10757" max="10757" width="11.6640625" style="184" customWidth="1"/>
    <col min="10758" max="10758" width="11.109375" style="184" customWidth="1"/>
    <col min="10759" max="10759" width="31" style="184" customWidth="1"/>
    <col min="10760" max="10760" width="8.109375" style="184" customWidth="1"/>
    <col min="10761" max="10761" width="6.88671875" style="184" customWidth="1"/>
    <col min="10762" max="10762" width="10.44140625" style="184" customWidth="1"/>
    <col min="10763" max="10763" width="11" style="184" customWidth="1"/>
    <col min="10764" max="10764" width="10.33203125" style="184" customWidth="1"/>
    <col min="10765" max="10765" width="11.109375" style="184" customWidth="1"/>
    <col min="10766" max="10773" width="11.44140625" style="184"/>
    <col min="10774" max="10774" width="17.6640625" style="184" customWidth="1"/>
    <col min="10775" max="11008" width="11.44140625" style="184"/>
    <col min="11009" max="11009" width="0" style="184" hidden="1" customWidth="1"/>
    <col min="11010" max="11010" width="9.44140625" style="184" customWidth="1"/>
    <col min="11011" max="11011" width="10.88671875" style="184" customWidth="1"/>
    <col min="11012" max="11012" width="15.5546875" style="184" customWidth="1"/>
    <col min="11013" max="11013" width="11.6640625" style="184" customWidth="1"/>
    <col min="11014" max="11014" width="11.109375" style="184" customWidth="1"/>
    <col min="11015" max="11015" width="31" style="184" customWidth="1"/>
    <col min="11016" max="11016" width="8.109375" style="184" customWidth="1"/>
    <col min="11017" max="11017" width="6.88671875" style="184" customWidth="1"/>
    <col min="11018" max="11018" width="10.44140625" style="184" customWidth="1"/>
    <col min="11019" max="11019" width="11" style="184" customWidth="1"/>
    <col min="11020" max="11020" width="10.33203125" style="184" customWidth="1"/>
    <col min="11021" max="11021" width="11.109375" style="184" customWidth="1"/>
    <col min="11022" max="11029" width="11.44140625" style="184"/>
    <col min="11030" max="11030" width="17.6640625" style="184" customWidth="1"/>
    <col min="11031" max="11264" width="11.44140625" style="184"/>
    <col min="11265" max="11265" width="0" style="184" hidden="1" customWidth="1"/>
    <col min="11266" max="11266" width="9.44140625" style="184" customWidth="1"/>
    <col min="11267" max="11267" width="10.88671875" style="184" customWidth="1"/>
    <col min="11268" max="11268" width="15.5546875" style="184" customWidth="1"/>
    <col min="11269" max="11269" width="11.6640625" style="184" customWidth="1"/>
    <col min="11270" max="11270" width="11.109375" style="184" customWidth="1"/>
    <col min="11271" max="11271" width="31" style="184" customWidth="1"/>
    <col min="11272" max="11272" width="8.109375" style="184" customWidth="1"/>
    <col min="11273" max="11273" width="6.88671875" style="184" customWidth="1"/>
    <col min="11274" max="11274" width="10.44140625" style="184" customWidth="1"/>
    <col min="11275" max="11275" width="11" style="184" customWidth="1"/>
    <col min="11276" max="11276" width="10.33203125" style="184" customWidth="1"/>
    <col min="11277" max="11277" width="11.109375" style="184" customWidth="1"/>
    <col min="11278" max="11285" width="11.44140625" style="184"/>
    <col min="11286" max="11286" width="17.6640625" style="184" customWidth="1"/>
    <col min="11287" max="11520" width="11.44140625" style="184"/>
    <col min="11521" max="11521" width="0" style="184" hidden="1" customWidth="1"/>
    <col min="11522" max="11522" width="9.44140625" style="184" customWidth="1"/>
    <col min="11523" max="11523" width="10.88671875" style="184" customWidth="1"/>
    <col min="11524" max="11524" width="15.5546875" style="184" customWidth="1"/>
    <col min="11525" max="11525" width="11.6640625" style="184" customWidth="1"/>
    <col min="11526" max="11526" width="11.109375" style="184" customWidth="1"/>
    <col min="11527" max="11527" width="31" style="184" customWidth="1"/>
    <col min="11528" max="11528" width="8.109375" style="184" customWidth="1"/>
    <col min="11529" max="11529" width="6.88671875" style="184" customWidth="1"/>
    <col min="11530" max="11530" width="10.44140625" style="184" customWidth="1"/>
    <col min="11531" max="11531" width="11" style="184" customWidth="1"/>
    <col min="11532" max="11532" width="10.33203125" style="184" customWidth="1"/>
    <col min="11533" max="11533" width="11.109375" style="184" customWidth="1"/>
    <col min="11534" max="11541" width="11.44140625" style="184"/>
    <col min="11542" max="11542" width="17.6640625" style="184" customWidth="1"/>
    <col min="11543" max="11776" width="11.44140625" style="184"/>
    <col min="11777" max="11777" width="0" style="184" hidden="1" customWidth="1"/>
    <col min="11778" max="11778" width="9.44140625" style="184" customWidth="1"/>
    <col min="11779" max="11779" width="10.88671875" style="184" customWidth="1"/>
    <col min="11780" max="11780" width="15.5546875" style="184" customWidth="1"/>
    <col min="11781" max="11781" width="11.6640625" style="184" customWidth="1"/>
    <col min="11782" max="11782" width="11.109375" style="184" customWidth="1"/>
    <col min="11783" max="11783" width="31" style="184" customWidth="1"/>
    <col min="11784" max="11784" width="8.109375" style="184" customWidth="1"/>
    <col min="11785" max="11785" width="6.88671875" style="184" customWidth="1"/>
    <col min="11786" max="11786" width="10.44140625" style="184" customWidth="1"/>
    <col min="11787" max="11787" width="11" style="184" customWidth="1"/>
    <col min="11788" max="11788" width="10.33203125" style="184" customWidth="1"/>
    <col min="11789" max="11789" width="11.109375" style="184" customWidth="1"/>
    <col min="11790" max="11797" width="11.44140625" style="184"/>
    <col min="11798" max="11798" width="17.6640625" style="184" customWidth="1"/>
    <col min="11799" max="12032" width="11.44140625" style="184"/>
    <col min="12033" max="12033" width="0" style="184" hidden="1" customWidth="1"/>
    <col min="12034" max="12034" width="9.44140625" style="184" customWidth="1"/>
    <col min="12035" max="12035" width="10.88671875" style="184" customWidth="1"/>
    <col min="12036" max="12036" width="15.5546875" style="184" customWidth="1"/>
    <col min="12037" max="12037" width="11.6640625" style="184" customWidth="1"/>
    <col min="12038" max="12038" width="11.109375" style="184" customWidth="1"/>
    <col min="12039" max="12039" width="31" style="184" customWidth="1"/>
    <col min="12040" max="12040" width="8.109375" style="184" customWidth="1"/>
    <col min="12041" max="12041" width="6.88671875" style="184" customWidth="1"/>
    <col min="12042" max="12042" width="10.44140625" style="184" customWidth="1"/>
    <col min="12043" max="12043" width="11" style="184" customWidth="1"/>
    <col min="12044" max="12044" width="10.33203125" style="184" customWidth="1"/>
    <col min="12045" max="12045" width="11.109375" style="184" customWidth="1"/>
    <col min="12046" max="12053" width="11.44140625" style="184"/>
    <col min="12054" max="12054" width="17.6640625" style="184" customWidth="1"/>
    <col min="12055" max="12288" width="11.44140625" style="184"/>
    <col min="12289" max="12289" width="0" style="184" hidden="1" customWidth="1"/>
    <col min="12290" max="12290" width="9.44140625" style="184" customWidth="1"/>
    <col min="12291" max="12291" width="10.88671875" style="184" customWidth="1"/>
    <col min="12292" max="12292" width="15.5546875" style="184" customWidth="1"/>
    <col min="12293" max="12293" width="11.6640625" style="184" customWidth="1"/>
    <col min="12294" max="12294" width="11.109375" style="184" customWidth="1"/>
    <col min="12295" max="12295" width="31" style="184" customWidth="1"/>
    <col min="12296" max="12296" width="8.109375" style="184" customWidth="1"/>
    <col min="12297" max="12297" width="6.88671875" style="184" customWidth="1"/>
    <col min="12298" max="12298" width="10.44140625" style="184" customWidth="1"/>
    <col min="12299" max="12299" width="11" style="184" customWidth="1"/>
    <col min="12300" max="12300" width="10.33203125" style="184" customWidth="1"/>
    <col min="12301" max="12301" width="11.109375" style="184" customWidth="1"/>
    <col min="12302" max="12309" width="11.44140625" style="184"/>
    <col min="12310" max="12310" width="17.6640625" style="184" customWidth="1"/>
    <col min="12311" max="12544" width="11.44140625" style="184"/>
    <col min="12545" max="12545" width="0" style="184" hidden="1" customWidth="1"/>
    <col min="12546" max="12546" width="9.44140625" style="184" customWidth="1"/>
    <col min="12547" max="12547" width="10.88671875" style="184" customWidth="1"/>
    <col min="12548" max="12548" width="15.5546875" style="184" customWidth="1"/>
    <col min="12549" max="12549" width="11.6640625" style="184" customWidth="1"/>
    <col min="12550" max="12550" width="11.109375" style="184" customWidth="1"/>
    <col min="12551" max="12551" width="31" style="184" customWidth="1"/>
    <col min="12552" max="12552" width="8.109375" style="184" customWidth="1"/>
    <col min="12553" max="12553" width="6.88671875" style="184" customWidth="1"/>
    <col min="12554" max="12554" width="10.44140625" style="184" customWidth="1"/>
    <col min="12555" max="12555" width="11" style="184" customWidth="1"/>
    <col min="12556" max="12556" width="10.33203125" style="184" customWidth="1"/>
    <col min="12557" max="12557" width="11.109375" style="184" customWidth="1"/>
    <col min="12558" max="12565" width="11.44140625" style="184"/>
    <col min="12566" max="12566" width="17.6640625" style="184" customWidth="1"/>
    <col min="12567" max="12800" width="11.44140625" style="184"/>
    <col min="12801" max="12801" width="0" style="184" hidden="1" customWidth="1"/>
    <col min="12802" max="12802" width="9.44140625" style="184" customWidth="1"/>
    <col min="12803" max="12803" width="10.88671875" style="184" customWidth="1"/>
    <col min="12804" max="12804" width="15.5546875" style="184" customWidth="1"/>
    <col min="12805" max="12805" width="11.6640625" style="184" customWidth="1"/>
    <col min="12806" max="12806" width="11.109375" style="184" customWidth="1"/>
    <col min="12807" max="12807" width="31" style="184" customWidth="1"/>
    <col min="12808" max="12808" width="8.109375" style="184" customWidth="1"/>
    <col min="12809" max="12809" width="6.88671875" style="184" customWidth="1"/>
    <col min="12810" max="12810" width="10.44140625" style="184" customWidth="1"/>
    <col min="12811" max="12811" width="11" style="184" customWidth="1"/>
    <col min="12812" max="12812" width="10.33203125" style="184" customWidth="1"/>
    <col min="12813" max="12813" width="11.109375" style="184" customWidth="1"/>
    <col min="12814" max="12821" width="11.44140625" style="184"/>
    <col min="12822" max="12822" width="17.6640625" style="184" customWidth="1"/>
    <col min="12823" max="13056" width="11.44140625" style="184"/>
    <col min="13057" max="13057" width="0" style="184" hidden="1" customWidth="1"/>
    <col min="13058" max="13058" width="9.44140625" style="184" customWidth="1"/>
    <col min="13059" max="13059" width="10.88671875" style="184" customWidth="1"/>
    <col min="13060" max="13060" width="15.5546875" style="184" customWidth="1"/>
    <col min="13061" max="13061" width="11.6640625" style="184" customWidth="1"/>
    <col min="13062" max="13062" width="11.109375" style="184" customWidth="1"/>
    <col min="13063" max="13063" width="31" style="184" customWidth="1"/>
    <col min="13064" max="13064" width="8.109375" style="184" customWidth="1"/>
    <col min="13065" max="13065" width="6.88671875" style="184" customWidth="1"/>
    <col min="13066" max="13066" width="10.44140625" style="184" customWidth="1"/>
    <col min="13067" max="13067" width="11" style="184" customWidth="1"/>
    <col min="13068" max="13068" width="10.33203125" style="184" customWidth="1"/>
    <col min="13069" max="13069" width="11.109375" style="184" customWidth="1"/>
    <col min="13070" max="13077" width="11.44140625" style="184"/>
    <col min="13078" max="13078" width="17.6640625" style="184" customWidth="1"/>
    <col min="13079" max="13312" width="11.44140625" style="184"/>
    <col min="13313" max="13313" width="0" style="184" hidden="1" customWidth="1"/>
    <col min="13314" max="13314" width="9.44140625" style="184" customWidth="1"/>
    <col min="13315" max="13315" width="10.88671875" style="184" customWidth="1"/>
    <col min="13316" max="13316" width="15.5546875" style="184" customWidth="1"/>
    <col min="13317" max="13317" width="11.6640625" style="184" customWidth="1"/>
    <col min="13318" max="13318" width="11.109375" style="184" customWidth="1"/>
    <col min="13319" max="13319" width="31" style="184" customWidth="1"/>
    <col min="13320" max="13320" width="8.109375" style="184" customWidth="1"/>
    <col min="13321" max="13321" width="6.88671875" style="184" customWidth="1"/>
    <col min="13322" max="13322" width="10.44140625" style="184" customWidth="1"/>
    <col min="13323" max="13323" width="11" style="184" customWidth="1"/>
    <col min="13324" max="13324" width="10.33203125" style="184" customWidth="1"/>
    <col min="13325" max="13325" width="11.109375" style="184" customWidth="1"/>
    <col min="13326" max="13333" width="11.44140625" style="184"/>
    <col min="13334" max="13334" width="17.6640625" style="184" customWidth="1"/>
    <col min="13335" max="13568" width="11.44140625" style="184"/>
    <col min="13569" max="13569" width="0" style="184" hidden="1" customWidth="1"/>
    <col min="13570" max="13570" width="9.44140625" style="184" customWidth="1"/>
    <col min="13571" max="13571" width="10.88671875" style="184" customWidth="1"/>
    <col min="13572" max="13572" width="15.5546875" style="184" customWidth="1"/>
    <col min="13573" max="13573" width="11.6640625" style="184" customWidth="1"/>
    <col min="13574" max="13574" width="11.109375" style="184" customWidth="1"/>
    <col min="13575" max="13575" width="31" style="184" customWidth="1"/>
    <col min="13576" max="13576" width="8.109375" style="184" customWidth="1"/>
    <col min="13577" max="13577" width="6.88671875" style="184" customWidth="1"/>
    <col min="13578" max="13578" width="10.44140625" style="184" customWidth="1"/>
    <col min="13579" max="13579" width="11" style="184" customWidth="1"/>
    <col min="13580" max="13580" width="10.33203125" style="184" customWidth="1"/>
    <col min="13581" max="13581" width="11.109375" style="184" customWidth="1"/>
    <col min="13582" max="13589" width="11.44140625" style="184"/>
    <col min="13590" max="13590" width="17.6640625" style="184" customWidth="1"/>
    <col min="13591" max="13824" width="11.44140625" style="184"/>
    <col min="13825" max="13825" width="0" style="184" hidden="1" customWidth="1"/>
    <col min="13826" max="13826" width="9.44140625" style="184" customWidth="1"/>
    <col min="13827" max="13827" width="10.88671875" style="184" customWidth="1"/>
    <col min="13828" max="13828" width="15.5546875" style="184" customWidth="1"/>
    <col min="13829" max="13829" width="11.6640625" style="184" customWidth="1"/>
    <col min="13830" max="13830" width="11.109375" style="184" customWidth="1"/>
    <col min="13831" max="13831" width="31" style="184" customWidth="1"/>
    <col min="13832" max="13832" width="8.109375" style="184" customWidth="1"/>
    <col min="13833" max="13833" width="6.88671875" style="184" customWidth="1"/>
    <col min="13834" max="13834" width="10.44140625" style="184" customWidth="1"/>
    <col min="13835" max="13835" width="11" style="184" customWidth="1"/>
    <col min="13836" max="13836" width="10.33203125" style="184" customWidth="1"/>
    <col min="13837" max="13837" width="11.109375" style="184" customWidth="1"/>
    <col min="13838" max="13845" width="11.44140625" style="184"/>
    <col min="13846" max="13846" width="17.6640625" style="184" customWidth="1"/>
    <col min="13847" max="14080" width="11.44140625" style="184"/>
    <col min="14081" max="14081" width="0" style="184" hidden="1" customWidth="1"/>
    <col min="14082" max="14082" width="9.44140625" style="184" customWidth="1"/>
    <col min="14083" max="14083" width="10.88671875" style="184" customWidth="1"/>
    <col min="14084" max="14084" width="15.5546875" style="184" customWidth="1"/>
    <col min="14085" max="14085" width="11.6640625" style="184" customWidth="1"/>
    <col min="14086" max="14086" width="11.109375" style="184" customWidth="1"/>
    <col min="14087" max="14087" width="31" style="184" customWidth="1"/>
    <col min="14088" max="14088" width="8.109375" style="184" customWidth="1"/>
    <col min="14089" max="14089" width="6.88671875" style="184" customWidth="1"/>
    <col min="14090" max="14090" width="10.44140625" style="184" customWidth="1"/>
    <col min="14091" max="14091" width="11" style="184" customWidth="1"/>
    <col min="14092" max="14092" width="10.33203125" style="184" customWidth="1"/>
    <col min="14093" max="14093" width="11.109375" style="184" customWidth="1"/>
    <col min="14094" max="14101" width="11.44140625" style="184"/>
    <col min="14102" max="14102" width="17.6640625" style="184" customWidth="1"/>
    <col min="14103" max="14336" width="11.44140625" style="184"/>
    <col min="14337" max="14337" width="0" style="184" hidden="1" customWidth="1"/>
    <col min="14338" max="14338" width="9.44140625" style="184" customWidth="1"/>
    <col min="14339" max="14339" width="10.88671875" style="184" customWidth="1"/>
    <col min="14340" max="14340" width="15.5546875" style="184" customWidth="1"/>
    <col min="14341" max="14341" width="11.6640625" style="184" customWidth="1"/>
    <col min="14342" max="14342" width="11.109375" style="184" customWidth="1"/>
    <col min="14343" max="14343" width="31" style="184" customWidth="1"/>
    <col min="14344" max="14344" width="8.109375" style="184" customWidth="1"/>
    <col min="14345" max="14345" width="6.88671875" style="184" customWidth="1"/>
    <col min="14346" max="14346" width="10.44140625" style="184" customWidth="1"/>
    <col min="14347" max="14347" width="11" style="184" customWidth="1"/>
    <col min="14348" max="14348" width="10.33203125" style="184" customWidth="1"/>
    <col min="14349" max="14349" width="11.109375" style="184" customWidth="1"/>
    <col min="14350" max="14357" width="11.44140625" style="184"/>
    <col min="14358" max="14358" width="17.6640625" style="184" customWidth="1"/>
    <col min="14359" max="14592" width="11.44140625" style="184"/>
    <col min="14593" max="14593" width="0" style="184" hidden="1" customWidth="1"/>
    <col min="14594" max="14594" width="9.44140625" style="184" customWidth="1"/>
    <col min="14595" max="14595" width="10.88671875" style="184" customWidth="1"/>
    <col min="14596" max="14596" width="15.5546875" style="184" customWidth="1"/>
    <col min="14597" max="14597" width="11.6640625" style="184" customWidth="1"/>
    <col min="14598" max="14598" width="11.109375" style="184" customWidth="1"/>
    <col min="14599" max="14599" width="31" style="184" customWidth="1"/>
    <col min="14600" max="14600" width="8.109375" style="184" customWidth="1"/>
    <col min="14601" max="14601" width="6.88671875" style="184" customWidth="1"/>
    <col min="14602" max="14602" width="10.44140625" style="184" customWidth="1"/>
    <col min="14603" max="14603" width="11" style="184" customWidth="1"/>
    <col min="14604" max="14604" width="10.33203125" style="184" customWidth="1"/>
    <col min="14605" max="14605" width="11.109375" style="184" customWidth="1"/>
    <col min="14606" max="14613" width="11.44140625" style="184"/>
    <col min="14614" max="14614" width="17.6640625" style="184" customWidth="1"/>
    <col min="14615" max="14848" width="11.44140625" style="184"/>
    <col min="14849" max="14849" width="0" style="184" hidden="1" customWidth="1"/>
    <col min="14850" max="14850" width="9.44140625" style="184" customWidth="1"/>
    <col min="14851" max="14851" width="10.88671875" style="184" customWidth="1"/>
    <col min="14852" max="14852" width="15.5546875" style="184" customWidth="1"/>
    <col min="14853" max="14853" width="11.6640625" style="184" customWidth="1"/>
    <col min="14854" max="14854" width="11.109375" style="184" customWidth="1"/>
    <col min="14855" max="14855" width="31" style="184" customWidth="1"/>
    <col min="14856" max="14856" width="8.109375" style="184" customWidth="1"/>
    <col min="14857" max="14857" width="6.88671875" style="184" customWidth="1"/>
    <col min="14858" max="14858" width="10.44140625" style="184" customWidth="1"/>
    <col min="14859" max="14859" width="11" style="184" customWidth="1"/>
    <col min="14860" max="14860" width="10.33203125" style="184" customWidth="1"/>
    <col min="14861" max="14861" width="11.109375" style="184" customWidth="1"/>
    <col min="14862" max="14869" width="11.44140625" style="184"/>
    <col min="14870" max="14870" width="17.6640625" style="184" customWidth="1"/>
    <col min="14871" max="15104" width="11.44140625" style="184"/>
    <col min="15105" max="15105" width="0" style="184" hidden="1" customWidth="1"/>
    <col min="15106" max="15106" width="9.44140625" style="184" customWidth="1"/>
    <col min="15107" max="15107" width="10.88671875" style="184" customWidth="1"/>
    <col min="15108" max="15108" width="15.5546875" style="184" customWidth="1"/>
    <col min="15109" max="15109" width="11.6640625" style="184" customWidth="1"/>
    <col min="15110" max="15110" width="11.109375" style="184" customWidth="1"/>
    <col min="15111" max="15111" width="31" style="184" customWidth="1"/>
    <col min="15112" max="15112" width="8.109375" style="184" customWidth="1"/>
    <col min="15113" max="15113" width="6.88671875" style="184" customWidth="1"/>
    <col min="15114" max="15114" width="10.44140625" style="184" customWidth="1"/>
    <col min="15115" max="15115" width="11" style="184" customWidth="1"/>
    <col min="15116" max="15116" width="10.33203125" style="184" customWidth="1"/>
    <col min="15117" max="15117" width="11.109375" style="184" customWidth="1"/>
    <col min="15118" max="15125" width="11.44140625" style="184"/>
    <col min="15126" max="15126" width="17.6640625" style="184" customWidth="1"/>
    <col min="15127" max="15360" width="11.44140625" style="184"/>
    <col min="15361" max="15361" width="0" style="184" hidden="1" customWidth="1"/>
    <col min="15362" max="15362" width="9.44140625" style="184" customWidth="1"/>
    <col min="15363" max="15363" width="10.88671875" style="184" customWidth="1"/>
    <col min="15364" max="15364" width="15.5546875" style="184" customWidth="1"/>
    <col min="15365" max="15365" width="11.6640625" style="184" customWidth="1"/>
    <col min="15366" max="15366" width="11.109375" style="184" customWidth="1"/>
    <col min="15367" max="15367" width="31" style="184" customWidth="1"/>
    <col min="15368" max="15368" width="8.109375" style="184" customWidth="1"/>
    <col min="15369" max="15369" width="6.88671875" style="184" customWidth="1"/>
    <col min="15370" max="15370" width="10.44140625" style="184" customWidth="1"/>
    <col min="15371" max="15371" width="11" style="184" customWidth="1"/>
    <col min="15372" max="15372" width="10.33203125" style="184" customWidth="1"/>
    <col min="15373" max="15373" width="11.109375" style="184" customWidth="1"/>
    <col min="15374" max="15381" width="11.44140625" style="184"/>
    <col min="15382" max="15382" width="17.6640625" style="184" customWidth="1"/>
    <col min="15383" max="15616" width="11.44140625" style="184"/>
    <col min="15617" max="15617" width="0" style="184" hidden="1" customWidth="1"/>
    <col min="15618" max="15618" width="9.44140625" style="184" customWidth="1"/>
    <col min="15619" max="15619" width="10.88671875" style="184" customWidth="1"/>
    <col min="15620" max="15620" width="15.5546875" style="184" customWidth="1"/>
    <col min="15621" max="15621" width="11.6640625" style="184" customWidth="1"/>
    <col min="15622" max="15622" width="11.109375" style="184" customWidth="1"/>
    <col min="15623" max="15623" width="31" style="184" customWidth="1"/>
    <col min="15624" max="15624" width="8.109375" style="184" customWidth="1"/>
    <col min="15625" max="15625" width="6.88671875" style="184" customWidth="1"/>
    <col min="15626" max="15626" width="10.44140625" style="184" customWidth="1"/>
    <col min="15627" max="15627" width="11" style="184" customWidth="1"/>
    <col min="15628" max="15628" width="10.33203125" style="184" customWidth="1"/>
    <col min="15629" max="15629" width="11.109375" style="184" customWidth="1"/>
    <col min="15630" max="15637" width="11.44140625" style="184"/>
    <col min="15638" max="15638" width="17.6640625" style="184" customWidth="1"/>
    <col min="15639" max="15872" width="11.44140625" style="184"/>
    <col min="15873" max="15873" width="0" style="184" hidden="1" customWidth="1"/>
    <col min="15874" max="15874" width="9.44140625" style="184" customWidth="1"/>
    <col min="15875" max="15875" width="10.88671875" style="184" customWidth="1"/>
    <col min="15876" max="15876" width="15.5546875" style="184" customWidth="1"/>
    <col min="15877" max="15877" width="11.6640625" style="184" customWidth="1"/>
    <col min="15878" max="15878" width="11.109375" style="184" customWidth="1"/>
    <col min="15879" max="15879" width="31" style="184" customWidth="1"/>
    <col min="15880" max="15880" width="8.109375" style="184" customWidth="1"/>
    <col min="15881" max="15881" width="6.88671875" style="184" customWidth="1"/>
    <col min="15882" max="15882" width="10.44140625" style="184" customWidth="1"/>
    <col min="15883" max="15883" width="11" style="184" customWidth="1"/>
    <col min="15884" max="15884" width="10.33203125" style="184" customWidth="1"/>
    <col min="15885" max="15885" width="11.109375" style="184" customWidth="1"/>
    <col min="15886" max="15893" width="11.44140625" style="184"/>
    <col min="15894" max="15894" width="17.6640625" style="184" customWidth="1"/>
    <col min="15895" max="16128" width="11.44140625" style="184"/>
    <col min="16129" max="16129" width="0" style="184" hidden="1" customWidth="1"/>
    <col min="16130" max="16130" width="9.44140625" style="184" customWidth="1"/>
    <col min="16131" max="16131" width="10.88671875" style="184" customWidth="1"/>
    <col min="16132" max="16132" width="15.5546875" style="184" customWidth="1"/>
    <col min="16133" max="16133" width="11.6640625" style="184" customWidth="1"/>
    <col min="16134" max="16134" width="11.109375" style="184" customWidth="1"/>
    <col min="16135" max="16135" width="31" style="184" customWidth="1"/>
    <col min="16136" max="16136" width="8.109375" style="184" customWidth="1"/>
    <col min="16137" max="16137" width="6.88671875" style="184" customWidth="1"/>
    <col min="16138" max="16138" width="10.44140625" style="184" customWidth="1"/>
    <col min="16139" max="16139" width="11" style="184" customWidth="1"/>
    <col min="16140" max="16140" width="10.33203125" style="184" customWidth="1"/>
    <col min="16141" max="16141" width="11.109375" style="184" customWidth="1"/>
    <col min="16142" max="16149" width="11.44140625" style="184"/>
    <col min="16150" max="16150" width="17.6640625" style="184" customWidth="1"/>
    <col min="16151" max="16384" width="11.44140625" style="184"/>
  </cols>
  <sheetData>
    <row r="1" spans="1:22" ht="15.6" x14ac:dyDescent="0.3">
      <c r="A1" s="182"/>
      <c r="B1" s="183" t="s">
        <v>137</v>
      </c>
      <c r="C1" s="183"/>
      <c r="D1" s="183"/>
      <c r="E1" s="183"/>
      <c r="F1" s="183"/>
      <c r="G1" s="183"/>
      <c r="H1" s="183"/>
      <c r="I1" s="183"/>
      <c r="J1" s="183"/>
      <c r="K1" s="183"/>
      <c r="L1" s="183"/>
      <c r="M1" s="183"/>
      <c r="N1" s="183"/>
    </row>
    <row r="2" spans="1:22" ht="51.6" customHeight="1" x14ac:dyDescent="0.3">
      <c r="A2" s="185"/>
      <c r="B2" s="186" t="s">
        <v>164</v>
      </c>
      <c r="C2" s="186"/>
      <c r="D2" s="186"/>
      <c r="E2" s="186"/>
      <c r="F2" s="186"/>
      <c r="G2" s="186"/>
      <c r="H2" s="186"/>
      <c r="I2" s="186"/>
      <c r="J2" s="186"/>
      <c r="K2" s="186"/>
      <c r="L2" s="186"/>
      <c r="M2" s="186"/>
      <c r="N2" s="186"/>
    </row>
    <row r="3" spans="1:22" ht="40.799999999999997" customHeight="1" x14ac:dyDescent="0.25">
      <c r="A3" s="187"/>
      <c r="B3" s="188" t="s">
        <v>138</v>
      </c>
      <c r="C3" s="188"/>
      <c r="D3" s="188"/>
      <c r="E3" s="188"/>
      <c r="F3" s="188"/>
      <c r="G3" s="188"/>
      <c r="H3" s="188"/>
      <c r="I3" s="188"/>
      <c r="J3" s="188"/>
      <c r="K3" s="188"/>
      <c r="L3" s="188"/>
      <c r="M3" s="188"/>
      <c r="N3" s="188"/>
    </row>
    <row r="4" spans="1:22" ht="13.8" customHeight="1" thickBot="1" x14ac:dyDescent="0.3">
      <c r="A4" s="187"/>
      <c r="B4" s="189">
        <v>2024</v>
      </c>
      <c r="C4" s="189"/>
      <c r="D4" s="189"/>
      <c r="E4" s="189"/>
      <c r="F4" s="189"/>
      <c r="G4" s="189"/>
      <c r="H4" s="189"/>
      <c r="I4" s="189"/>
      <c r="J4" s="189"/>
      <c r="K4" s="189"/>
      <c r="L4" s="189"/>
      <c r="M4" s="189"/>
      <c r="N4" s="189"/>
    </row>
    <row r="5" spans="1:22" ht="15.6" x14ac:dyDescent="0.25">
      <c r="A5" s="190" t="s">
        <v>139</v>
      </c>
      <c r="B5" s="191" t="s">
        <v>140</v>
      </c>
      <c r="C5" s="192"/>
      <c r="D5" s="192"/>
      <c r="E5" s="193"/>
      <c r="F5" s="194" t="s">
        <v>141</v>
      </c>
      <c r="G5" s="195" t="s">
        <v>142</v>
      </c>
      <c r="H5" s="196" t="s">
        <v>143</v>
      </c>
      <c r="I5" s="197" t="s">
        <v>144</v>
      </c>
      <c r="J5" s="198" t="s">
        <v>145</v>
      </c>
      <c r="K5" s="199"/>
      <c r="L5" s="200" t="s">
        <v>146</v>
      </c>
      <c r="M5" s="200"/>
      <c r="N5" s="201" t="s">
        <v>147</v>
      </c>
    </row>
    <row r="6" spans="1:22" ht="14.4" customHeight="1" x14ac:dyDescent="0.25">
      <c r="A6" s="202"/>
      <c r="B6" s="203" t="s">
        <v>148</v>
      </c>
      <c r="C6" s="204" t="s">
        <v>149</v>
      </c>
      <c r="D6" s="204" t="s">
        <v>150</v>
      </c>
      <c r="E6" s="204" t="s">
        <v>151</v>
      </c>
      <c r="F6" s="205"/>
      <c r="G6" s="206"/>
      <c r="H6" s="207"/>
      <c r="I6" s="208"/>
      <c r="J6" s="209" t="s">
        <v>152</v>
      </c>
      <c r="K6" s="209" t="s">
        <v>153</v>
      </c>
      <c r="L6" s="210" t="s">
        <v>152</v>
      </c>
      <c r="M6" s="211" t="s">
        <v>106</v>
      </c>
      <c r="N6" s="212"/>
    </row>
    <row r="7" spans="1:22" ht="13.8" x14ac:dyDescent="0.25">
      <c r="A7" s="213"/>
      <c r="B7" s="214" t="s">
        <v>154</v>
      </c>
      <c r="C7" s="214"/>
      <c r="D7" s="214"/>
      <c r="E7" s="214"/>
      <c r="F7" s="214"/>
      <c r="G7" s="214"/>
      <c r="H7" s="215"/>
      <c r="I7" s="215"/>
      <c r="J7" s="216"/>
      <c r="K7" s="216"/>
      <c r="L7" s="216"/>
      <c r="M7" s="217"/>
      <c r="N7" s="204"/>
    </row>
    <row r="8" spans="1:22" ht="39.6" x14ac:dyDescent="0.25">
      <c r="A8" s="218" t="s">
        <v>155</v>
      </c>
      <c r="B8" s="219">
        <v>85310</v>
      </c>
      <c r="C8" s="220" t="s">
        <v>156</v>
      </c>
      <c r="D8" s="221" t="s">
        <v>157</v>
      </c>
      <c r="E8" s="222" t="s">
        <v>158</v>
      </c>
      <c r="F8" s="223">
        <v>72102103</v>
      </c>
      <c r="G8" s="224" t="s">
        <v>159</v>
      </c>
      <c r="H8" s="225" t="s">
        <v>160</v>
      </c>
      <c r="I8" s="226">
        <v>1</v>
      </c>
      <c r="J8" s="227">
        <v>3120000</v>
      </c>
      <c r="K8" s="227">
        <f>I8*J8</f>
        <v>3120000</v>
      </c>
      <c r="L8" s="227">
        <v>98800</v>
      </c>
      <c r="M8" s="228">
        <f>L8*I8</f>
        <v>98800</v>
      </c>
      <c r="N8" s="229">
        <f>J8</f>
        <v>3120000</v>
      </c>
    </row>
    <row r="9" spans="1:22" ht="39.6" x14ac:dyDescent="0.25">
      <c r="A9" s="230"/>
      <c r="B9" s="219">
        <v>85310</v>
      </c>
      <c r="C9" s="220" t="s">
        <v>156</v>
      </c>
      <c r="D9" s="221" t="s">
        <v>157</v>
      </c>
      <c r="E9" s="222" t="s">
        <v>158</v>
      </c>
      <c r="F9" s="223">
        <v>72102103</v>
      </c>
      <c r="G9" s="231" t="s">
        <v>161</v>
      </c>
      <c r="H9" s="225" t="s">
        <v>160</v>
      </c>
      <c r="I9" s="226">
        <v>1</v>
      </c>
      <c r="J9" s="227">
        <v>636000</v>
      </c>
      <c r="K9" s="227">
        <f>I9*J9</f>
        <v>636000</v>
      </c>
      <c r="L9" s="227">
        <v>20140</v>
      </c>
      <c r="M9" s="228">
        <f>L9*I9</f>
        <v>20140</v>
      </c>
      <c r="N9" s="229">
        <f>J9</f>
        <v>636000</v>
      </c>
    </row>
    <row r="10" spans="1:22" ht="15.6" x14ac:dyDescent="0.25">
      <c r="B10" s="232" t="s">
        <v>162</v>
      </c>
      <c r="C10" s="232"/>
      <c r="D10" s="232"/>
      <c r="E10" s="232"/>
      <c r="F10" s="232"/>
      <c r="G10" s="232"/>
      <c r="H10" s="232"/>
      <c r="I10" s="232"/>
      <c r="J10" s="232"/>
      <c r="K10" s="232"/>
      <c r="L10" s="232"/>
      <c r="M10" s="232"/>
      <c r="N10" s="233">
        <f>SUM(N8:N9)</f>
        <v>3756000</v>
      </c>
      <c r="V10" s="234">
        <f>656140/1.19</f>
        <v>551378.15126050427</v>
      </c>
    </row>
    <row r="11" spans="1:22" ht="15.6" x14ac:dyDescent="0.25">
      <c r="B11" s="232" t="s">
        <v>163</v>
      </c>
      <c r="C11" s="232"/>
      <c r="D11" s="232"/>
      <c r="E11" s="232"/>
      <c r="F11" s="232"/>
      <c r="G11" s="232"/>
      <c r="H11" s="232"/>
      <c r="I11" s="232"/>
      <c r="J11" s="232"/>
      <c r="K11" s="232"/>
      <c r="L11" s="232"/>
      <c r="M11" s="232"/>
      <c r="N11" s="235">
        <f>M8+M9</f>
        <v>118940</v>
      </c>
      <c r="V11" s="236">
        <f>3218800/1.19</f>
        <v>2704873.9495798321</v>
      </c>
    </row>
    <row r="12" spans="1:22" ht="15.6" x14ac:dyDescent="0.25">
      <c r="B12" s="232" t="s">
        <v>106</v>
      </c>
      <c r="C12" s="232"/>
      <c r="D12" s="232"/>
      <c r="E12" s="232"/>
      <c r="F12" s="232"/>
      <c r="G12" s="232"/>
      <c r="H12" s="232"/>
      <c r="I12" s="232"/>
      <c r="J12" s="232"/>
      <c r="K12" s="232"/>
      <c r="L12" s="232"/>
      <c r="M12" s="232"/>
      <c r="N12" s="235">
        <f>N10+N11</f>
        <v>3874940</v>
      </c>
    </row>
    <row r="13" spans="1:22" ht="10.199999999999999" x14ac:dyDescent="0.25">
      <c r="B13" s="237"/>
      <c r="C13" s="237"/>
      <c r="D13" s="237"/>
      <c r="E13" s="237"/>
      <c r="F13" s="237"/>
      <c r="G13" s="238"/>
      <c r="H13" s="238"/>
      <c r="I13" s="239"/>
      <c r="J13" s="240"/>
      <c r="K13" s="241">
        <f>+K9+K8</f>
        <v>3756000</v>
      </c>
      <c r="L13" s="242"/>
      <c r="M13" s="241">
        <f>+M9+M8</f>
        <v>118940</v>
      </c>
      <c r="N13" s="243"/>
    </row>
    <row r="14" spans="1:22" ht="10.199999999999999" x14ac:dyDescent="0.25">
      <c r="B14" s="237"/>
      <c r="C14" s="237"/>
      <c r="D14" s="237"/>
      <c r="E14" s="237"/>
      <c r="F14" s="237"/>
      <c r="G14" s="238"/>
      <c r="H14" s="238"/>
      <c r="I14" s="239"/>
      <c r="J14" s="240"/>
      <c r="K14" s="241">
        <f>+K13*19%</f>
        <v>713640</v>
      </c>
      <c r="L14" s="242"/>
      <c r="M14" s="241">
        <f>+M13*19%</f>
        <v>22598.6</v>
      </c>
      <c r="N14" s="242"/>
    </row>
    <row r="15" spans="1:22" ht="10.199999999999999" x14ac:dyDescent="0.25">
      <c r="B15" s="237"/>
      <c r="C15" s="237"/>
      <c r="D15" s="237"/>
      <c r="E15" s="237"/>
      <c r="F15" s="237"/>
      <c r="G15" s="238"/>
      <c r="H15" s="238"/>
      <c r="I15" s="239"/>
      <c r="J15" s="244"/>
      <c r="K15" s="245">
        <f>SUM(K13:K14)</f>
        <v>4469640</v>
      </c>
      <c r="L15" s="246"/>
      <c r="M15" s="245">
        <f>SUM(M13:M14)</f>
        <v>141538.6</v>
      </c>
      <c r="N15" s="242"/>
    </row>
    <row r="16" spans="1:22" ht="10.199999999999999" x14ac:dyDescent="0.25">
      <c r="B16" s="237"/>
      <c r="C16" s="237"/>
      <c r="D16" s="237"/>
      <c r="E16" s="237"/>
      <c r="F16" s="237"/>
      <c r="G16" s="238"/>
      <c r="H16" s="238"/>
      <c r="I16" s="239"/>
      <c r="J16" s="247"/>
      <c r="K16" s="248"/>
      <c r="L16" s="246">
        <f>(K15+M15)/2</f>
        <v>2305589.2999999998</v>
      </c>
      <c r="M16" s="248"/>
      <c r="N16" s="242"/>
    </row>
    <row r="17" spans="2:14" ht="13.2" x14ac:dyDescent="0.25">
      <c r="B17"/>
      <c r="C17" s="249"/>
      <c r="D17" s="249"/>
      <c r="E17" s="237"/>
      <c r="F17" s="237"/>
      <c r="G17" s="238"/>
      <c r="H17" s="238"/>
      <c r="I17" s="239"/>
      <c r="J17" s="246"/>
      <c r="K17" s="248"/>
      <c r="L17" s="246"/>
      <c r="M17" s="242"/>
      <c r="N17" s="242"/>
    </row>
    <row r="18" spans="2:14" ht="13.8" x14ac:dyDescent="0.25">
      <c r="B18" s="250"/>
      <c r="C18" s="237"/>
      <c r="D18" s="237"/>
      <c r="E18" s="237"/>
      <c r="F18" s="237"/>
      <c r="G18" s="238"/>
      <c r="H18" s="238"/>
      <c r="I18" s="239"/>
      <c r="J18" s="242"/>
      <c r="K18" s="251"/>
      <c r="L18" s="242"/>
      <c r="M18" s="242"/>
      <c r="N18" s="242"/>
    </row>
    <row r="19" spans="2:14" ht="13.8" x14ac:dyDescent="0.25">
      <c r="B19" s="250"/>
      <c r="C19" s="237"/>
      <c r="D19" s="237"/>
      <c r="E19" s="237"/>
      <c r="F19" s="237"/>
      <c r="G19" s="238"/>
      <c r="H19" s="238"/>
      <c r="I19" s="239"/>
      <c r="J19" s="242"/>
      <c r="K19" s="251"/>
      <c r="L19" s="242"/>
      <c r="M19" s="242"/>
      <c r="N19" s="242"/>
    </row>
    <row r="20" spans="2:14" ht="13.8" x14ac:dyDescent="0.25">
      <c r="B20" s="250"/>
      <c r="C20" s="237"/>
      <c r="D20" s="237"/>
      <c r="E20" s="237"/>
      <c r="F20" s="237"/>
      <c r="G20" s="238"/>
      <c r="H20" s="238"/>
      <c r="I20" s="239"/>
      <c r="J20" s="237"/>
      <c r="K20" s="239"/>
      <c r="L20" s="237"/>
      <c r="M20" s="237"/>
      <c r="N20" s="237"/>
    </row>
    <row r="21" spans="2:14" ht="10.199999999999999" x14ac:dyDescent="0.25">
      <c r="B21" s="237"/>
      <c r="C21" s="237"/>
      <c r="D21" s="237"/>
      <c r="E21" s="237"/>
      <c r="F21" s="237"/>
      <c r="G21" s="238"/>
      <c r="H21" s="238"/>
      <c r="I21" s="239"/>
      <c r="J21" s="244"/>
      <c r="K21" s="252"/>
      <c r="L21" s="244"/>
      <c r="M21" s="240"/>
      <c r="N21" s="253"/>
    </row>
    <row r="22" spans="2:14" ht="10.199999999999999" x14ac:dyDescent="0.25">
      <c r="B22" s="237"/>
      <c r="C22" s="237"/>
      <c r="D22" s="237"/>
      <c r="E22" s="237"/>
      <c r="F22" s="237"/>
      <c r="G22" s="238"/>
      <c r="H22" s="238"/>
      <c r="I22" s="239"/>
      <c r="J22" s="237"/>
      <c r="K22" s="239"/>
      <c r="L22" s="237"/>
      <c r="M22" s="237"/>
      <c r="N22" s="237"/>
    </row>
    <row r="23" spans="2:14" ht="10.199999999999999" x14ac:dyDescent="0.25">
      <c r="B23" s="237"/>
      <c r="C23" s="237"/>
      <c r="D23" s="237"/>
      <c r="E23" s="237"/>
      <c r="F23" s="237"/>
      <c r="G23" s="238"/>
      <c r="H23" s="238"/>
      <c r="I23" s="239"/>
      <c r="J23" s="237"/>
      <c r="K23" s="239"/>
      <c r="L23" s="237"/>
      <c r="M23" s="237"/>
      <c r="N23" s="237"/>
    </row>
    <row r="24" spans="2:14" ht="10.199999999999999" x14ac:dyDescent="0.25">
      <c r="B24" s="237"/>
      <c r="C24" s="237"/>
      <c r="D24" s="237"/>
      <c r="E24" s="237"/>
      <c r="F24" s="237"/>
      <c r="G24" s="238"/>
      <c r="H24" s="238"/>
      <c r="I24" s="239"/>
      <c r="J24" s="237"/>
      <c r="K24" s="239"/>
      <c r="L24" s="237"/>
      <c r="M24" s="237"/>
      <c r="N24" s="237"/>
    </row>
    <row r="25" spans="2:14" ht="10.199999999999999" x14ac:dyDescent="0.25">
      <c r="B25" s="237"/>
      <c r="C25" s="237"/>
      <c r="D25" s="237"/>
      <c r="E25" s="237"/>
      <c r="F25" s="237"/>
      <c r="G25" s="238"/>
      <c r="H25" s="238"/>
      <c r="I25" s="239"/>
      <c r="J25" s="237"/>
      <c r="K25" s="239"/>
      <c r="L25" s="237"/>
      <c r="M25" s="237"/>
      <c r="N25" s="237"/>
    </row>
  </sheetData>
  <mergeCells count="17">
    <mergeCell ref="A5:A6"/>
    <mergeCell ref="B5:E5"/>
    <mergeCell ref="F5:F6"/>
    <mergeCell ref="G5:G6"/>
    <mergeCell ref="H5:H6"/>
    <mergeCell ref="B1:N1"/>
    <mergeCell ref="B2:N2"/>
    <mergeCell ref="B3:N3"/>
    <mergeCell ref="B4:N4"/>
    <mergeCell ref="I5:I6"/>
    <mergeCell ref="J5:K5"/>
    <mergeCell ref="L5:M5"/>
    <mergeCell ref="N5:N6"/>
    <mergeCell ref="B7:G7"/>
    <mergeCell ref="B10:M10"/>
    <mergeCell ref="B11:M11"/>
    <mergeCell ref="B12:M12"/>
  </mergeCells>
  <pageMargins left="0.7" right="0.7" top="0.75" bottom="0.75" header="0.3" footer="0.3"/>
  <pageSetup scale="63"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S23"/>
  <sheetViews>
    <sheetView topLeftCell="A11" zoomScaleNormal="100" zoomScaleSheetLayoutView="70" workbookViewId="0">
      <selection activeCell="A11" sqref="A11:K11"/>
    </sheetView>
  </sheetViews>
  <sheetFormatPr baseColWidth="10" defaultColWidth="10.109375" defaultRowHeight="13.2" x14ac:dyDescent="0.25"/>
  <cols>
    <col min="1" max="1" width="12.33203125" style="1" customWidth="1"/>
    <col min="2" max="2" width="18.5546875" style="1" customWidth="1"/>
    <col min="3" max="4" width="11.88671875" style="7" customWidth="1"/>
    <col min="5" max="5" width="12.44140625" style="1" bestFit="1" customWidth="1"/>
    <col min="6" max="6" width="12.44140625" style="1" customWidth="1"/>
    <col min="7" max="7" width="11.88671875" style="1" customWidth="1"/>
    <col min="8" max="8" width="14.88671875" style="1" customWidth="1"/>
    <col min="9" max="9" width="11.109375" style="1" customWidth="1"/>
    <col min="10" max="10" width="9" style="1" customWidth="1"/>
    <col min="11" max="11" width="12.44140625" style="1" customWidth="1"/>
    <col min="12" max="255" width="10.109375" style="1"/>
    <col min="256" max="256" width="2" style="1" bestFit="1" customWidth="1"/>
    <col min="257" max="257" width="18.6640625" style="1" customWidth="1"/>
    <col min="258" max="258" width="52.88671875" style="1" customWidth="1"/>
    <col min="259" max="259" width="16.44140625" style="1" customWidth="1"/>
    <col min="260" max="511" width="10.109375" style="1"/>
    <col min="512" max="512" width="2" style="1" bestFit="1" customWidth="1"/>
    <col min="513" max="513" width="18.6640625" style="1" customWidth="1"/>
    <col min="514" max="514" width="52.88671875" style="1" customWidth="1"/>
    <col min="515" max="515" width="16.44140625" style="1" customWidth="1"/>
    <col min="516" max="767" width="10.109375" style="1"/>
    <col min="768" max="768" width="2" style="1" bestFit="1" customWidth="1"/>
    <col min="769" max="769" width="18.6640625" style="1" customWidth="1"/>
    <col min="770" max="770" width="52.88671875" style="1" customWidth="1"/>
    <col min="771" max="771" width="16.44140625" style="1" customWidth="1"/>
    <col min="772" max="1023" width="10.109375" style="1"/>
    <col min="1024" max="1024" width="2" style="1" bestFit="1" customWidth="1"/>
    <col min="1025" max="1025" width="18.6640625" style="1" customWidth="1"/>
    <col min="1026" max="1026" width="52.88671875" style="1" customWidth="1"/>
    <col min="1027" max="1027" width="16.44140625" style="1" customWidth="1"/>
    <col min="1028" max="1279" width="10.109375" style="1"/>
    <col min="1280" max="1280" width="2" style="1" bestFit="1" customWidth="1"/>
    <col min="1281" max="1281" width="18.6640625" style="1" customWidth="1"/>
    <col min="1282" max="1282" width="52.88671875" style="1" customWidth="1"/>
    <col min="1283" max="1283" width="16.44140625" style="1" customWidth="1"/>
    <col min="1284" max="1535" width="10.109375" style="1"/>
    <col min="1536" max="1536" width="2" style="1" bestFit="1" customWidth="1"/>
    <col min="1537" max="1537" width="18.6640625" style="1" customWidth="1"/>
    <col min="1538" max="1538" width="52.88671875" style="1" customWidth="1"/>
    <col min="1539" max="1539" width="16.44140625" style="1" customWidth="1"/>
    <col min="1540" max="1791" width="10.109375" style="1"/>
    <col min="1792" max="1792" width="2" style="1" bestFit="1" customWidth="1"/>
    <col min="1793" max="1793" width="18.6640625" style="1" customWidth="1"/>
    <col min="1794" max="1794" width="52.88671875" style="1" customWidth="1"/>
    <col min="1795" max="1795" width="16.44140625" style="1" customWidth="1"/>
    <col min="1796" max="2047" width="10.109375" style="1"/>
    <col min="2048" max="2048" width="2" style="1" bestFit="1" customWidth="1"/>
    <col min="2049" max="2049" width="18.6640625" style="1" customWidth="1"/>
    <col min="2050" max="2050" width="52.88671875" style="1" customWidth="1"/>
    <col min="2051" max="2051" width="16.44140625" style="1" customWidth="1"/>
    <col min="2052" max="2303" width="10.109375" style="1"/>
    <col min="2304" max="2304" width="2" style="1" bestFit="1" customWidth="1"/>
    <col min="2305" max="2305" width="18.6640625" style="1" customWidth="1"/>
    <col min="2306" max="2306" width="52.88671875" style="1" customWidth="1"/>
    <col min="2307" max="2307" width="16.44140625" style="1" customWidth="1"/>
    <col min="2308" max="2559" width="10.109375" style="1"/>
    <col min="2560" max="2560" width="2" style="1" bestFit="1" customWidth="1"/>
    <col min="2561" max="2561" width="18.6640625" style="1" customWidth="1"/>
    <col min="2562" max="2562" width="52.88671875" style="1" customWidth="1"/>
    <col min="2563" max="2563" width="16.44140625" style="1" customWidth="1"/>
    <col min="2564" max="2815" width="10.109375" style="1"/>
    <col min="2816" max="2816" width="2" style="1" bestFit="1" customWidth="1"/>
    <col min="2817" max="2817" width="18.6640625" style="1" customWidth="1"/>
    <col min="2818" max="2818" width="52.88671875" style="1" customWidth="1"/>
    <col min="2819" max="2819" width="16.44140625" style="1" customWidth="1"/>
    <col min="2820" max="3071" width="10.109375" style="1"/>
    <col min="3072" max="3072" width="2" style="1" bestFit="1" customWidth="1"/>
    <col min="3073" max="3073" width="18.6640625" style="1" customWidth="1"/>
    <col min="3074" max="3074" width="52.88671875" style="1" customWidth="1"/>
    <col min="3075" max="3075" width="16.44140625" style="1" customWidth="1"/>
    <col min="3076" max="3327" width="10.109375" style="1"/>
    <col min="3328" max="3328" width="2" style="1" bestFit="1" customWidth="1"/>
    <col min="3329" max="3329" width="18.6640625" style="1" customWidth="1"/>
    <col min="3330" max="3330" width="52.88671875" style="1" customWidth="1"/>
    <col min="3331" max="3331" width="16.44140625" style="1" customWidth="1"/>
    <col min="3332" max="3583" width="10.109375" style="1"/>
    <col min="3584" max="3584" width="2" style="1" bestFit="1" customWidth="1"/>
    <col min="3585" max="3585" width="18.6640625" style="1" customWidth="1"/>
    <col min="3586" max="3586" width="52.88671875" style="1" customWidth="1"/>
    <col min="3587" max="3587" width="16.44140625" style="1" customWidth="1"/>
    <col min="3588" max="3839" width="10.109375" style="1"/>
    <col min="3840" max="3840" width="2" style="1" bestFit="1" customWidth="1"/>
    <col min="3841" max="3841" width="18.6640625" style="1" customWidth="1"/>
    <col min="3842" max="3842" width="52.88671875" style="1" customWidth="1"/>
    <col min="3843" max="3843" width="16.44140625" style="1" customWidth="1"/>
    <col min="3844" max="4095" width="10.109375" style="1"/>
    <col min="4096" max="4096" width="2" style="1" bestFit="1" customWidth="1"/>
    <col min="4097" max="4097" width="18.6640625" style="1" customWidth="1"/>
    <col min="4098" max="4098" width="52.88671875" style="1" customWidth="1"/>
    <col min="4099" max="4099" width="16.44140625" style="1" customWidth="1"/>
    <col min="4100" max="4351" width="10.109375" style="1"/>
    <col min="4352" max="4352" width="2" style="1" bestFit="1" customWidth="1"/>
    <col min="4353" max="4353" width="18.6640625" style="1" customWidth="1"/>
    <col min="4354" max="4354" width="52.88671875" style="1" customWidth="1"/>
    <col min="4355" max="4355" width="16.44140625" style="1" customWidth="1"/>
    <col min="4356" max="4607" width="10.109375" style="1"/>
    <col min="4608" max="4608" width="2" style="1" bestFit="1" customWidth="1"/>
    <col min="4609" max="4609" width="18.6640625" style="1" customWidth="1"/>
    <col min="4610" max="4610" width="52.88671875" style="1" customWidth="1"/>
    <col min="4611" max="4611" width="16.44140625" style="1" customWidth="1"/>
    <col min="4612" max="4863" width="10.109375" style="1"/>
    <col min="4864" max="4864" width="2" style="1" bestFit="1" customWidth="1"/>
    <col min="4865" max="4865" width="18.6640625" style="1" customWidth="1"/>
    <col min="4866" max="4866" width="52.88671875" style="1" customWidth="1"/>
    <col min="4867" max="4867" width="16.44140625" style="1" customWidth="1"/>
    <col min="4868" max="5119" width="10.109375" style="1"/>
    <col min="5120" max="5120" width="2" style="1" bestFit="1" customWidth="1"/>
    <col min="5121" max="5121" width="18.6640625" style="1" customWidth="1"/>
    <col min="5122" max="5122" width="52.88671875" style="1" customWidth="1"/>
    <col min="5123" max="5123" width="16.44140625" style="1" customWidth="1"/>
    <col min="5124" max="5375" width="10.109375" style="1"/>
    <col min="5376" max="5376" width="2" style="1" bestFit="1" customWidth="1"/>
    <col min="5377" max="5377" width="18.6640625" style="1" customWidth="1"/>
    <col min="5378" max="5378" width="52.88671875" style="1" customWidth="1"/>
    <col min="5379" max="5379" width="16.44140625" style="1" customWidth="1"/>
    <col min="5380" max="5631" width="10.109375" style="1"/>
    <col min="5632" max="5632" width="2" style="1" bestFit="1" customWidth="1"/>
    <col min="5633" max="5633" width="18.6640625" style="1" customWidth="1"/>
    <col min="5634" max="5634" width="52.88671875" style="1" customWidth="1"/>
    <col min="5635" max="5635" width="16.44140625" style="1" customWidth="1"/>
    <col min="5636" max="5887" width="10.109375" style="1"/>
    <col min="5888" max="5888" width="2" style="1" bestFit="1" customWidth="1"/>
    <col min="5889" max="5889" width="18.6640625" style="1" customWidth="1"/>
    <col min="5890" max="5890" width="52.88671875" style="1" customWidth="1"/>
    <col min="5891" max="5891" width="16.44140625" style="1" customWidth="1"/>
    <col min="5892" max="6143" width="10.109375" style="1"/>
    <col min="6144" max="6144" width="2" style="1" bestFit="1" customWidth="1"/>
    <col min="6145" max="6145" width="18.6640625" style="1" customWidth="1"/>
    <col min="6146" max="6146" width="52.88671875" style="1" customWidth="1"/>
    <col min="6147" max="6147" width="16.44140625" style="1" customWidth="1"/>
    <col min="6148" max="6399" width="10.109375" style="1"/>
    <col min="6400" max="6400" width="2" style="1" bestFit="1" customWidth="1"/>
    <col min="6401" max="6401" width="18.6640625" style="1" customWidth="1"/>
    <col min="6402" max="6402" width="52.88671875" style="1" customWidth="1"/>
    <col min="6403" max="6403" width="16.44140625" style="1" customWidth="1"/>
    <col min="6404" max="6655" width="10.109375" style="1"/>
    <col min="6656" max="6656" width="2" style="1" bestFit="1" customWidth="1"/>
    <col min="6657" max="6657" width="18.6640625" style="1" customWidth="1"/>
    <col min="6658" max="6658" width="52.88671875" style="1" customWidth="1"/>
    <col min="6659" max="6659" width="16.44140625" style="1" customWidth="1"/>
    <col min="6660" max="6911" width="10.109375" style="1"/>
    <col min="6912" max="6912" width="2" style="1" bestFit="1" customWidth="1"/>
    <col min="6913" max="6913" width="18.6640625" style="1" customWidth="1"/>
    <col min="6914" max="6914" width="52.88671875" style="1" customWidth="1"/>
    <col min="6915" max="6915" width="16.44140625" style="1" customWidth="1"/>
    <col min="6916" max="7167" width="10.109375" style="1"/>
    <col min="7168" max="7168" width="2" style="1" bestFit="1" customWidth="1"/>
    <col min="7169" max="7169" width="18.6640625" style="1" customWidth="1"/>
    <col min="7170" max="7170" width="52.88671875" style="1" customWidth="1"/>
    <col min="7171" max="7171" width="16.44140625" style="1" customWidth="1"/>
    <col min="7172" max="7423" width="10.109375" style="1"/>
    <col min="7424" max="7424" width="2" style="1" bestFit="1" customWidth="1"/>
    <col min="7425" max="7425" width="18.6640625" style="1" customWidth="1"/>
    <col min="7426" max="7426" width="52.88671875" style="1" customWidth="1"/>
    <col min="7427" max="7427" width="16.44140625" style="1" customWidth="1"/>
    <col min="7428" max="7679" width="10.109375" style="1"/>
    <col min="7680" max="7680" width="2" style="1" bestFit="1" customWidth="1"/>
    <col min="7681" max="7681" width="18.6640625" style="1" customWidth="1"/>
    <col min="7682" max="7682" width="52.88671875" style="1" customWidth="1"/>
    <col min="7683" max="7683" width="16.44140625" style="1" customWidth="1"/>
    <col min="7684" max="7935" width="10.109375" style="1"/>
    <col min="7936" max="7936" width="2" style="1" bestFit="1" customWidth="1"/>
    <col min="7937" max="7937" width="18.6640625" style="1" customWidth="1"/>
    <col min="7938" max="7938" width="52.88671875" style="1" customWidth="1"/>
    <col min="7939" max="7939" width="16.44140625" style="1" customWidth="1"/>
    <col min="7940" max="8191" width="10.109375" style="1"/>
    <col min="8192" max="8192" width="2" style="1" bestFit="1" customWidth="1"/>
    <col min="8193" max="8193" width="18.6640625" style="1" customWidth="1"/>
    <col min="8194" max="8194" width="52.88671875" style="1" customWidth="1"/>
    <col min="8195" max="8195" width="16.44140625" style="1" customWidth="1"/>
    <col min="8196" max="8447" width="10.109375" style="1"/>
    <col min="8448" max="8448" width="2" style="1" bestFit="1" customWidth="1"/>
    <col min="8449" max="8449" width="18.6640625" style="1" customWidth="1"/>
    <col min="8450" max="8450" width="52.88671875" style="1" customWidth="1"/>
    <col min="8451" max="8451" width="16.44140625" style="1" customWidth="1"/>
    <col min="8452" max="8703" width="10.109375" style="1"/>
    <col min="8704" max="8704" width="2" style="1" bestFit="1" customWidth="1"/>
    <col min="8705" max="8705" width="18.6640625" style="1" customWidth="1"/>
    <col min="8706" max="8706" width="52.88671875" style="1" customWidth="1"/>
    <col min="8707" max="8707" width="16.44140625" style="1" customWidth="1"/>
    <col min="8708" max="8959" width="10.109375" style="1"/>
    <col min="8960" max="8960" width="2" style="1" bestFit="1" customWidth="1"/>
    <col min="8961" max="8961" width="18.6640625" style="1" customWidth="1"/>
    <col min="8962" max="8962" width="52.88671875" style="1" customWidth="1"/>
    <col min="8963" max="8963" width="16.44140625" style="1" customWidth="1"/>
    <col min="8964" max="9215" width="10.109375" style="1"/>
    <col min="9216" max="9216" width="2" style="1" bestFit="1" customWidth="1"/>
    <col min="9217" max="9217" width="18.6640625" style="1" customWidth="1"/>
    <col min="9218" max="9218" width="52.88671875" style="1" customWidth="1"/>
    <col min="9219" max="9219" width="16.44140625" style="1" customWidth="1"/>
    <col min="9220" max="9471" width="10.109375" style="1"/>
    <col min="9472" max="9472" width="2" style="1" bestFit="1" customWidth="1"/>
    <col min="9473" max="9473" width="18.6640625" style="1" customWidth="1"/>
    <col min="9474" max="9474" width="52.88671875" style="1" customWidth="1"/>
    <col min="9475" max="9475" width="16.44140625" style="1" customWidth="1"/>
    <col min="9476" max="9727" width="10.109375" style="1"/>
    <col min="9728" max="9728" width="2" style="1" bestFit="1" customWidth="1"/>
    <col min="9729" max="9729" width="18.6640625" style="1" customWidth="1"/>
    <col min="9730" max="9730" width="52.88671875" style="1" customWidth="1"/>
    <col min="9731" max="9731" width="16.44140625" style="1" customWidth="1"/>
    <col min="9732" max="9983" width="10.109375" style="1"/>
    <col min="9984" max="9984" width="2" style="1" bestFit="1" customWidth="1"/>
    <col min="9985" max="9985" width="18.6640625" style="1" customWidth="1"/>
    <col min="9986" max="9986" width="52.88671875" style="1" customWidth="1"/>
    <col min="9987" max="9987" width="16.44140625" style="1" customWidth="1"/>
    <col min="9988" max="10239" width="10.109375" style="1"/>
    <col min="10240" max="10240" width="2" style="1" bestFit="1" customWidth="1"/>
    <col min="10241" max="10241" width="18.6640625" style="1" customWidth="1"/>
    <col min="10242" max="10242" width="52.88671875" style="1" customWidth="1"/>
    <col min="10243" max="10243" width="16.44140625" style="1" customWidth="1"/>
    <col min="10244" max="10495" width="10.109375" style="1"/>
    <col min="10496" max="10496" width="2" style="1" bestFit="1" customWidth="1"/>
    <col min="10497" max="10497" width="18.6640625" style="1" customWidth="1"/>
    <col min="10498" max="10498" width="52.88671875" style="1" customWidth="1"/>
    <col min="10499" max="10499" width="16.44140625" style="1" customWidth="1"/>
    <col min="10500" max="10751" width="10.109375" style="1"/>
    <col min="10752" max="10752" width="2" style="1" bestFit="1" customWidth="1"/>
    <col min="10753" max="10753" width="18.6640625" style="1" customWidth="1"/>
    <col min="10754" max="10754" width="52.88671875" style="1" customWidth="1"/>
    <col min="10755" max="10755" width="16.44140625" style="1" customWidth="1"/>
    <col min="10756" max="11007" width="10.109375" style="1"/>
    <col min="11008" max="11008" width="2" style="1" bestFit="1" customWidth="1"/>
    <col min="11009" max="11009" width="18.6640625" style="1" customWidth="1"/>
    <col min="11010" max="11010" width="52.88671875" style="1" customWidth="1"/>
    <col min="11011" max="11011" width="16.44140625" style="1" customWidth="1"/>
    <col min="11012" max="11263" width="10.109375" style="1"/>
    <col min="11264" max="11264" width="2" style="1" bestFit="1" customWidth="1"/>
    <col min="11265" max="11265" width="18.6640625" style="1" customWidth="1"/>
    <col min="11266" max="11266" width="52.88671875" style="1" customWidth="1"/>
    <col min="11267" max="11267" width="16.44140625" style="1" customWidth="1"/>
    <col min="11268" max="11519" width="10.109375" style="1"/>
    <col min="11520" max="11520" width="2" style="1" bestFit="1" customWidth="1"/>
    <col min="11521" max="11521" width="18.6640625" style="1" customWidth="1"/>
    <col min="11522" max="11522" width="52.88671875" style="1" customWidth="1"/>
    <col min="11523" max="11523" width="16.44140625" style="1" customWidth="1"/>
    <col min="11524" max="11775" width="10.109375" style="1"/>
    <col min="11776" max="11776" width="2" style="1" bestFit="1" customWidth="1"/>
    <col min="11777" max="11777" width="18.6640625" style="1" customWidth="1"/>
    <col min="11778" max="11778" width="52.88671875" style="1" customWidth="1"/>
    <col min="11779" max="11779" width="16.44140625" style="1" customWidth="1"/>
    <col min="11780" max="12031" width="10.109375" style="1"/>
    <col min="12032" max="12032" width="2" style="1" bestFit="1" customWidth="1"/>
    <col min="12033" max="12033" width="18.6640625" style="1" customWidth="1"/>
    <col min="12034" max="12034" width="52.88671875" style="1" customWidth="1"/>
    <col min="12035" max="12035" width="16.44140625" style="1" customWidth="1"/>
    <col min="12036" max="12287" width="10.109375" style="1"/>
    <col min="12288" max="12288" width="2" style="1" bestFit="1" customWidth="1"/>
    <col min="12289" max="12289" width="18.6640625" style="1" customWidth="1"/>
    <col min="12290" max="12290" width="52.88671875" style="1" customWidth="1"/>
    <col min="12291" max="12291" width="16.44140625" style="1" customWidth="1"/>
    <col min="12292" max="12543" width="10.109375" style="1"/>
    <col min="12544" max="12544" width="2" style="1" bestFit="1" customWidth="1"/>
    <col min="12545" max="12545" width="18.6640625" style="1" customWidth="1"/>
    <col min="12546" max="12546" width="52.88671875" style="1" customWidth="1"/>
    <col min="12547" max="12547" width="16.44140625" style="1" customWidth="1"/>
    <col min="12548" max="12799" width="10.109375" style="1"/>
    <col min="12800" max="12800" width="2" style="1" bestFit="1" customWidth="1"/>
    <col min="12801" max="12801" width="18.6640625" style="1" customWidth="1"/>
    <col min="12802" max="12802" width="52.88671875" style="1" customWidth="1"/>
    <col min="12803" max="12803" width="16.44140625" style="1" customWidth="1"/>
    <col min="12804" max="13055" width="10.109375" style="1"/>
    <col min="13056" max="13056" width="2" style="1" bestFit="1" customWidth="1"/>
    <col min="13057" max="13057" width="18.6640625" style="1" customWidth="1"/>
    <col min="13058" max="13058" width="52.88671875" style="1" customWidth="1"/>
    <col min="13059" max="13059" width="16.44140625" style="1" customWidth="1"/>
    <col min="13060" max="13311" width="10.109375" style="1"/>
    <col min="13312" max="13312" width="2" style="1" bestFit="1" customWidth="1"/>
    <col min="13313" max="13313" width="18.6640625" style="1" customWidth="1"/>
    <col min="13314" max="13314" width="52.88671875" style="1" customWidth="1"/>
    <col min="13315" max="13315" width="16.44140625" style="1" customWidth="1"/>
    <col min="13316" max="13567" width="10.109375" style="1"/>
    <col min="13568" max="13568" width="2" style="1" bestFit="1" customWidth="1"/>
    <col min="13569" max="13569" width="18.6640625" style="1" customWidth="1"/>
    <col min="13570" max="13570" width="52.88671875" style="1" customWidth="1"/>
    <col min="13571" max="13571" width="16.44140625" style="1" customWidth="1"/>
    <col min="13572" max="13823" width="10.109375" style="1"/>
    <col min="13824" max="13824" width="2" style="1" bestFit="1" customWidth="1"/>
    <col min="13825" max="13825" width="18.6640625" style="1" customWidth="1"/>
    <col min="13826" max="13826" width="52.88671875" style="1" customWidth="1"/>
    <col min="13827" max="13827" width="16.44140625" style="1" customWidth="1"/>
    <col min="13828" max="14079" width="10.109375" style="1"/>
    <col min="14080" max="14080" width="2" style="1" bestFit="1" customWidth="1"/>
    <col min="14081" max="14081" width="18.6640625" style="1" customWidth="1"/>
    <col min="14082" max="14082" width="52.88671875" style="1" customWidth="1"/>
    <col min="14083" max="14083" width="16.44140625" style="1" customWidth="1"/>
    <col min="14084" max="14335" width="10.109375" style="1"/>
    <col min="14336" max="14336" width="2" style="1" bestFit="1" customWidth="1"/>
    <col min="14337" max="14337" width="18.6640625" style="1" customWidth="1"/>
    <col min="14338" max="14338" width="52.88671875" style="1" customWidth="1"/>
    <col min="14339" max="14339" width="16.44140625" style="1" customWidth="1"/>
    <col min="14340" max="14591" width="10.109375" style="1"/>
    <col min="14592" max="14592" width="2" style="1" bestFit="1" customWidth="1"/>
    <col min="14593" max="14593" width="18.6640625" style="1" customWidth="1"/>
    <col min="14594" max="14594" width="52.88671875" style="1" customWidth="1"/>
    <col min="14595" max="14595" width="16.44140625" style="1" customWidth="1"/>
    <col min="14596" max="14847" width="10.109375" style="1"/>
    <col min="14848" max="14848" width="2" style="1" bestFit="1" customWidth="1"/>
    <col min="14849" max="14849" width="18.6640625" style="1" customWidth="1"/>
    <col min="14850" max="14850" width="52.88671875" style="1" customWidth="1"/>
    <col min="14851" max="14851" width="16.44140625" style="1" customWidth="1"/>
    <col min="14852" max="15103" width="10.109375" style="1"/>
    <col min="15104" max="15104" width="2" style="1" bestFit="1" customWidth="1"/>
    <col min="15105" max="15105" width="18.6640625" style="1" customWidth="1"/>
    <col min="15106" max="15106" width="52.88671875" style="1" customWidth="1"/>
    <col min="15107" max="15107" width="16.44140625" style="1" customWidth="1"/>
    <col min="15108" max="15359" width="10.109375" style="1"/>
    <col min="15360" max="15360" width="2" style="1" bestFit="1" customWidth="1"/>
    <col min="15361" max="15361" width="18.6640625" style="1" customWidth="1"/>
    <col min="15362" max="15362" width="52.88671875" style="1" customWidth="1"/>
    <col min="15363" max="15363" width="16.44140625" style="1" customWidth="1"/>
    <col min="15364" max="15615" width="10.109375" style="1"/>
    <col min="15616" max="15616" width="2" style="1" bestFit="1" customWidth="1"/>
    <col min="15617" max="15617" width="18.6640625" style="1" customWidth="1"/>
    <col min="15618" max="15618" width="52.88671875" style="1" customWidth="1"/>
    <col min="15619" max="15619" width="16.44140625" style="1" customWidth="1"/>
    <col min="15620" max="15871" width="10.109375" style="1"/>
    <col min="15872" max="15872" width="2" style="1" bestFit="1" customWidth="1"/>
    <col min="15873" max="15873" width="18.6640625" style="1" customWidth="1"/>
    <col min="15874" max="15874" width="52.88671875" style="1" customWidth="1"/>
    <col min="15875" max="15875" width="16.44140625" style="1" customWidth="1"/>
    <col min="15876" max="16127" width="10.109375" style="1"/>
    <col min="16128" max="16128" width="2" style="1" bestFit="1" customWidth="1"/>
    <col min="16129" max="16129" width="18.6640625" style="1" customWidth="1"/>
    <col min="16130" max="16130" width="52.88671875" style="1" customWidth="1"/>
    <col min="16131" max="16131" width="16.44140625" style="1" customWidth="1"/>
    <col min="16132" max="16384" width="10.109375" style="1"/>
  </cols>
  <sheetData>
    <row r="1" spans="1:19" ht="72.599999999999994" customHeight="1" x14ac:dyDescent="0.25">
      <c r="A1" s="146"/>
      <c r="B1" s="146"/>
      <c r="C1" s="169" t="s">
        <v>97</v>
      </c>
      <c r="D1" s="169"/>
      <c r="E1" s="169"/>
      <c r="F1" s="169"/>
      <c r="G1" s="169"/>
      <c r="H1" s="169"/>
      <c r="I1" s="169"/>
      <c r="J1" s="169"/>
      <c r="K1" s="169"/>
    </row>
    <row r="2" spans="1:19" ht="19.5" customHeight="1" x14ac:dyDescent="0.25">
      <c r="A2" s="146" t="str">
        <f>INTEGRANTES!$A$2</f>
        <v>INVITACIÓN PUBLICA No. 019- 2024</v>
      </c>
      <c r="B2" s="146"/>
      <c r="C2" s="146"/>
      <c r="D2" s="146"/>
      <c r="E2" s="146"/>
      <c r="F2" s="146"/>
      <c r="G2" s="146"/>
      <c r="H2" s="146"/>
      <c r="I2" s="146"/>
      <c r="J2" s="146"/>
      <c r="K2" s="146"/>
    </row>
    <row r="3" spans="1:19" ht="54" customHeight="1" x14ac:dyDescent="0.25">
      <c r="A3" s="146" t="str">
        <f>INTEGRANTES!$A$3</f>
        <v>PRESTACIÓN DEL SERVICIO DE CONTROL DE MURCIÉLAGOS CON RESPONSABILIDAD AMBIENTAL INCLUIDO EL CONTROL DE PLAGAS,  EN  LA OFICINA DE SUBDIRECCIÓN DE PLANEACIÓN AMBIENTAL DEL EDIFICIO ONOMÁ DE LA CORPORACIÓN AUTÓNOMA REGIONAL DE LOS VALLES DEL SINÚ Y SAN JORGE CVS</v>
      </c>
      <c r="B3" s="146"/>
      <c r="C3" s="146"/>
      <c r="D3" s="146"/>
      <c r="E3" s="146"/>
      <c r="F3" s="146"/>
      <c r="G3" s="146"/>
      <c r="H3" s="146"/>
      <c r="I3" s="146"/>
      <c r="J3" s="146"/>
      <c r="K3" s="146"/>
    </row>
    <row r="4" spans="1:19" x14ac:dyDescent="0.25">
      <c r="A4" s="146" t="s">
        <v>59</v>
      </c>
      <c r="B4" s="146"/>
      <c r="C4" s="146"/>
      <c r="D4" s="146"/>
      <c r="E4" s="146"/>
      <c r="F4" s="146"/>
      <c r="G4" s="146"/>
      <c r="H4" s="146"/>
      <c r="I4" s="146"/>
      <c r="J4" s="146"/>
      <c r="K4" s="146"/>
    </row>
    <row r="5" spans="1:19" ht="12.75" customHeight="1" x14ac:dyDescent="0.25">
      <c r="A5" s="146" t="s">
        <v>60</v>
      </c>
      <c r="B5" s="146"/>
      <c r="C5" s="146"/>
      <c r="D5" s="146"/>
      <c r="E5" s="146"/>
      <c r="F5" s="146"/>
      <c r="G5" s="146"/>
      <c r="H5" s="146"/>
      <c r="I5" s="146"/>
      <c r="J5" s="146"/>
      <c r="K5" s="146"/>
    </row>
    <row r="6" spans="1:19" ht="9" customHeight="1" thickBot="1" x14ac:dyDescent="0.3">
      <c r="A6" s="5"/>
      <c r="B6" s="5"/>
      <c r="C6" s="5"/>
      <c r="D6" s="5"/>
    </row>
    <row r="7" spans="1:19" ht="55.95" customHeight="1" x14ac:dyDescent="0.25">
      <c r="A7" s="171" t="s">
        <v>10</v>
      </c>
      <c r="B7" s="54" t="s">
        <v>11</v>
      </c>
      <c r="C7" s="55" t="s">
        <v>61</v>
      </c>
      <c r="D7" s="55" t="s">
        <v>96</v>
      </c>
      <c r="E7" s="55" t="s">
        <v>62</v>
      </c>
      <c r="F7" s="55" t="s">
        <v>33</v>
      </c>
      <c r="G7" s="55" t="s">
        <v>38</v>
      </c>
      <c r="H7" s="55" t="s">
        <v>41</v>
      </c>
      <c r="I7" s="55" t="s">
        <v>94</v>
      </c>
      <c r="J7" s="55" t="s">
        <v>63</v>
      </c>
      <c r="K7" s="56" t="s">
        <v>64</v>
      </c>
    </row>
    <row r="8" spans="1:19" s="6" customFormat="1" ht="21.75" customHeight="1" x14ac:dyDescent="0.25">
      <c r="A8" s="172" t="s">
        <v>13</v>
      </c>
      <c r="B8" s="57" t="s">
        <v>14</v>
      </c>
      <c r="C8" s="58" t="s">
        <v>65</v>
      </c>
      <c r="D8" s="58"/>
      <c r="E8" s="58" t="s">
        <v>65</v>
      </c>
      <c r="F8" s="58" t="s">
        <v>65</v>
      </c>
      <c r="G8" s="58" t="s">
        <v>65</v>
      </c>
      <c r="H8" s="58" t="s">
        <v>65</v>
      </c>
      <c r="I8" s="58" t="s">
        <v>65</v>
      </c>
      <c r="J8" s="58"/>
      <c r="K8" s="59" t="s">
        <v>65</v>
      </c>
    </row>
    <row r="9" spans="1:19" x14ac:dyDescent="0.25">
      <c r="A9" s="11"/>
      <c r="B9" s="12"/>
      <c r="C9" s="13"/>
      <c r="D9" s="13"/>
      <c r="E9" s="14"/>
      <c r="F9" s="14"/>
      <c r="G9" s="14"/>
      <c r="H9" s="14"/>
      <c r="I9" s="14"/>
      <c r="J9" s="14"/>
      <c r="K9" s="15"/>
    </row>
    <row r="10" spans="1:19" ht="128.69999999999999" customHeight="1" x14ac:dyDescent="0.25">
      <c r="A10" s="16" t="s">
        <v>16</v>
      </c>
      <c r="B10" s="17" t="str">
        <f>INTEGRANTES!$B$10</f>
        <v xml:space="preserve">SOLUCIONES INTEGRALES FUMIASA EXPRESS SAS, con NIT No.  901331149-7, representado legalmente por el señor DORA CAROLINA NARANJO OSORIO identificado con cédula de ciudadanía No  42.137.088
</v>
      </c>
      <c r="C10" s="18" t="s">
        <v>112</v>
      </c>
      <c r="D10" s="18" t="s">
        <v>66</v>
      </c>
      <c r="E10" s="18" t="s">
        <v>112</v>
      </c>
      <c r="F10" s="18" t="s">
        <v>76</v>
      </c>
      <c r="G10" s="18" t="s">
        <v>76</v>
      </c>
      <c r="H10" s="18" t="s">
        <v>76</v>
      </c>
      <c r="I10" s="18" t="s">
        <v>66</v>
      </c>
      <c r="J10" s="18" t="s">
        <v>76</v>
      </c>
      <c r="K10" s="18" t="s">
        <v>76</v>
      </c>
    </row>
    <row r="11" spans="1:19" ht="219.6" customHeight="1" x14ac:dyDescent="0.25">
      <c r="A11" s="170" t="s">
        <v>166</v>
      </c>
      <c r="B11" s="170"/>
      <c r="C11" s="170"/>
      <c r="D11" s="170"/>
      <c r="E11" s="170"/>
      <c r="F11" s="170"/>
      <c r="G11" s="170"/>
      <c r="H11" s="170"/>
      <c r="I11" s="170"/>
      <c r="J11" s="170"/>
      <c r="K11" s="170"/>
      <c r="M11" s="103"/>
      <c r="N11" s="103"/>
      <c r="O11" s="103"/>
      <c r="P11" s="103"/>
      <c r="Q11" s="103"/>
      <c r="R11" s="103"/>
      <c r="S11" s="103"/>
    </row>
    <row r="12" spans="1:19" ht="13.8" x14ac:dyDescent="0.25">
      <c r="A12" s="23"/>
      <c r="B12" s="23"/>
      <c r="C12" s="23"/>
      <c r="D12" s="23"/>
      <c r="E12" s="23"/>
      <c r="F12" s="23"/>
      <c r="G12" s="23"/>
      <c r="H12" s="23"/>
      <c r="I12" s="23"/>
    </row>
    <row r="13" spans="1:19" ht="13.8" x14ac:dyDescent="0.25">
      <c r="A13" s="23"/>
      <c r="B13" s="23"/>
      <c r="C13" s="23"/>
      <c r="D13" s="23"/>
      <c r="E13" s="23"/>
      <c r="F13" s="23"/>
      <c r="G13" s="23"/>
      <c r="H13" s="23"/>
      <c r="I13" s="23"/>
    </row>
    <row r="14" spans="1:19" ht="13.8" x14ac:dyDescent="0.25">
      <c r="A14" s="77"/>
      <c r="B14" s="77"/>
      <c r="C14" s="77"/>
      <c r="D14" s="77"/>
      <c r="E14" s="77"/>
      <c r="F14" s="77"/>
      <c r="G14" s="77"/>
      <c r="H14" s="77"/>
      <c r="I14" s="77"/>
    </row>
    <row r="15" spans="1:19" ht="15.6" x14ac:dyDescent="0.3">
      <c r="A15" s="174" t="s">
        <v>73</v>
      </c>
      <c r="B15" s="175"/>
      <c r="C15" s="175"/>
      <c r="D15" s="78"/>
      <c r="E15" s="79"/>
      <c r="F15" s="173" t="s">
        <v>104</v>
      </c>
      <c r="G15" s="173"/>
      <c r="H15" s="173"/>
      <c r="I15" s="173"/>
    </row>
    <row r="16" spans="1:19" ht="15" x14ac:dyDescent="0.25">
      <c r="A16" s="176" t="s">
        <v>72</v>
      </c>
      <c r="B16" s="176"/>
      <c r="C16" s="176"/>
      <c r="D16" s="78"/>
      <c r="E16" s="79"/>
      <c r="F16" s="177" t="s">
        <v>105</v>
      </c>
      <c r="G16" s="177"/>
      <c r="H16" s="177"/>
      <c r="I16" s="177"/>
    </row>
    <row r="17" spans="1:9" ht="15.6" x14ac:dyDescent="0.25">
      <c r="A17" s="82"/>
      <c r="B17" s="82"/>
      <c r="C17" s="82"/>
      <c r="D17" s="82"/>
      <c r="E17" s="79"/>
      <c r="F17" s="79"/>
      <c r="G17" s="79"/>
      <c r="H17" s="79"/>
      <c r="I17" s="79"/>
    </row>
    <row r="18" spans="1:9" ht="15.6" x14ac:dyDescent="0.25">
      <c r="A18" s="82"/>
      <c r="B18" s="82"/>
      <c r="C18" s="82"/>
      <c r="D18" s="82"/>
      <c r="E18" s="79"/>
      <c r="F18" s="79"/>
      <c r="G18" s="79"/>
      <c r="H18" s="79"/>
      <c r="I18" s="79"/>
    </row>
    <row r="19" spans="1:9" ht="15.6" x14ac:dyDescent="0.25">
      <c r="A19" s="82"/>
      <c r="B19" s="82"/>
      <c r="C19" s="82"/>
      <c r="D19" s="82"/>
      <c r="E19" s="79"/>
      <c r="F19" s="79"/>
      <c r="G19" s="79"/>
      <c r="H19" s="79"/>
      <c r="I19" s="79"/>
    </row>
    <row r="20" spans="1:9" ht="15" x14ac:dyDescent="0.25">
      <c r="A20" s="79"/>
      <c r="B20" s="79"/>
      <c r="C20" s="79"/>
      <c r="D20" s="79"/>
      <c r="E20" s="79"/>
      <c r="F20" s="79"/>
      <c r="G20" s="79"/>
      <c r="H20" s="79"/>
      <c r="I20" s="79"/>
    </row>
    <row r="21" spans="1:9" ht="15.6" x14ac:dyDescent="0.3">
      <c r="A21" s="173"/>
      <c r="B21" s="173"/>
      <c r="C21" s="173"/>
      <c r="D21" s="80"/>
      <c r="E21" s="79"/>
      <c r="F21" s="79"/>
      <c r="G21" s="79"/>
      <c r="H21" s="79"/>
      <c r="I21" s="79"/>
    </row>
    <row r="22" spans="1:9" ht="15.6" x14ac:dyDescent="0.3">
      <c r="A22" s="173" t="s">
        <v>101</v>
      </c>
      <c r="B22" s="173"/>
      <c r="C22" s="173"/>
      <c r="D22" s="81"/>
      <c r="E22" s="79"/>
      <c r="F22" s="79"/>
      <c r="G22" s="79"/>
      <c r="H22" s="79"/>
      <c r="I22" s="79"/>
    </row>
    <row r="23" spans="1:9" x14ac:dyDescent="0.25">
      <c r="A23" s="85" t="s">
        <v>102</v>
      </c>
      <c r="B23" s="85"/>
      <c r="C23" s="86"/>
    </row>
  </sheetData>
  <mergeCells count="15">
    <mergeCell ref="M11:S11"/>
    <mergeCell ref="A22:C22"/>
    <mergeCell ref="A15:C15"/>
    <mergeCell ref="F15:I15"/>
    <mergeCell ref="A16:C16"/>
    <mergeCell ref="F16:I16"/>
    <mergeCell ref="A21:C21"/>
    <mergeCell ref="A2:K2"/>
    <mergeCell ref="C1:K1"/>
    <mergeCell ref="A1:B1"/>
    <mergeCell ref="A4:K4"/>
    <mergeCell ref="A11:K11"/>
    <mergeCell ref="A5:K5"/>
    <mergeCell ref="A7:A8"/>
    <mergeCell ref="A3:K3"/>
  </mergeCells>
  <conditionalFormatting sqref="A10:K10">
    <cfRule type="expression" dxfId="2" priority="3" stopIfTrue="1">
      <formula>IF($A10-INT($A10)&gt;0,TRUE,FALSE)</formula>
    </cfRule>
  </conditionalFormatting>
  <conditionalFormatting sqref="C10:K10">
    <cfRule type="containsText" dxfId="1" priority="1" operator="containsText" text="NO HABIL">
      <formula>NOT(ISERROR(SEARCH("NO HABIL",C10)))</formula>
    </cfRule>
    <cfRule type="containsText" dxfId="0" priority="2" operator="containsText" text="HABIL">
      <formula>NOT(ISERROR(SEARCH("HABIL",C10)))</formula>
    </cfRule>
  </conditionalFormatting>
  <printOptions horizontalCentered="1"/>
  <pageMargins left="0.51181102362204722" right="0.51181102362204722" top="0.78740157480314965" bottom="0.78740157480314965" header="0.31496062992125984" footer="0.19685039370078741"/>
  <pageSetup scale="70" fitToHeight="0" orientation="portrait" r:id="rId1"/>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787fcdbf-a93d-4a23-8d8c-d078da368c7f"/>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RESUMEN INICIAL</vt:lpstr>
      <vt:lpstr>INTEGRANTES</vt:lpstr>
      <vt:lpstr>P1</vt:lpstr>
      <vt:lpstr>EXPERIENCIA</vt:lpstr>
      <vt:lpstr>VER ARITMETICA </vt:lpstr>
      <vt:lpstr>RESUMEN</vt:lpstr>
      <vt:lpstr>RESUMEN!Print_Area</vt:lpstr>
      <vt:lpstr>RESUMEN!Print_Titles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LinaMar Pc</cp:lastModifiedBy>
  <cp:revision/>
  <cp:lastPrinted>2024-01-23T21:32:34Z</cp:lastPrinted>
  <dcterms:created xsi:type="dcterms:W3CDTF">2018-03-15T20:47:08Z</dcterms:created>
  <dcterms:modified xsi:type="dcterms:W3CDTF">2024-08-22T16:36:11Z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