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 2024\DESPACHO\Bienes y servicios\SASI-ATL-0050-2024- Ropa de trabajo instructores y adtvos\1. ETAPA PRECONTRACTUAL\6. Informe de evaluación de oferta económica\"/>
    </mc:Choice>
  </mc:AlternateContent>
  <xr:revisionPtr revIDLastSave="0" documentId="13_ncr:1_{5618D681-8210-40EB-81E7-0DD561AD61A3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1. M BRANDS" sheetId="1" r:id="rId1"/>
    <sheet name="2. TEMPOEFECTIVA S.A.S" sheetId="2" r:id="rId2"/>
    <sheet name="3. SPARTA SHO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3" l="1"/>
  <c r="K6" i="3"/>
  <c r="K7" i="3"/>
  <c r="K8" i="3"/>
  <c r="K9" i="3"/>
  <c r="K10" i="3"/>
  <c r="K11" i="3"/>
  <c r="K4" i="3"/>
  <c r="K18" i="2"/>
  <c r="K19" i="2"/>
  <c r="K17" i="2"/>
  <c r="K5" i="2"/>
  <c r="K6" i="2"/>
  <c r="K7" i="2"/>
  <c r="K8" i="2"/>
  <c r="K4" i="2"/>
  <c r="G19" i="2"/>
  <c r="H19" i="2" s="1"/>
  <c r="G18" i="2"/>
  <c r="H18" i="2" s="1"/>
  <c r="E18" i="2"/>
  <c r="G17" i="2"/>
  <c r="H17" i="2" s="1"/>
  <c r="H20" i="2" s="1"/>
  <c r="E17" i="2"/>
  <c r="L46" i="1" l="1"/>
  <c r="L47" i="1"/>
  <c r="L48" i="1"/>
  <c r="L49" i="1"/>
  <c r="L50" i="1"/>
  <c r="L51" i="1"/>
  <c r="L52" i="1"/>
  <c r="L53" i="1"/>
  <c r="L54" i="1"/>
  <c r="L55" i="1"/>
  <c r="L56" i="1"/>
  <c r="L57" i="1"/>
  <c r="L45" i="1"/>
  <c r="L36" i="1"/>
  <c r="L37" i="1"/>
  <c r="L35" i="1"/>
  <c r="L20" i="1"/>
  <c r="L21" i="1"/>
  <c r="L22" i="1"/>
  <c r="L23" i="1"/>
  <c r="L24" i="1"/>
  <c r="L25" i="1"/>
  <c r="L26" i="1"/>
  <c r="L27" i="1"/>
  <c r="L19" i="1"/>
  <c r="L7" i="1"/>
  <c r="L8" i="1"/>
  <c r="L9" i="1"/>
  <c r="L10" i="1"/>
  <c r="L6" i="1"/>
</calcChain>
</file>

<file path=xl/sharedStrings.xml><?xml version="1.0" encoding="utf-8"?>
<sst xmlns="http://schemas.openxmlformats.org/spreadsheetml/2006/main" count="230" uniqueCount="60">
  <si>
    <t>Formato oferta económica Lote 4</t>
  </si>
  <si>
    <t>Lote No 4 Calzado Administrativos e instructores</t>
  </si>
  <si>
    <t>ITEM</t>
  </si>
  <si>
    <t>CODIGO UNSPSC</t>
  </si>
  <si>
    <t>DESCRIPCION</t>
  </si>
  <si>
    <t>UNIDAD</t>
  </si>
  <si>
    <t>CANTIDAD</t>
  </si>
  <si>
    <t>VALOR UNITARIO</t>
  </si>
  <si>
    <t>IVA</t>
  </si>
  <si>
    <t>VALOR TOTAL</t>
  </si>
  <si>
    <t>ZAPATOS ENFERMERIA DAMA</t>
  </si>
  <si>
    <t>pares</t>
  </si>
  <si>
    <t>BOTAS DE CAUCHO DAMA</t>
  </si>
  <si>
    <t>BOTAS DE CUERO DAMA</t>
  </si>
  <si>
    <t>TENIS CABALLERO 11550415</t>
  </si>
  <si>
    <t>BOTAS DE CUERO CABALLERO</t>
  </si>
  <si>
    <t>BOTA DE CAUCHO CABALLERO</t>
  </si>
  <si>
    <t>ZAPATO DE CALLE DAMA</t>
  </si>
  <si>
    <t>ZAPATO DE CALLE CABALLERO</t>
  </si>
  <si>
    <t>TOTAL  LOTE No 4</t>
  </si>
  <si>
    <t>ESTUDIO DE MERCADO</t>
  </si>
  <si>
    <t>VR PROMEDIO</t>
  </si>
  <si>
    <t>DIFERENCIA</t>
  </si>
  <si>
    <t>Cumple</t>
  </si>
  <si>
    <t>OBSERVACIÓN</t>
  </si>
  <si>
    <t>Formato Oferta Económica- Lote No. 01</t>
  </si>
  <si>
    <t>Lote No1 Ropa de Instructores y Administrativos Damas</t>
  </si>
  <si>
    <t xml:space="preserve">ITEM </t>
  </si>
  <si>
    <t xml:space="preserve">DESCRIPCION </t>
  </si>
  <si>
    <t>BLUSA DE CALLE 11510025</t>
  </si>
  <si>
    <t>Ud.</t>
  </si>
  <si>
    <t>VESTIDO DAMA 11510049/11510220</t>
  </si>
  <si>
    <t>FALDA/PANTALON 11510228</t>
  </si>
  <si>
    <t>BLUE JEAN UNISEX 11510161</t>
  </si>
  <si>
    <t>CAMISETA 11550260</t>
  </si>
  <si>
    <t>TOTAL  LOTE No 1</t>
  </si>
  <si>
    <t>ITE M</t>
  </si>
  <si>
    <t>Formato oferta económica Lote 3</t>
  </si>
  <si>
    <t>Lote No 3 Ropa de Instructores y Administrativos Damas (Uniformes)</t>
  </si>
  <si>
    <t xml:space="preserve"> IMPERMEABLE 11580425</t>
  </si>
  <si>
    <t>CACHUCHA 11510040</t>
  </si>
  <si>
    <t>CHALECO 11550252</t>
  </si>
  <si>
    <t>TOTAL  LOTE No 3</t>
  </si>
  <si>
    <t>Formato oferta económica Lote 2</t>
  </si>
  <si>
    <t>Lote No 2 Ropa de Instructores y Administrativos Caballeros</t>
  </si>
  <si>
    <t>SUDADERA UNISEX 11550250</t>
  </si>
  <si>
    <t>CAMISA 11510042/11510027</t>
  </si>
  <si>
    <t>VESTIDO HOMBRE 11510225</t>
  </si>
  <si>
    <t>PANTALONETA UNISEX 11510170</t>
  </si>
  <si>
    <t>MEDIAS 11510414</t>
  </si>
  <si>
    <t>BUZO 11550261</t>
  </si>
  <si>
    <t>PANTALON 11510230</t>
  </si>
  <si>
    <t>TOTAL  LOTE No 2</t>
  </si>
  <si>
    <t>IMPERMEABLE 11580425</t>
  </si>
  <si>
    <r>
      <rPr>
        <b/>
        <sz val="10"/>
        <rFont val="Calibri"/>
        <family val="2"/>
        <scheme val="minor"/>
      </rPr>
      <t>CODIGO
UNSPSC</t>
    </r>
  </si>
  <si>
    <r>
      <rPr>
        <sz val="10"/>
        <rFont val="Calibri"/>
        <family val="2"/>
        <scheme val="minor"/>
      </rPr>
      <t>ZAPATOS ENFERMERIA DAMA
11580410</t>
    </r>
  </si>
  <si>
    <r>
      <rPr>
        <sz val="10"/>
        <rFont val="Calibri"/>
        <family val="2"/>
        <scheme val="minor"/>
      </rPr>
      <t>BOTAS DE CAUCHO DAMA
11520030</t>
    </r>
  </si>
  <si>
    <r>
      <rPr>
        <sz val="10"/>
        <rFont val="Calibri"/>
        <family val="2"/>
        <scheme val="minor"/>
      </rPr>
      <t>BOTAS DE CUERO DAMA
11580025</t>
    </r>
  </si>
  <si>
    <r>
      <rPr>
        <sz val="10"/>
        <rFont val="Calibri"/>
        <family val="2"/>
        <scheme val="minor"/>
      </rPr>
      <t>BOTAS DE CUERO CABALLERO
11580025</t>
    </r>
  </si>
  <si>
    <r>
      <rPr>
        <sz val="10"/>
        <rFont val="Calibri"/>
        <family val="2"/>
        <scheme val="minor"/>
      </rPr>
      <t>BOTA DE CAUCHO CABALLERO
11520030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</si>
</sst>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"/>
    <numFmt numFmtId="165" formatCode="\$\ #,##0.00"/>
  </numFmts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7E6E6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A4A4A4"/>
      </patternFill>
    </fill>
    <fill>
      <patternFill patternType="solid">
        <fgColor rgb="FFF1F1F1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</patternFill>
    </fill>
    <fill>
      <patternFill patternType="solid">
        <fgColor rgb="FFD8D8D8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4" fontId="2" fillId="0" borderId="11" xfId="0" applyNumberFormat="1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4" fontId="2" fillId="7" borderId="1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3" borderId="1" xfId="0" applyFont="1" applyFill="1" applyBorder="1" applyAlignment="1">
      <alignment horizontal="left" vertical="top" wrapText="1" indent="2"/>
    </xf>
    <xf numFmtId="164" fontId="3" fillId="0" borderId="1" xfId="0" applyNumberFormat="1" applyFont="1" applyBorder="1" applyAlignment="1">
      <alignment horizontal="center" vertical="top" shrinkToFit="1"/>
    </xf>
    <xf numFmtId="164" fontId="3" fillId="0" borderId="1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top" wrapText="1"/>
    </xf>
    <xf numFmtId="16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left" wrapText="1"/>
    </xf>
    <xf numFmtId="164" fontId="3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top"/>
    </xf>
    <xf numFmtId="0" fontId="3" fillId="0" borderId="7" xfId="0" applyFont="1" applyBorder="1" applyAlignment="1">
      <alignment horizontal="left" wrapText="1"/>
    </xf>
    <xf numFmtId="0" fontId="3" fillId="0" borderId="6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1" fontId="3" fillId="6" borderId="5" xfId="0" applyNumberFormat="1" applyFont="1" applyFill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1" fontId="3" fillId="0" borderId="5" xfId="0" applyNumberFormat="1" applyFont="1" applyBorder="1" applyAlignment="1">
      <alignment horizontal="center" vertical="top" shrinkToFit="1"/>
    </xf>
    <xf numFmtId="1" fontId="3" fillId="6" borderId="6" xfId="0" applyNumberFormat="1" applyFont="1" applyFill="1" applyBorder="1" applyAlignment="1">
      <alignment horizontal="center" vertical="top" shrinkToFit="1"/>
    </xf>
    <xf numFmtId="1" fontId="3" fillId="0" borderId="6" xfId="0" applyNumberFormat="1" applyFont="1" applyBorder="1" applyAlignment="1">
      <alignment horizontal="center" vertical="top" shrinkToFit="1"/>
    </xf>
    <xf numFmtId="0" fontId="6" fillId="0" borderId="6" xfId="0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shrinkToFit="1"/>
    </xf>
    <xf numFmtId="1" fontId="3" fillId="0" borderId="7" xfId="0" applyNumberFormat="1" applyFont="1" applyBorder="1" applyAlignment="1">
      <alignment horizontal="left" vertical="center" indent="2" shrinkToFi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4" fontId="3" fillId="0" borderId="5" xfId="0" applyNumberFormat="1" applyFont="1" applyBorder="1" applyAlignment="1">
      <alignment horizontal="center" shrinkToFit="1"/>
    </xf>
    <xf numFmtId="164" fontId="3" fillId="0" borderId="6" xfId="0" applyNumberFormat="1" applyFont="1" applyBorder="1" applyAlignment="1">
      <alignment horizontal="center" shrinkToFit="1"/>
    </xf>
    <xf numFmtId="164" fontId="3" fillId="0" borderId="1" xfId="0" applyNumberFormat="1" applyFont="1" applyBorder="1" applyAlignment="1">
      <alignment horizontal="center" shrinkToFit="1"/>
    </xf>
    <xf numFmtId="0" fontId="0" fillId="0" borderId="0" xfId="0" applyAlignment="1">
      <alignment horizontal="center" vertical="top"/>
    </xf>
    <xf numFmtId="0" fontId="4" fillId="3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shrinkToFit="1"/>
    </xf>
    <xf numFmtId="164" fontId="3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42" fontId="3" fillId="0" borderId="1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1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left" vertical="top" shrinkToFit="1"/>
    </xf>
    <xf numFmtId="1" fontId="3" fillId="0" borderId="1" xfId="0" applyNumberFormat="1" applyFont="1" applyBorder="1" applyAlignment="1">
      <alignment horizontal="right" vertical="top" shrinkToFi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7" fillId="0" borderId="0" xfId="0" applyFont="1" applyAlignment="1"/>
    <xf numFmtId="0" fontId="5" fillId="8" borderId="11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42" fontId="7" fillId="0" borderId="11" xfId="0" applyNumberFormat="1" applyFont="1" applyBorder="1" applyAlignment="1">
      <alignment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44" fontId="2" fillId="10" borderId="11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42" fontId="7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1" xfId="0" applyFont="1" applyBorder="1" applyAlignment="1" applyProtection="1">
      <alignment horizontal="center"/>
      <protection hidden="1"/>
    </xf>
    <xf numFmtId="0" fontId="3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/>
    </xf>
    <xf numFmtId="44" fontId="3" fillId="0" borderId="11" xfId="1" applyFont="1" applyBorder="1" applyAlignment="1">
      <alignment horizontal="left" vertical="top"/>
    </xf>
    <xf numFmtId="44" fontId="3" fillId="0" borderId="1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0" fontId="4" fillId="11" borderId="2" xfId="0" applyFont="1" applyFill="1" applyBorder="1" applyAlignment="1">
      <alignment horizontal="center" vertical="top"/>
    </xf>
    <xf numFmtId="0" fontId="4" fillId="11" borderId="3" xfId="0" applyFont="1" applyFill="1" applyBorder="1" applyAlignment="1">
      <alignment horizontal="center" vertical="top"/>
    </xf>
    <xf numFmtId="0" fontId="4" fillId="11" borderId="4" xfId="0" applyFont="1" applyFill="1" applyBorder="1" applyAlignment="1">
      <alignment horizontal="center" vertical="top"/>
    </xf>
    <xf numFmtId="0" fontId="4" fillId="12" borderId="1" xfId="0" applyFont="1" applyFill="1" applyBorder="1" applyAlignment="1">
      <alignment horizontal="center" vertical="top"/>
    </xf>
    <xf numFmtId="0" fontId="4" fillId="12" borderId="1" xfId="0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center" vertical="top" shrinkToFit="1"/>
    </xf>
    <xf numFmtId="1" fontId="3" fillId="0" borderId="5" xfId="0" applyNumberFormat="1" applyFont="1" applyBorder="1" applyAlignment="1">
      <alignment horizontal="left" vertical="center" shrinkToFit="1"/>
    </xf>
    <xf numFmtId="1" fontId="3" fillId="0" borderId="7" xfId="0" applyNumberFormat="1" applyFont="1" applyBorder="1" applyAlignment="1">
      <alignment horizontal="left" vertical="center" shrinkToFit="1"/>
    </xf>
    <xf numFmtId="1" fontId="3" fillId="0" borderId="6" xfId="0" applyNumberFormat="1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44" fontId="3" fillId="0" borderId="1" xfId="1" applyFont="1" applyBorder="1" applyAlignment="1">
      <alignment horizontal="right" vertical="top" shrinkToFi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opLeftCell="C6" workbookViewId="0">
      <selection activeCell="M6" sqref="M6:M10"/>
    </sheetView>
  </sheetViews>
  <sheetFormatPr baseColWidth="10" defaultColWidth="9.33203125" defaultRowHeight="12.75" x14ac:dyDescent="0.2"/>
  <cols>
    <col min="1" max="1" width="8.5" customWidth="1"/>
    <col min="2" max="2" width="14" customWidth="1"/>
    <col min="3" max="3" width="39.33203125" customWidth="1"/>
    <col min="4" max="4" width="16.5" customWidth="1"/>
    <col min="5" max="5" width="19.1640625" customWidth="1"/>
    <col min="6" max="6" width="21.5" style="61" customWidth="1"/>
    <col min="7" max="7" width="29.83203125" style="54" customWidth="1"/>
    <col min="8" max="8" width="25.1640625" style="61" customWidth="1"/>
    <col min="10" max="10" width="6.5" customWidth="1"/>
    <col min="11" max="11" width="15" customWidth="1"/>
    <col min="12" max="12" width="15.6640625" style="54" customWidth="1"/>
    <col min="13" max="13" width="17.6640625" customWidth="1"/>
  </cols>
  <sheetData>
    <row r="1" spans="1:13" s="1" customFormat="1" ht="30.95" customHeight="1" x14ac:dyDescent="0.2">
      <c r="A1" s="16" t="s">
        <v>25</v>
      </c>
      <c r="B1" s="17"/>
      <c r="C1" s="17"/>
      <c r="D1" s="17"/>
      <c r="E1" s="17"/>
      <c r="F1" s="17"/>
      <c r="G1" s="17"/>
      <c r="H1" s="18"/>
      <c r="I1" s="20"/>
      <c r="J1" s="20"/>
      <c r="K1" s="20"/>
      <c r="L1" s="47"/>
      <c r="M1" s="20"/>
    </row>
    <row r="2" spans="1:13" ht="13.5" customHeight="1" x14ac:dyDescent="0.2">
      <c r="A2" s="6"/>
      <c r="B2" s="6"/>
      <c r="C2" s="6"/>
      <c r="D2" s="6"/>
      <c r="E2" s="6"/>
      <c r="F2" s="6"/>
      <c r="G2" s="6"/>
      <c r="H2" s="6"/>
      <c r="I2" s="5"/>
      <c r="J2" s="5"/>
      <c r="K2" s="5"/>
      <c r="L2" s="48"/>
      <c r="M2" s="5"/>
    </row>
    <row r="3" spans="1:13" ht="29.1" customHeight="1" x14ac:dyDescent="0.2">
      <c r="A3" s="7" t="s">
        <v>26</v>
      </c>
      <c r="B3" s="8"/>
      <c r="C3" s="8"/>
      <c r="D3" s="8"/>
      <c r="E3" s="8"/>
      <c r="F3" s="8"/>
      <c r="G3" s="8"/>
      <c r="H3" s="9"/>
      <c r="I3" s="5"/>
      <c r="J3" s="5"/>
      <c r="K3" s="5"/>
      <c r="L3" s="48"/>
      <c r="M3" s="5"/>
    </row>
    <row r="4" spans="1:13" ht="13.5" customHeight="1" x14ac:dyDescent="0.2">
      <c r="A4" s="10"/>
      <c r="B4" s="6"/>
      <c r="C4" s="6"/>
      <c r="D4" s="6"/>
      <c r="E4" s="6"/>
      <c r="F4" s="6"/>
      <c r="G4" s="6"/>
      <c r="H4" s="11"/>
      <c r="I4" s="5"/>
      <c r="J4" s="5"/>
      <c r="K4" s="4" t="s">
        <v>20</v>
      </c>
      <c r="L4" s="4"/>
      <c r="M4" s="4"/>
    </row>
    <row r="5" spans="1:13" ht="27" customHeight="1" x14ac:dyDescent="0.2">
      <c r="A5" s="29" t="s">
        <v>2</v>
      </c>
      <c r="B5" s="12" t="s">
        <v>54</v>
      </c>
      <c r="C5" s="29" t="s">
        <v>4</v>
      </c>
      <c r="D5" s="29" t="s">
        <v>5</v>
      </c>
      <c r="E5" s="29" t="s">
        <v>6</v>
      </c>
      <c r="F5" s="55" t="s">
        <v>7</v>
      </c>
      <c r="G5" s="29" t="s">
        <v>8</v>
      </c>
      <c r="H5" s="55" t="s">
        <v>9</v>
      </c>
      <c r="I5" s="5"/>
      <c r="J5" s="5"/>
      <c r="K5" s="2" t="s">
        <v>21</v>
      </c>
      <c r="L5" s="2" t="s">
        <v>22</v>
      </c>
      <c r="M5" s="3" t="s">
        <v>24</v>
      </c>
    </row>
    <row r="6" spans="1:13" ht="23.1" customHeight="1" x14ac:dyDescent="0.2">
      <c r="A6" s="30">
        <v>1</v>
      </c>
      <c r="B6" s="30">
        <v>531016</v>
      </c>
      <c r="C6" s="31" t="s">
        <v>29</v>
      </c>
      <c r="D6" s="31" t="s">
        <v>30</v>
      </c>
      <c r="E6" s="30">
        <v>299</v>
      </c>
      <c r="F6" s="15">
        <v>148212</v>
      </c>
      <c r="G6" s="13">
        <v>28160</v>
      </c>
      <c r="H6" s="15">
        <v>52735241</v>
      </c>
      <c r="I6" s="5"/>
      <c r="J6" s="5"/>
      <c r="K6" s="14">
        <v>148212</v>
      </c>
      <c r="L6" s="67">
        <f>(K6-F6)</f>
        <v>0</v>
      </c>
      <c r="M6" s="22" t="s">
        <v>23</v>
      </c>
    </row>
    <row r="7" spans="1:13" ht="34.35" customHeight="1" x14ac:dyDescent="0.2">
      <c r="A7" s="32">
        <v>2</v>
      </c>
      <c r="B7" s="32">
        <v>531020</v>
      </c>
      <c r="C7" s="33" t="s">
        <v>31</v>
      </c>
      <c r="D7" s="33" t="s">
        <v>30</v>
      </c>
      <c r="E7" s="32">
        <v>105</v>
      </c>
      <c r="F7" s="15">
        <v>357464</v>
      </c>
      <c r="G7" s="15">
        <v>67918</v>
      </c>
      <c r="H7" s="15">
        <v>44665157</v>
      </c>
      <c r="I7" s="5"/>
      <c r="J7" s="5"/>
      <c r="K7" s="14">
        <v>357464</v>
      </c>
      <c r="L7" s="67">
        <f t="shared" ref="L7:L10" si="0">(K7-F7)</f>
        <v>0</v>
      </c>
      <c r="M7" s="22" t="s">
        <v>23</v>
      </c>
    </row>
    <row r="8" spans="1:13" ht="23.1" customHeight="1" x14ac:dyDescent="0.2">
      <c r="A8" s="30">
        <v>3</v>
      </c>
      <c r="B8" s="30">
        <v>531020</v>
      </c>
      <c r="C8" s="31" t="s">
        <v>32</v>
      </c>
      <c r="D8" s="31" t="s">
        <v>30</v>
      </c>
      <c r="E8" s="30">
        <v>66</v>
      </c>
      <c r="F8" s="15">
        <v>142927</v>
      </c>
      <c r="G8" s="13">
        <v>27156</v>
      </c>
      <c r="H8" s="15">
        <v>11225482</v>
      </c>
      <c r="I8" s="5"/>
      <c r="J8" s="5"/>
      <c r="K8" s="14">
        <v>142927</v>
      </c>
      <c r="L8" s="67">
        <f t="shared" si="0"/>
        <v>0</v>
      </c>
      <c r="M8" s="22" t="s">
        <v>23</v>
      </c>
    </row>
    <row r="9" spans="1:13" ht="23.1" customHeight="1" x14ac:dyDescent="0.2">
      <c r="A9" s="30">
        <v>4</v>
      </c>
      <c r="B9" s="30">
        <v>531015</v>
      </c>
      <c r="C9" s="31" t="s">
        <v>33</v>
      </c>
      <c r="D9" s="31" t="s">
        <v>30</v>
      </c>
      <c r="E9" s="30">
        <v>125</v>
      </c>
      <c r="F9" s="15">
        <v>154332</v>
      </c>
      <c r="G9" s="13">
        <v>29323</v>
      </c>
      <c r="H9" s="15">
        <v>22956851</v>
      </c>
      <c r="I9" s="5"/>
      <c r="J9" s="5"/>
      <c r="K9" s="14">
        <v>154332</v>
      </c>
      <c r="L9" s="67">
        <f t="shared" si="0"/>
        <v>0</v>
      </c>
      <c r="M9" s="22" t="s">
        <v>23</v>
      </c>
    </row>
    <row r="10" spans="1:13" ht="23.1" customHeight="1" x14ac:dyDescent="0.2">
      <c r="A10" s="30">
        <v>5</v>
      </c>
      <c r="B10" s="30">
        <v>531016</v>
      </c>
      <c r="C10" s="31" t="s">
        <v>34</v>
      </c>
      <c r="D10" s="31" t="s">
        <v>30</v>
      </c>
      <c r="E10" s="30">
        <v>2</v>
      </c>
      <c r="F10" s="15">
        <v>76856</v>
      </c>
      <c r="G10" s="13">
        <v>14603</v>
      </c>
      <c r="H10" s="15">
        <v>182918</v>
      </c>
      <c r="I10" s="5"/>
      <c r="J10" s="5"/>
      <c r="K10" s="14">
        <v>76856</v>
      </c>
      <c r="L10" s="67">
        <f t="shared" si="0"/>
        <v>0</v>
      </c>
      <c r="M10" s="22" t="s">
        <v>23</v>
      </c>
    </row>
    <row r="11" spans="1:13" ht="22.5" customHeight="1" x14ac:dyDescent="0.2">
      <c r="A11" s="16" t="s">
        <v>35</v>
      </c>
      <c r="B11" s="17"/>
      <c r="C11" s="17"/>
      <c r="D11" s="17"/>
      <c r="E11" s="17"/>
      <c r="F11" s="17"/>
      <c r="G11" s="18"/>
      <c r="H11" s="19">
        <v>131765649.34</v>
      </c>
      <c r="I11" s="5"/>
      <c r="J11" s="5"/>
      <c r="K11" s="5"/>
      <c r="L11" s="48"/>
      <c r="M11" s="5"/>
    </row>
    <row r="12" spans="1:13" s="1" customFormat="1" ht="14.25" customHeight="1" x14ac:dyDescent="0.2">
      <c r="A12" s="20"/>
      <c r="B12" s="20"/>
      <c r="C12" s="20"/>
      <c r="D12" s="20"/>
      <c r="E12" s="20"/>
      <c r="F12" s="57"/>
      <c r="G12" s="47"/>
      <c r="H12" s="57"/>
      <c r="I12" s="20"/>
      <c r="J12" s="20"/>
      <c r="K12" s="20"/>
      <c r="L12" s="47"/>
      <c r="M12" s="20"/>
    </row>
    <row r="13" spans="1:13" x14ac:dyDescent="0.2">
      <c r="A13" s="5"/>
      <c r="B13" s="5"/>
      <c r="C13" s="5"/>
      <c r="D13" s="5"/>
      <c r="E13" s="5"/>
      <c r="F13" s="58"/>
      <c r="G13" s="48"/>
      <c r="H13" s="58"/>
      <c r="I13" s="5"/>
      <c r="J13" s="5"/>
      <c r="K13" s="5"/>
      <c r="L13" s="48"/>
      <c r="M13" s="5"/>
    </row>
    <row r="14" spans="1:13" x14ac:dyDescent="0.2">
      <c r="A14" s="16" t="s">
        <v>43</v>
      </c>
      <c r="B14" s="17"/>
      <c r="C14" s="17"/>
      <c r="D14" s="17"/>
      <c r="E14" s="17"/>
      <c r="F14" s="17"/>
      <c r="G14" s="17"/>
      <c r="H14" s="18"/>
      <c r="I14" s="5"/>
      <c r="J14" s="5"/>
      <c r="K14" s="5"/>
      <c r="L14" s="48"/>
      <c r="M14" s="5"/>
    </row>
    <row r="15" spans="1:13" x14ac:dyDescent="0.2">
      <c r="A15" s="6"/>
      <c r="B15" s="6"/>
      <c r="C15" s="6"/>
      <c r="D15" s="6"/>
      <c r="E15" s="6"/>
      <c r="F15" s="6"/>
      <c r="G15" s="6"/>
      <c r="H15" s="6"/>
      <c r="I15" s="5"/>
      <c r="J15" s="5"/>
      <c r="K15" s="5"/>
      <c r="L15" s="48"/>
      <c r="M15" s="5"/>
    </row>
    <row r="16" spans="1:13" x14ac:dyDescent="0.2">
      <c r="A16" s="7" t="s">
        <v>44</v>
      </c>
      <c r="B16" s="8"/>
      <c r="C16" s="8"/>
      <c r="D16" s="8"/>
      <c r="E16" s="8"/>
      <c r="F16" s="8"/>
      <c r="G16" s="8"/>
      <c r="H16" s="9"/>
      <c r="I16" s="5"/>
      <c r="J16" s="5"/>
      <c r="K16" s="5"/>
      <c r="L16" s="48"/>
      <c r="M16" s="5"/>
    </row>
    <row r="17" spans="1:13" x14ac:dyDescent="0.2">
      <c r="A17" s="10"/>
      <c r="B17" s="6"/>
      <c r="C17" s="6"/>
      <c r="D17" s="6"/>
      <c r="E17" s="6"/>
      <c r="F17" s="6"/>
      <c r="G17" s="6"/>
      <c r="H17" s="11"/>
      <c r="I17" s="5"/>
      <c r="J17" s="5"/>
      <c r="K17" s="4" t="s">
        <v>20</v>
      </c>
      <c r="L17" s="4"/>
      <c r="M17" s="4"/>
    </row>
    <row r="18" spans="1:13" ht="25.5" x14ac:dyDescent="0.2">
      <c r="A18" s="29" t="s">
        <v>2</v>
      </c>
      <c r="B18" s="29" t="s">
        <v>3</v>
      </c>
      <c r="C18" s="29" t="s">
        <v>4</v>
      </c>
      <c r="D18" s="29" t="s">
        <v>5</v>
      </c>
      <c r="E18" s="29" t="s">
        <v>6</v>
      </c>
      <c r="F18" s="55" t="s">
        <v>7</v>
      </c>
      <c r="G18" s="29" t="s">
        <v>8</v>
      </c>
      <c r="H18" s="55" t="s">
        <v>9</v>
      </c>
      <c r="I18" s="5"/>
      <c r="J18" s="5"/>
      <c r="K18" s="2" t="s">
        <v>21</v>
      </c>
      <c r="L18" s="2" t="s">
        <v>22</v>
      </c>
      <c r="M18" s="3" t="s">
        <v>24</v>
      </c>
    </row>
    <row r="19" spans="1:13" x14ac:dyDescent="0.2">
      <c r="A19" s="30">
        <v>1</v>
      </c>
      <c r="B19" s="30">
        <v>531015</v>
      </c>
      <c r="C19" s="31" t="s">
        <v>45</v>
      </c>
      <c r="D19" s="31" t="s">
        <v>30</v>
      </c>
      <c r="E19" s="30">
        <v>3</v>
      </c>
      <c r="F19" s="15">
        <v>261468</v>
      </c>
      <c r="G19" s="13">
        <v>49679</v>
      </c>
      <c r="H19" s="15">
        <v>933440</v>
      </c>
      <c r="I19" s="5"/>
      <c r="J19" s="5"/>
      <c r="K19" s="14">
        <v>261468</v>
      </c>
      <c r="L19" s="21">
        <f>(K19-F19)</f>
        <v>0</v>
      </c>
      <c r="M19" s="22" t="s">
        <v>23</v>
      </c>
    </row>
    <row r="20" spans="1:13" x14ac:dyDescent="0.2">
      <c r="A20" s="30">
        <v>2</v>
      </c>
      <c r="B20" s="30">
        <v>531016</v>
      </c>
      <c r="C20" s="31" t="s">
        <v>46</v>
      </c>
      <c r="D20" s="31" t="s">
        <v>30</v>
      </c>
      <c r="E20" s="30">
        <v>603</v>
      </c>
      <c r="F20" s="15">
        <v>198173</v>
      </c>
      <c r="G20" s="13">
        <v>37653</v>
      </c>
      <c r="H20" s="15">
        <v>142203240</v>
      </c>
      <c r="I20" s="5"/>
      <c r="J20" s="5"/>
      <c r="K20" s="14">
        <v>198173</v>
      </c>
      <c r="L20" s="21">
        <f t="shared" ref="L20:L27" si="1">(K20-F20)</f>
        <v>0</v>
      </c>
      <c r="M20" s="22" t="s">
        <v>23</v>
      </c>
    </row>
    <row r="21" spans="1:13" x14ac:dyDescent="0.2">
      <c r="A21" s="30">
        <v>3</v>
      </c>
      <c r="B21" s="30">
        <v>531019</v>
      </c>
      <c r="C21" s="31" t="s">
        <v>47</v>
      </c>
      <c r="D21" s="31" t="s">
        <v>30</v>
      </c>
      <c r="E21" s="30">
        <v>90</v>
      </c>
      <c r="F21" s="15">
        <v>639722</v>
      </c>
      <c r="G21" s="13">
        <v>121547</v>
      </c>
      <c r="H21" s="15">
        <v>68514183</v>
      </c>
      <c r="I21" s="5"/>
      <c r="J21" s="5"/>
      <c r="K21" s="14">
        <v>639722</v>
      </c>
      <c r="L21" s="21">
        <f t="shared" si="1"/>
        <v>0</v>
      </c>
      <c r="M21" s="22" t="s">
        <v>23</v>
      </c>
    </row>
    <row r="22" spans="1:13" x14ac:dyDescent="0.2">
      <c r="A22" s="30">
        <v>4</v>
      </c>
      <c r="B22" s="30">
        <v>531015</v>
      </c>
      <c r="C22" s="31" t="s">
        <v>33</v>
      </c>
      <c r="D22" s="31" t="s">
        <v>30</v>
      </c>
      <c r="E22" s="30">
        <v>421</v>
      </c>
      <c r="F22" s="15">
        <v>154332</v>
      </c>
      <c r="G22" s="13">
        <v>29323</v>
      </c>
      <c r="H22" s="15">
        <v>77318675</v>
      </c>
      <c r="I22" s="5"/>
      <c r="J22" s="5"/>
      <c r="K22" s="14">
        <v>154332</v>
      </c>
      <c r="L22" s="21">
        <f t="shared" si="1"/>
        <v>0</v>
      </c>
      <c r="M22" s="22" t="s">
        <v>23</v>
      </c>
    </row>
    <row r="23" spans="1:13" x14ac:dyDescent="0.2">
      <c r="A23" s="30">
        <v>5</v>
      </c>
      <c r="B23" s="30">
        <v>531015</v>
      </c>
      <c r="C23" s="31" t="s">
        <v>48</v>
      </c>
      <c r="D23" s="31" t="s">
        <v>30</v>
      </c>
      <c r="E23" s="30">
        <v>3</v>
      </c>
      <c r="F23" s="15">
        <v>119547</v>
      </c>
      <c r="G23" s="13">
        <v>22714</v>
      </c>
      <c r="H23" s="15">
        <v>426782</v>
      </c>
      <c r="I23" s="5"/>
      <c r="J23" s="5"/>
      <c r="K23" s="14">
        <v>119547</v>
      </c>
      <c r="L23" s="21">
        <f t="shared" si="1"/>
        <v>0</v>
      </c>
      <c r="M23" s="22" t="s">
        <v>23</v>
      </c>
    </row>
    <row r="24" spans="1:13" x14ac:dyDescent="0.2">
      <c r="A24" s="30">
        <v>6</v>
      </c>
      <c r="B24" s="30">
        <v>531016</v>
      </c>
      <c r="C24" s="31" t="s">
        <v>34</v>
      </c>
      <c r="D24" s="31" t="s">
        <v>30</v>
      </c>
      <c r="E24" s="30">
        <v>43</v>
      </c>
      <c r="F24" s="15">
        <v>76856</v>
      </c>
      <c r="G24" s="13">
        <v>14603</v>
      </c>
      <c r="H24" s="15">
        <v>3932735</v>
      </c>
      <c r="I24" s="5"/>
      <c r="J24" s="5"/>
      <c r="K24" s="14">
        <v>76856</v>
      </c>
      <c r="L24" s="21">
        <f t="shared" si="1"/>
        <v>0</v>
      </c>
      <c r="M24" s="22" t="s">
        <v>23</v>
      </c>
    </row>
    <row r="25" spans="1:13" x14ac:dyDescent="0.2">
      <c r="A25" s="30">
        <v>7</v>
      </c>
      <c r="B25" s="30">
        <v>531024</v>
      </c>
      <c r="C25" s="31" t="s">
        <v>49</v>
      </c>
      <c r="D25" s="31" t="s">
        <v>30</v>
      </c>
      <c r="E25" s="30">
        <v>3</v>
      </c>
      <c r="F25" s="15">
        <v>20439</v>
      </c>
      <c r="G25" s="13">
        <v>3883</v>
      </c>
      <c r="H25" s="15">
        <v>72966</v>
      </c>
      <c r="I25" s="5"/>
      <c r="J25" s="5"/>
      <c r="K25" s="14">
        <v>20439</v>
      </c>
      <c r="L25" s="21">
        <f t="shared" si="1"/>
        <v>0</v>
      </c>
      <c r="M25" s="22" t="s">
        <v>23</v>
      </c>
    </row>
    <row r="26" spans="1:13" x14ac:dyDescent="0.2">
      <c r="A26" s="30">
        <v>8</v>
      </c>
      <c r="B26" s="30">
        <v>531031</v>
      </c>
      <c r="C26" s="31" t="s">
        <v>50</v>
      </c>
      <c r="D26" s="31" t="s">
        <v>30</v>
      </c>
      <c r="E26" s="30">
        <v>3</v>
      </c>
      <c r="F26" s="15">
        <v>147621</v>
      </c>
      <c r="G26" s="13">
        <v>28048</v>
      </c>
      <c r="H26" s="15">
        <v>527008</v>
      </c>
      <c r="I26" s="5"/>
      <c r="J26" s="5"/>
      <c r="K26" s="14">
        <v>147621</v>
      </c>
      <c r="L26" s="21">
        <f t="shared" si="1"/>
        <v>0</v>
      </c>
      <c r="M26" s="22" t="s">
        <v>23</v>
      </c>
    </row>
    <row r="27" spans="1:13" x14ac:dyDescent="0.2">
      <c r="A27" s="30">
        <v>9</v>
      </c>
      <c r="B27" s="30">
        <v>531015</v>
      </c>
      <c r="C27" s="31" t="s">
        <v>51</v>
      </c>
      <c r="D27" s="31" t="s">
        <v>30</v>
      </c>
      <c r="E27" s="30">
        <v>33</v>
      </c>
      <c r="F27" s="15">
        <v>207142</v>
      </c>
      <c r="G27" s="13">
        <v>39357</v>
      </c>
      <c r="H27" s="15">
        <v>8134456</v>
      </c>
      <c r="I27" s="5"/>
      <c r="J27" s="5"/>
      <c r="K27" s="14">
        <v>207142</v>
      </c>
      <c r="L27" s="21">
        <f t="shared" si="1"/>
        <v>0</v>
      </c>
      <c r="M27" s="22" t="s">
        <v>23</v>
      </c>
    </row>
    <row r="28" spans="1:13" x14ac:dyDescent="0.2">
      <c r="A28" s="7" t="s">
        <v>52</v>
      </c>
      <c r="B28" s="8"/>
      <c r="C28" s="8"/>
      <c r="D28" s="8"/>
      <c r="E28" s="9"/>
      <c r="F28" s="62"/>
      <c r="G28" s="49"/>
      <c r="H28" s="56">
        <v>302063484.06999999</v>
      </c>
      <c r="I28" s="5"/>
      <c r="J28" s="5"/>
      <c r="K28" s="5"/>
      <c r="L28" s="48"/>
      <c r="M28" s="5"/>
    </row>
    <row r="29" spans="1:13" x14ac:dyDescent="0.2">
      <c r="A29" s="5"/>
      <c r="B29" s="5"/>
      <c r="C29" s="5"/>
      <c r="D29" s="5"/>
      <c r="E29" s="5"/>
      <c r="F29" s="58"/>
      <c r="G29" s="48"/>
      <c r="H29" s="58"/>
      <c r="I29" s="5"/>
      <c r="J29" s="5"/>
      <c r="K29" s="5"/>
      <c r="L29" s="48"/>
      <c r="M29" s="5"/>
    </row>
    <row r="30" spans="1:13" x14ac:dyDescent="0.2">
      <c r="A30" s="34" t="s">
        <v>37</v>
      </c>
      <c r="B30" s="35"/>
      <c r="C30" s="35"/>
      <c r="D30" s="35"/>
      <c r="E30" s="35"/>
      <c r="F30" s="35"/>
      <c r="G30" s="35"/>
      <c r="H30" s="36"/>
      <c r="I30" s="5"/>
      <c r="J30" s="5"/>
      <c r="K30" s="5"/>
      <c r="L30" s="48"/>
      <c r="M30" s="5"/>
    </row>
    <row r="31" spans="1:13" x14ac:dyDescent="0.2">
      <c r="A31" s="6"/>
      <c r="B31" s="6"/>
      <c r="C31" s="6"/>
      <c r="D31" s="6"/>
      <c r="E31" s="6"/>
      <c r="F31" s="6"/>
      <c r="G31" s="6"/>
      <c r="H31" s="6"/>
      <c r="I31" s="5"/>
      <c r="J31" s="5"/>
      <c r="K31" s="5"/>
      <c r="L31" s="48"/>
      <c r="M31" s="5"/>
    </row>
    <row r="32" spans="1:13" x14ac:dyDescent="0.2">
      <c r="A32" s="7" t="s">
        <v>38</v>
      </c>
      <c r="B32" s="8"/>
      <c r="C32" s="8"/>
      <c r="D32" s="8"/>
      <c r="E32" s="8"/>
      <c r="F32" s="8"/>
      <c r="G32" s="8"/>
      <c r="H32" s="9"/>
      <c r="I32" s="5"/>
      <c r="J32" s="5"/>
      <c r="K32" s="5"/>
      <c r="L32" s="48"/>
      <c r="M32" s="5"/>
    </row>
    <row r="33" spans="1:13" x14ac:dyDescent="0.2">
      <c r="A33" s="10"/>
      <c r="B33" s="6"/>
      <c r="C33" s="6"/>
      <c r="D33" s="6"/>
      <c r="E33" s="6"/>
      <c r="F33" s="6"/>
      <c r="G33" s="6"/>
      <c r="H33" s="11"/>
      <c r="I33" s="5"/>
      <c r="J33" s="5"/>
      <c r="K33" s="4" t="s">
        <v>20</v>
      </c>
      <c r="L33" s="4"/>
      <c r="M33" s="4"/>
    </row>
    <row r="34" spans="1:13" ht="25.5" x14ac:dyDescent="0.2">
      <c r="A34" s="29" t="s">
        <v>2</v>
      </c>
      <c r="B34" s="29" t="s">
        <v>3</v>
      </c>
      <c r="C34" s="29" t="s">
        <v>4</v>
      </c>
      <c r="D34" s="29" t="s">
        <v>5</v>
      </c>
      <c r="E34" s="29" t="s">
        <v>6</v>
      </c>
      <c r="F34" s="55" t="s">
        <v>7</v>
      </c>
      <c r="G34" s="29" t="s">
        <v>8</v>
      </c>
      <c r="H34" s="55" t="s">
        <v>9</v>
      </c>
      <c r="I34" s="5"/>
      <c r="J34" s="5"/>
      <c r="K34" s="2" t="s">
        <v>21</v>
      </c>
      <c r="L34" s="2" t="s">
        <v>22</v>
      </c>
      <c r="M34" s="3" t="s">
        <v>24</v>
      </c>
    </row>
    <row r="35" spans="1:13" x14ac:dyDescent="0.2">
      <c r="A35" s="30">
        <v>1</v>
      </c>
      <c r="B35" s="30">
        <v>531027</v>
      </c>
      <c r="C35" s="31" t="s">
        <v>53</v>
      </c>
      <c r="D35" s="31" t="s">
        <v>30</v>
      </c>
      <c r="E35" s="30">
        <v>53</v>
      </c>
      <c r="F35" s="15">
        <v>90954</v>
      </c>
      <c r="G35" s="13">
        <v>17281</v>
      </c>
      <c r="H35" s="15">
        <v>5736453</v>
      </c>
      <c r="I35" s="5"/>
      <c r="J35" s="5"/>
      <c r="K35" s="14">
        <v>90954</v>
      </c>
      <c r="L35" s="21">
        <f>(K35-F35)</f>
        <v>0</v>
      </c>
      <c r="M35" s="22" t="s">
        <v>23</v>
      </c>
    </row>
    <row r="36" spans="1:13" x14ac:dyDescent="0.2">
      <c r="A36" s="30">
        <v>2</v>
      </c>
      <c r="B36" s="30">
        <v>531025</v>
      </c>
      <c r="C36" s="31" t="s">
        <v>40</v>
      </c>
      <c r="D36" s="31" t="s">
        <v>30</v>
      </c>
      <c r="E36" s="30">
        <v>147</v>
      </c>
      <c r="F36" s="15">
        <v>33498</v>
      </c>
      <c r="G36" s="13">
        <v>6365</v>
      </c>
      <c r="H36" s="15">
        <v>5859735</v>
      </c>
      <c r="I36" s="5"/>
      <c r="J36" s="5"/>
      <c r="K36" s="14">
        <v>33498</v>
      </c>
      <c r="L36" s="21">
        <f t="shared" ref="L36:L37" si="2">(K36-F36)</f>
        <v>0</v>
      </c>
      <c r="M36" s="22" t="s">
        <v>23</v>
      </c>
    </row>
    <row r="37" spans="1:13" x14ac:dyDescent="0.2">
      <c r="A37" s="30">
        <v>3</v>
      </c>
      <c r="B37" s="30">
        <v>531015</v>
      </c>
      <c r="C37" s="31" t="s">
        <v>41</v>
      </c>
      <c r="D37" s="31" t="s">
        <v>30</v>
      </c>
      <c r="E37" s="30">
        <v>1</v>
      </c>
      <c r="F37" s="15">
        <v>129406</v>
      </c>
      <c r="G37" s="13">
        <v>24587</v>
      </c>
      <c r="H37" s="15">
        <v>153993</v>
      </c>
      <c r="I37" s="5"/>
      <c r="J37" s="5"/>
      <c r="K37" s="14">
        <v>129406</v>
      </c>
      <c r="L37" s="21">
        <f t="shared" si="2"/>
        <v>0</v>
      </c>
      <c r="M37" s="22" t="s">
        <v>23</v>
      </c>
    </row>
    <row r="38" spans="1:13" x14ac:dyDescent="0.2">
      <c r="A38" s="16" t="s">
        <v>42</v>
      </c>
      <c r="B38" s="17"/>
      <c r="C38" s="17"/>
      <c r="D38" s="17"/>
      <c r="E38" s="18"/>
      <c r="F38" s="63"/>
      <c r="G38" s="50"/>
      <c r="H38" s="19">
        <v>11750180.560000001</v>
      </c>
      <c r="I38" s="5"/>
      <c r="J38" s="5"/>
      <c r="K38" s="5"/>
      <c r="L38" s="48"/>
      <c r="M38" s="5"/>
    </row>
    <row r="39" spans="1:13" x14ac:dyDescent="0.2">
      <c r="A39" s="5"/>
      <c r="B39" s="5"/>
      <c r="C39" s="5"/>
      <c r="D39" s="5"/>
      <c r="E39" s="5"/>
      <c r="F39" s="58"/>
      <c r="G39" s="48"/>
      <c r="H39" s="58"/>
      <c r="I39" s="5"/>
      <c r="J39" s="5"/>
      <c r="K39" s="5"/>
      <c r="L39" s="48"/>
      <c r="M39" s="5"/>
    </row>
    <row r="40" spans="1:13" x14ac:dyDescent="0.2">
      <c r="A40" s="34" t="s">
        <v>0</v>
      </c>
      <c r="B40" s="35"/>
      <c r="C40" s="35"/>
      <c r="D40" s="35"/>
      <c r="E40" s="35"/>
      <c r="F40" s="35"/>
      <c r="G40" s="35"/>
      <c r="H40" s="36"/>
      <c r="I40" s="5"/>
      <c r="J40" s="5"/>
      <c r="K40" s="5"/>
      <c r="L40" s="48"/>
      <c r="M40" s="5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5"/>
      <c r="J41" s="5"/>
      <c r="K41" s="5"/>
      <c r="L41" s="48"/>
      <c r="M41" s="5"/>
    </row>
    <row r="42" spans="1:13" x14ac:dyDescent="0.2">
      <c r="A42" s="7" t="s">
        <v>1</v>
      </c>
      <c r="B42" s="8"/>
      <c r="C42" s="8"/>
      <c r="D42" s="8"/>
      <c r="E42" s="8"/>
      <c r="F42" s="8"/>
      <c r="G42" s="8"/>
      <c r="H42" s="9"/>
      <c r="I42" s="5"/>
      <c r="J42" s="5"/>
      <c r="K42" s="5"/>
      <c r="L42" s="48"/>
      <c r="M42" s="5"/>
    </row>
    <row r="43" spans="1:13" x14ac:dyDescent="0.2">
      <c r="A43" s="10"/>
      <c r="B43" s="6"/>
      <c r="C43" s="6"/>
      <c r="D43" s="6"/>
      <c r="E43" s="6"/>
      <c r="F43" s="6"/>
      <c r="G43" s="6"/>
      <c r="H43" s="11"/>
      <c r="I43" s="5"/>
      <c r="J43" s="5"/>
      <c r="K43" s="4" t="s">
        <v>20</v>
      </c>
      <c r="L43" s="4"/>
      <c r="M43" s="4"/>
    </row>
    <row r="44" spans="1:13" ht="25.5" x14ac:dyDescent="0.2">
      <c r="A44" s="29" t="s">
        <v>2</v>
      </c>
      <c r="B44" s="37" t="s">
        <v>3</v>
      </c>
      <c r="C44" s="29" t="s">
        <v>4</v>
      </c>
      <c r="D44" s="29" t="s">
        <v>5</v>
      </c>
      <c r="E44" s="29" t="s">
        <v>6</v>
      </c>
      <c r="F44" s="55" t="s">
        <v>7</v>
      </c>
      <c r="G44" s="29" t="s">
        <v>8</v>
      </c>
      <c r="H44" s="55" t="s">
        <v>9</v>
      </c>
      <c r="I44" s="5"/>
      <c r="J44" s="5"/>
      <c r="K44" s="2" t="s">
        <v>21</v>
      </c>
      <c r="L44" s="2" t="s">
        <v>22</v>
      </c>
      <c r="M44" s="3" t="s">
        <v>24</v>
      </c>
    </row>
    <row r="45" spans="1:13" x14ac:dyDescent="0.2">
      <c r="A45" s="38">
        <v>1</v>
      </c>
      <c r="B45" s="24"/>
      <c r="C45" s="39" t="s">
        <v>10</v>
      </c>
      <c r="D45" s="40" t="s">
        <v>11</v>
      </c>
      <c r="E45" s="41">
        <v>8</v>
      </c>
      <c r="F45" s="59">
        <v>288391</v>
      </c>
      <c r="G45" s="51">
        <v>54794</v>
      </c>
      <c r="H45" s="59">
        <v>2745482</v>
      </c>
      <c r="I45" s="5"/>
      <c r="J45" s="5"/>
      <c r="K45" s="25">
        <v>288391</v>
      </c>
      <c r="L45" s="21">
        <f>(K45-F45)</f>
        <v>0</v>
      </c>
      <c r="M45" s="26" t="s">
        <v>23</v>
      </c>
    </row>
    <row r="46" spans="1:13" x14ac:dyDescent="0.2">
      <c r="A46" s="42"/>
      <c r="B46" s="27"/>
      <c r="C46" s="43">
        <v>11580410</v>
      </c>
      <c r="D46" s="44"/>
      <c r="E46" s="45"/>
      <c r="F46" s="60"/>
      <c r="G46" s="52"/>
      <c r="H46" s="60"/>
      <c r="I46" s="5"/>
      <c r="J46" s="5"/>
      <c r="K46" s="25"/>
      <c r="L46" s="21">
        <f t="shared" ref="L46:L57" si="3">(K46-F46)</f>
        <v>0</v>
      </c>
      <c r="M46" s="26" t="s">
        <v>23</v>
      </c>
    </row>
    <row r="47" spans="1:13" x14ac:dyDescent="0.2">
      <c r="A47" s="38">
        <v>2</v>
      </c>
      <c r="B47" s="27"/>
      <c r="C47" s="39" t="s">
        <v>12</v>
      </c>
      <c r="D47" s="40" t="s">
        <v>11</v>
      </c>
      <c r="E47" s="41">
        <v>16</v>
      </c>
      <c r="F47" s="59">
        <v>222127</v>
      </c>
      <c r="G47" s="51">
        <v>42204</v>
      </c>
      <c r="H47" s="59">
        <v>4229294</v>
      </c>
      <c r="I47" s="5"/>
      <c r="J47" s="5"/>
      <c r="K47" s="25">
        <v>222127</v>
      </c>
      <c r="L47" s="21">
        <f t="shared" si="3"/>
        <v>0</v>
      </c>
      <c r="M47" s="26" t="s">
        <v>23</v>
      </c>
    </row>
    <row r="48" spans="1:13" x14ac:dyDescent="0.2">
      <c r="A48" s="42"/>
      <c r="B48" s="27"/>
      <c r="C48" s="43">
        <v>11520030</v>
      </c>
      <c r="D48" s="44"/>
      <c r="E48" s="45"/>
      <c r="F48" s="60"/>
      <c r="G48" s="52"/>
      <c r="H48" s="60"/>
      <c r="I48" s="5"/>
      <c r="J48" s="5"/>
      <c r="K48" s="25"/>
      <c r="L48" s="21">
        <f t="shared" si="3"/>
        <v>0</v>
      </c>
      <c r="M48" s="26" t="s">
        <v>23</v>
      </c>
    </row>
    <row r="49" spans="1:13" x14ac:dyDescent="0.2">
      <c r="A49" s="38">
        <v>3</v>
      </c>
      <c r="B49" s="27"/>
      <c r="C49" s="39" t="s">
        <v>13</v>
      </c>
      <c r="D49" s="40" t="s">
        <v>11</v>
      </c>
      <c r="E49" s="41">
        <v>51</v>
      </c>
      <c r="F49" s="59">
        <v>443677</v>
      </c>
      <c r="G49" s="51">
        <v>84299</v>
      </c>
      <c r="H49" s="59">
        <v>26926745</v>
      </c>
      <c r="I49" s="5"/>
      <c r="J49" s="5"/>
      <c r="K49" s="25">
        <v>443677</v>
      </c>
      <c r="L49" s="21">
        <f t="shared" si="3"/>
        <v>0</v>
      </c>
      <c r="M49" s="26" t="s">
        <v>23</v>
      </c>
    </row>
    <row r="50" spans="1:13" x14ac:dyDescent="0.2">
      <c r="A50" s="42"/>
      <c r="B50" s="27"/>
      <c r="C50" s="43">
        <v>11580025</v>
      </c>
      <c r="D50" s="44"/>
      <c r="E50" s="45"/>
      <c r="F50" s="60"/>
      <c r="G50" s="52"/>
      <c r="H50" s="60"/>
      <c r="I50" s="5"/>
      <c r="J50" s="5"/>
      <c r="K50" s="25"/>
      <c r="L50" s="21">
        <f t="shared" si="3"/>
        <v>0</v>
      </c>
      <c r="M50" s="26" t="s">
        <v>23</v>
      </c>
    </row>
    <row r="51" spans="1:13" x14ac:dyDescent="0.2">
      <c r="A51" s="30">
        <v>4</v>
      </c>
      <c r="B51" s="46">
        <v>531116</v>
      </c>
      <c r="C51" s="31" t="s">
        <v>14</v>
      </c>
      <c r="D51" s="31" t="s">
        <v>11</v>
      </c>
      <c r="E51" s="30">
        <v>2</v>
      </c>
      <c r="F51" s="15">
        <v>334089</v>
      </c>
      <c r="G51" s="53">
        <v>63477</v>
      </c>
      <c r="H51" s="15">
        <v>795131</v>
      </c>
      <c r="I51" s="5"/>
      <c r="J51" s="5"/>
      <c r="K51" s="14">
        <v>334089</v>
      </c>
      <c r="L51" s="21">
        <f t="shared" si="3"/>
        <v>0</v>
      </c>
      <c r="M51" s="26" t="s">
        <v>23</v>
      </c>
    </row>
    <row r="52" spans="1:13" x14ac:dyDescent="0.2">
      <c r="A52" s="41">
        <v>5</v>
      </c>
      <c r="B52" s="46"/>
      <c r="C52" s="39" t="s">
        <v>15</v>
      </c>
      <c r="D52" s="40" t="s">
        <v>11</v>
      </c>
      <c r="E52" s="41">
        <v>144</v>
      </c>
      <c r="F52" s="59">
        <v>443677</v>
      </c>
      <c r="G52" s="51">
        <v>84299</v>
      </c>
      <c r="H52" s="59">
        <v>76028456</v>
      </c>
      <c r="I52" s="5"/>
      <c r="J52" s="5"/>
      <c r="K52" s="25">
        <v>443677</v>
      </c>
      <c r="L52" s="21">
        <f t="shared" si="3"/>
        <v>0</v>
      </c>
      <c r="M52" s="26" t="s">
        <v>23</v>
      </c>
    </row>
    <row r="53" spans="1:13" x14ac:dyDescent="0.2">
      <c r="A53" s="45"/>
      <c r="B53" s="27"/>
      <c r="C53" s="43">
        <v>11580025</v>
      </c>
      <c r="D53" s="44"/>
      <c r="E53" s="45"/>
      <c r="F53" s="60"/>
      <c r="G53" s="52"/>
      <c r="H53" s="60"/>
      <c r="I53" s="5"/>
      <c r="J53" s="5"/>
      <c r="K53" s="25"/>
      <c r="L53" s="21">
        <f t="shared" si="3"/>
        <v>0</v>
      </c>
      <c r="M53" s="26" t="s">
        <v>23</v>
      </c>
    </row>
    <row r="54" spans="1:13" x14ac:dyDescent="0.2">
      <c r="A54" s="41">
        <v>6</v>
      </c>
      <c r="B54" s="27"/>
      <c r="C54" s="39" t="s">
        <v>16</v>
      </c>
      <c r="D54" s="40" t="s">
        <v>11</v>
      </c>
      <c r="E54" s="41">
        <v>27</v>
      </c>
      <c r="F54" s="59">
        <v>222127</v>
      </c>
      <c r="G54" s="51">
        <v>42204</v>
      </c>
      <c r="H54" s="59">
        <v>7136934</v>
      </c>
      <c r="I54" s="5"/>
      <c r="J54" s="5"/>
      <c r="K54" s="25">
        <v>222127</v>
      </c>
      <c r="L54" s="21">
        <f t="shared" si="3"/>
        <v>0</v>
      </c>
      <c r="M54" s="26" t="s">
        <v>23</v>
      </c>
    </row>
    <row r="55" spans="1:13" x14ac:dyDescent="0.2">
      <c r="A55" s="45"/>
      <c r="B55" s="27"/>
      <c r="C55" s="43">
        <v>11520030</v>
      </c>
      <c r="D55" s="44"/>
      <c r="E55" s="45"/>
      <c r="F55" s="60"/>
      <c r="G55" s="52"/>
      <c r="H55" s="60"/>
      <c r="I55" s="5"/>
      <c r="J55" s="5"/>
      <c r="K55" s="25"/>
      <c r="L55" s="21">
        <f t="shared" si="3"/>
        <v>0</v>
      </c>
      <c r="M55" s="26" t="s">
        <v>23</v>
      </c>
    </row>
    <row r="56" spans="1:13" x14ac:dyDescent="0.2">
      <c r="A56" s="30">
        <v>7</v>
      </c>
      <c r="B56" s="27"/>
      <c r="C56" s="31" t="s">
        <v>17</v>
      </c>
      <c r="D56" s="31" t="s">
        <v>11</v>
      </c>
      <c r="E56" s="30">
        <v>116</v>
      </c>
      <c r="F56" s="15">
        <v>336002</v>
      </c>
      <c r="G56" s="53">
        <v>63840</v>
      </c>
      <c r="H56" s="15">
        <v>46381714</v>
      </c>
      <c r="I56" s="5"/>
      <c r="J56" s="5"/>
      <c r="K56" s="14">
        <v>336002</v>
      </c>
      <c r="L56" s="21">
        <f t="shared" si="3"/>
        <v>0</v>
      </c>
      <c r="M56" s="26" t="s">
        <v>23</v>
      </c>
    </row>
    <row r="57" spans="1:13" x14ac:dyDescent="0.2">
      <c r="A57" s="30">
        <v>8</v>
      </c>
      <c r="B57" s="28"/>
      <c r="C57" s="31" t="s">
        <v>18</v>
      </c>
      <c r="D57" s="31" t="s">
        <v>11</v>
      </c>
      <c r="E57" s="30">
        <v>90</v>
      </c>
      <c r="F57" s="15">
        <v>336002</v>
      </c>
      <c r="G57" s="53">
        <v>63840</v>
      </c>
      <c r="H57" s="15">
        <v>35985813</v>
      </c>
      <c r="I57" s="5"/>
      <c r="J57" s="5"/>
      <c r="K57" s="14">
        <v>336002</v>
      </c>
      <c r="L57" s="21">
        <f t="shared" si="3"/>
        <v>0</v>
      </c>
      <c r="M57" s="26" t="s">
        <v>23</v>
      </c>
    </row>
    <row r="58" spans="1:13" x14ac:dyDescent="0.2">
      <c r="A58" s="16" t="s">
        <v>19</v>
      </c>
      <c r="B58" s="17"/>
      <c r="C58" s="17"/>
      <c r="D58" s="17"/>
      <c r="E58" s="18"/>
      <c r="F58" s="63"/>
      <c r="G58" s="50"/>
      <c r="H58" s="19">
        <v>200229568.72</v>
      </c>
      <c r="I58" s="5"/>
      <c r="J58" s="5"/>
      <c r="K58" s="5"/>
      <c r="L58" s="48"/>
      <c r="M58" s="5"/>
    </row>
  </sheetData>
  <mergeCells count="60">
    <mergeCell ref="A58:E58"/>
    <mergeCell ref="K4:M4"/>
    <mergeCell ref="K17:M17"/>
    <mergeCell ref="K33:M33"/>
    <mergeCell ref="K43:M43"/>
    <mergeCell ref="K45:K46"/>
    <mergeCell ref="K47:K48"/>
    <mergeCell ref="K49:K50"/>
    <mergeCell ref="K52:K53"/>
    <mergeCell ref="K54:K55"/>
    <mergeCell ref="G52:G53"/>
    <mergeCell ref="H52:H53"/>
    <mergeCell ref="A54:A55"/>
    <mergeCell ref="D54:D55"/>
    <mergeCell ref="E54:E55"/>
    <mergeCell ref="F54:F55"/>
    <mergeCell ref="G54:G55"/>
    <mergeCell ref="H54:H55"/>
    <mergeCell ref="B51:B52"/>
    <mergeCell ref="A52:A53"/>
    <mergeCell ref="D52:D53"/>
    <mergeCell ref="E52:E53"/>
    <mergeCell ref="F52:F53"/>
    <mergeCell ref="H47:H48"/>
    <mergeCell ref="A49:A50"/>
    <mergeCell ref="D49:D50"/>
    <mergeCell ref="E49:E50"/>
    <mergeCell ref="F49:F50"/>
    <mergeCell ref="G49:G50"/>
    <mergeCell ref="H49:H50"/>
    <mergeCell ref="A47:A48"/>
    <mergeCell ref="D47:D48"/>
    <mergeCell ref="E47:E48"/>
    <mergeCell ref="F47:F48"/>
    <mergeCell ref="G47:G48"/>
    <mergeCell ref="A40:H40"/>
    <mergeCell ref="A41:H41"/>
    <mergeCell ref="A42:H42"/>
    <mergeCell ref="A43:H43"/>
    <mergeCell ref="A45:A46"/>
    <mergeCell ref="D45:D46"/>
    <mergeCell ref="E45:E46"/>
    <mergeCell ref="F45:F46"/>
    <mergeCell ref="G45:G46"/>
    <mergeCell ref="H45:H46"/>
    <mergeCell ref="A30:H30"/>
    <mergeCell ref="A31:H31"/>
    <mergeCell ref="A32:H32"/>
    <mergeCell ref="A33:H33"/>
    <mergeCell ref="A38:E38"/>
    <mergeCell ref="A14:H14"/>
    <mergeCell ref="A15:H15"/>
    <mergeCell ref="A16:H16"/>
    <mergeCell ref="A17:H17"/>
    <mergeCell ref="A28:E28"/>
    <mergeCell ref="A1:H1"/>
    <mergeCell ref="A2:H2"/>
    <mergeCell ref="A3:H3"/>
    <mergeCell ref="A4:H4"/>
    <mergeCell ref="A11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8EC42-32FA-468B-910A-1E7B29A10898}">
  <dimension ref="A1:L20"/>
  <sheetViews>
    <sheetView topLeftCell="B1" workbookViewId="0">
      <selection activeCell="K17" sqref="K17:K19"/>
    </sheetView>
  </sheetViews>
  <sheetFormatPr baseColWidth="10" defaultRowHeight="12.75" x14ac:dyDescent="0.2"/>
  <cols>
    <col min="2" max="2" width="18" customWidth="1"/>
    <col min="3" max="3" width="38.33203125" customWidth="1"/>
    <col min="5" max="5" width="18.1640625" customWidth="1"/>
    <col min="6" max="6" width="24.6640625" style="54" customWidth="1"/>
    <col min="7" max="7" width="21.1640625" style="54" customWidth="1"/>
    <col min="8" max="8" width="32.1640625" customWidth="1"/>
    <col min="9" max="9" width="4.83203125" customWidth="1"/>
    <col min="10" max="10" width="18.1640625" customWidth="1"/>
    <col min="11" max="11" width="17.33203125" style="61" customWidth="1"/>
    <col min="12" max="12" width="16.83203125" style="99" customWidth="1"/>
  </cols>
  <sheetData>
    <row r="1" spans="1:12" x14ac:dyDescent="0.2">
      <c r="A1" s="72" t="s">
        <v>26</v>
      </c>
      <c r="B1" s="73"/>
      <c r="C1" s="73"/>
      <c r="D1" s="73"/>
      <c r="E1" s="73"/>
      <c r="F1" s="73"/>
      <c r="G1" s="73"/>
      <c r="H1" s="74"/>
      <c r="I1" s="5"/>
      <c r="J1" s="5"/>
      <c r="K1" s="58"/>
      <c r="L1" s="96"/>
    </row>
    <row r="2" spans="1:12" x14ac:dyDescent="0.2">
      <c r="A2" s="68"/>
      <c r="B2" s="69"/>
      <c r="C2" s="69"/>
      <c r="D2" s="69"/>
      <c r="E2" s="69"/>
      <c r="F2" s="69"/>
      <c r="G2" s="69"/>
      <c r="H2" s="70"/>
      <c r="I2" s="5"/>
      <c r="J2" s="4" t="s">
        <v>20</v>
      </c>
      <c r="K2" s="4"/>
      <c r="L2" s="4"/>
    </row>
    <row r="3" spans="1:12" x14ac:dyDescent="0.2">
      <c r="A3" s="75" t="s">
        <v>36</v>
      </c>
      <c r="B3" s="75" t="s">
        <v>3</v>
      </c>
      <c r="C3" s="76" t="s">
        <v>4</v>
      </c>
      <c r="D3" s="76" t="s">
        <v>5</v>
      </c>
      <c r="E3" s="76" t="s">
        <v>6</v>
      </c>
      <c r="F3" s="76" t="s">
        <v>7</v>
      </c>
      <c r="G3" s="76" t="s">
        <v>8</v>
      </c>
      <c r="H3" s="76" t="s">
        <v>9</v>
      </c>
      <c r="I3" s="5"/>
      <c r="J3" s="2" t="s">
        <v>21</v>
      </c>
      <c r="K3" s="2" t="s">
        <v>22</v>
      </c>
      <c r="L3" s="97" t="s">
        <v>24</v>
      </c>
    </row>
    <row r="4" spans="1:12" x14ac:dyDescent="0.2">
      <c r="A4" s="77">
        <v>1</v>
      </c>
      <c r="B4" s="78">
        <v>531016</v>
      </c>
      <c r="C4" s="79" t="s">
        <v>29</v>
      </c>
      <c r="D4" s="79" t="s">
        <v>30</v>
      </c>
      <c r="E4" s="30">
        <v>299</v>
      </c>
      <c r="F4" s="13">
        <v>148210</v>
      </c>
      <c r="G4" s="13">
        <v>28160</v>
      </c>
      <c r="H4" s="13">
        <v>52734630</v>
      </c>
      <c r="I4" s="5"/>
      <c r="J4" s="14">
        <v>148212</v>
      </c>
      <c r="K4" s="21">
        <f>(J4-F4)</f>
        <v>2</v>
      </c>
      <c r="L4" s="98" t="s">
        <v>23</v>
      </c>
    </row>
    <row r="5" spans="1:12" x14ac:dyDescent="0.2">
      <c r="A5" s="77">
        <v>2</v>
      </c>
      <c r="B5" s="78">
        <v>531020</v>
      </c>
      <c r="C5" s="80" t="s">
        <v>31</v>
      </c>
      <c r="D5" s="79" t="s">
        <v>30</v>
      </c>
      <c r="E5" s="30">
        <v>105</v>
      </c>
      <c r="F5" s="13">
        <v>357462</v>
      </c>
      <c r="G5" s="13">
        <v>67918</v>
      </c>
      <c r="H5" s="13">
        <v>44664900</v>
      </c>
      <c r="I5" s="5"/>
      <c r="J5" s="14">
        <v>357464</v>
      </c>
      <c r="K5" s="21">
        <f t="shared" ref="K5:K8" si="0">(J5-F5)</f>
        <v>2</v>
      </c>
      <c r="L5" s="98" t="s">
        <v>23</v>
      </c>
    </row>
    <row r="6" spans="1:12" x14ac:dyDescent="0.2">
      <c r="A6" s="77">
        <v>3</v>
      </c>
      <c r="B6" s="78">
        <v>531020</v>
      </c>
      <c r="C6" s="79" t="s">
        <v>32</v>
      </c>
      <c r="D6" s="79" t="s">
        <v>30</v>
      </c>
      <c r="E6" s="30">
        <v>66</v>
      </c>
      <c r="F6" s="13">
        <v>142925</v>
      </c>
      <c r="G6" s="13">
        <v>27156</v>
      </c>
      <c r="H6" s="13">
        <v>11225346</v>
      </c>
      <c r="I6" s="5"/>
      <c r="J6" s="14">
        <v>142927</v>
      </c>
      <c r="K6" s="21">
        <f t="shared" si="0"/>
        <v>2</v>
      </c>
      <c r="L6" s="98" t="s">
        <v>23</v>
      </c>
    </row>
    <row r="7" spans="1:12" x14ac:dyDescent="0.2">
      <c r="A7" s="77">
        <v>4</v>
      </c>
      <c r="B7" s="78">
        <v>531015</v>
      </c>
      <c r="C7" s="79" t="s">
        <v>33</v>
      </c>
      <c r="D7" s="79" t="s">
        <v>30</v>
      </c>
      <c r="E7" s="30">
        <v>125</v>
      </c>
      <c r="F7" s="13">
        <v>154330</v>
      </c>
      <c r="G7" s="13">
        <v>29323</v>
      </c>
      <c r="H7" s="13">
        <v>22956625</v>
      </c>
      <c r="I7" s="5"/>
      <c r="J7" s="14">
        <v>154332</v>
      </c>
      <c r="K7" s="21">
        <f t="shared" si="0"/>
        <v>2</v>
      </c>
      <c r="L7" s="98" t="s">
        <v>23</v>
      </c>
    </row>
    <row r="8" spans="1:12" x14ac:dyDescent="0.2">
      <c r="A8" s="77">
        <v>5</v>
      </c>
      <c r="B8" s="78">
        <v>531016</v>
      </c>
      <c r="C8" s="79" t="s">
        <v>34</v>
      </c>
      <c r="D8" s="79" t="s">
        <v>30</v>
      </c>
      <c r="E8" s="30">
        <v>2</v>
      </c>
      <c r="F8" s="13">
        <v>76854</v>
      </c>
      <c r="G8" s="13">
        <v>14602</v>
      </c>
      <c r="H8" s="13">
        <v>182912</v>
      </c>
      <c r="I8" s="5"/>
      <c r="J8" s="14">
        <v>76856</v>
      </c>
      <c r="K8" s="21">
        <f t="shared" si="0"/>
        <v>2</v>
      </c>
      <c r="L8" s="98" t="s">
        <v>23</v>
      </c>
    </row>
    <row r="9" spans="1:12" x14ac:dyDescent="0.2">
      <c r="A9" s="64" t="s">
        <v>35</v>
      </c>
      <c r="B9" s="65"/>
      <c r="C9" s="65"/>
      <c r="D9" s="65"/>
      <c r="E9" s="65"/>
      <c r="F9" s="65"/>
      <c r="G9" s="66"/>
      <c r="H9" s="23">
        <v>131764413</v>
      </c>
      <c r="I9" s="5"/>
      <c r="J9" s="5"/>
      <c r="K9" s="58"/>
      <c r="L9" s="96"/>
    </row>
    <row r="10" spans="1:12" x14ac:dyDescent="0.2">
      <c r="A10" s="5"/>
      <c r="B10" s="5"/>
      <c r="C10" s="5"/>
      <c r="D10" s="5"/>
      <c r="E10" s="5"/>
      <c r="F10" s="48"/>
      <c r="G10" s="48"/>
      <c r="H10" s="5"/>
      <c r="I10" s="5"/>
      <c r="J10" s="5"/>
      <c r="K10" s="58"/>
      <c r="L10" s="96"/>
    </row>
    <row r="11" spans="1:12" x14ac:dyDescent="0.2">
      <c r="A11" s="5"/>
      <c r="B11" s="5"/>
      <c r="C11" s="5"/>
      <c r="D11" s="5"/>
      <c r="E11" s="5"/>
      <c r="F11" s="48"/>
      <c r="G11" s="48"/>
      <c r="H11" s="5"/>
      <c r="I11" s="5"/>
      <c r="J11" s="5"/>
      <c r="K11" s="58"/>
      <c r="L11" s="96"/>
    </row>
    <row r="12" spans="1:12" x14ac:dyDescent="0.2">
      <c r="A12" s="5"/>
      <c r="B12" s="5"/>
      <c r="C12" s="5"/>
      <c r="D12" s="5"/>
      <c r="E12" s="5"/>
      <c r="F12" s="48"/>
      <c r="G12" s="48"/>
      <c r="H12" s="5"/>
      <c r="I12" s="5"/>
      <c r="J12" s="5"/>
      <c r="K12" s="58"/>
      <c r="L12" s="96"/>
    </row>
    <row r="13" spans="1:12" x14ac:dyDescent="0.2">
      <c r="A13" s="81"/>
      <c r="B13" s="81"/>
      <c r="C13" s="81"/>
      <c r="D13" s="81"/>
      <c r="E13" s="81"/>
      <c r="F13" s="94"/>
      <c r="G13" s="94"/>
      <c r="H13" s="81"/>
      <c r="I13" s="5"/>
      <c r="J13" s="5"/>
      <c r="K13" s="58"/>
      <c r="L13" s="96"/>
    </row>
    <row r="14" spans="1:12" x14ac:dyDescent="0.2">
      <c r="A14" s="82" t="s">
        <v>38</v>
      </c>
      <c r="B14" s="82"/>
      <c r="C14" s="82"/>
      <c r="D14" s="82"/>
      <c r="E14" s="82"/>
      <c r="F14" s="82"/>
      <c r="G14" s="82"/>
      <c r="H14" s="82"/>
      <c r="I14" s="5"/>
      <c r="J14" s="5"/>
      <c r="K14" s="58"/>
      <c r="L14" s="96"/>
    </row>
    <row r="15" spans="1:12" x14ac:dyDescent="0.2">
      <c r="A15" s="83"/>
      <c r="B15" s="84"/>
      <c r="C15" s="84"/>
      <c r="D15" s="84"/>
      <c r="E15" s="84"/>
      <c r="F15" s="84"/>
      <c r="G15" s="84"/>
      <c r="H15" s="85"/>
      <c r="I15" s="5"/>
      <c r="J15" s="4" t="s">
        <v>20</v>
      </c>
      <c r="K15" s="4"/>
      <c r="L15" s="4"/>
    </row>
    <row r="16" spans="1:12" x14ac:dyDescent="0.2">
      <c r="A16" s="86" t="s">
        <v>27</v>
      </c>
      <c r="B16" s="86" t="s">
        <v>3</v>
      </c>
      <c r="C16" s="86" t="s">
        <v>28</v>
      </c>
      <c r="D16" s="86" t="s">
        <v>5</v>
      </c>
      <c r="E16" s="87" t="s">
        <v>6</v>
      </c>
      <c r="F16" s="86" t="s">
        <v>7</v>
      </c>
      <c r="G16" s="86" t="s">
        <v>8</v>
      </c>
      <c r="H16" s="86" t="s">
        <v>9</v>
      </c>
      <c r="I16" s="5"/>
      <c r="J16" s="2" t="s">
        <v>21</v>
      </c>
      <c r="K16" s="2" t="s">
        <v>22</v>
      </c>
      <c r="L16" s="97" t="s">
        <v>24</v>
      </c>
    </row>
    <row r="17" spans="1:12" x14ac:dyDescent="0.2">
      <c r="A17" s="22">
        <v>1</v>
      </c>
      <c r="B17" s="22">
        <v>531027</v>
      </c>
      <c r="C17" s="22" t="s">
        <v>39</v>
      </c>
      <c r="D17" s="22" t="s">
        <v>30</v>
      </c>
      <c r="E17" s="88">
        <f>26+27</f>
        <v>53</v>
      </c>
      <c r="F17" s="95">
        <v>90952</v>
      </c>
      <c r="G17" s="95">
        <f>+ROUND((F17*19%),0)</f>
        <v>17281</v>
      </c>
      <c r="H17" s="89">
        <f>+((+F17+G17)*E17)</f>
        <v>5736349</v>
      </c>
      <c r="I17" s="5"/>
      <c r="J17" s="14">
        <v>90954</v>
      </c>
      <c r="K17" s="67">
        <f>(J17-F17)</f>
        <v>2</v>
      </c>
      <c r="L17" s="98" t="s">
        <v>23</v>
      </c>
    </row>
    <row r="18" spans="1:12" x14ac:dyDescent="0.2">
      <c r="A18" s="22">
        <v>2</v>
      </c>
      <c r="B18" s="22">
        <v>531025</v>
      </c>
      <c r="C18" s="22" t="s">
        <v>40</v>
      </c>
      <c r="D18" s="22" t="s">
        <v>30</v>
      </c>
      <c r="E18" s="88">
        <f>32+115</f>
        <v>147</v>
      </c>
      <c r="F18" s="95">
        <v>33496</v>
      </c>
      <c r="G18" s="95">
        <f t="shared" ref="G18:G19" si="1">+ROUND((F18*19%),0)</f>
        <v>6364</v>
      </c>
      <c r="H18" s="89">
        <f t="shared" ref="H18:H19" si="2">+((+F18+G18)*E18)</f>
        <v>5859420</v>
      </c>
      <c r="I18" s="5"/>
      <c r="J18" s="14">
        <v>33498</v>
      </c>
      <c r="K18" s="67">
        <f t="shared" ref="K18:K19" si="3">(J18-F18)</f>
        <v>2</v>
      </c>
      <c r="L18" s="98" t="s">
        <v>23</v>
      </c>
    </row>
    <row r="19" spans="1:12" x14ac:dyDescent="0.2">
      <c r="A19" s="22">
        <v>3</v>
      </c>
      <c r="B19" s="22">
        <v>531015</v>
      </c>
      <c r="C19" s="22" t="s">
        <v>41</v>
      </c>
      <c r="D19" s="22" t="s">
        <v>30</v>
      </c>
      <c r="E19" s="88">
        <v>1</v>
      </c>
      <c r="F19" s="95">
        <v>129404</v>
      </c>
      <c r="G19" s="95">
        <f t="shared" si="1"/>
        <v>24587</v>
      </c>
      <c r="H19" s="89">
        <f t="shared" si="2"/>
        <v>153991</v>
      </c>
      <c r="I19" s="5"/>
      <c r="J19" s="14">
        <v>129406</v>
      </c>
      <c r="K19" s="67">
        <f t="shared" si="3"/>
        <v>2</v>
      </c>
      <c r="L19" s="98" t="s">
        <v>23</v>
      </c>
    </row>
    <row r="20" spans="1:12" x14ac:dyDescent="0.2">
      <c r="A20" s="90" t="s">
        <v>42</v>
      </c>
      <c r="B20" s="91"/>
      <c r="C20" s="91"/>
      <c r="D20" s="91"/>
      <c r="E20" s="91"/>
      <c r="F20" s="92"/>
      <c r="G20" s="92"/>
      <c r="H20" s="93">
        <f>SUM(H17:H19)</f>
        <v>11749760</v>
      </c>
      <c r="I20" s="5"/>
      <c r="J20" s="5"/>
      <c r="K20" s="58"/>
      <c r="L20" s="96"/>
    </row>
  </sheetData>
  <mergeCells count="8">
    <mergeCell ref="A20:E20"/>
    <mergeCell ref="J2:L2"/>
    <mergeCell ref="J15:L15"/>
    <mergeCell ref="A2:H2"/>
    <mergeCell ref="A9:G9"/>
    <mergeCell ref="A14:H14"/>
    <mergeCell ref="A15:H15"/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4AE0-4B46-4891-9479-4A75DE40B0A0}">
  <dimension ref="A1:L12"/>
  <sheetViews>
    <sheetView tabSelected="1" workbookViewId="0">
      <selection activeCell="I16" sqref="I16"/>
    </sheetView>
  </sheetViews>
  <sheetFormatPr baseColWidth="10" defaultRowHeight="12.75" x14ac:dyDescent="0.2"/>
  <cols>
    <col min="3" max="3" width="32.6640625" customWidth="1"/>
    <col min="4" max="4" width="15.6640625" customWidth="1"/>
    <col min="5" max="5" width="17.6640625" customWidth="1"/>
    <col min="6" max="6" width="19" customWidth="1"/>
    <col min="7" max="7" width="15.5" customWidth="1"/>
    <col min="8" max="8" width="22.1640625" customWidth="1"/>
    <col min="9" max="9" width="8.6640625" customWidth="1"/>
    <col min="10" max="10" width="18.5" customWidth="1"/>
    <col min="11" max="11" width="17.33203125" customWidth="1"/>
    <col min="12" max="12" width="18.6640625" customWidth="1"/>
  </cols>
  <sheetData>
    <row r="1" spans="1:12" x14ac:dyDescent="0.2">
      <c r="A1" s="104" t="s">
        <v>1</v>
      </c>
      <c r="B1" s="105"/>
      <c r="C1" s="105"/>
      <c r="D1" s="105"/>
      <c r="E1" s="105"/>
      <c r="F1" s="105"/>
      <c r="G1" s="105"/>
      <c r="H1" s="106"/>
      <c r="I1" s="5"/>
      <c r="J1" s="5"/>
      <c r="K1" s="5"/>
      <c r="L1" s="5"/>
    </row>
    <row r="2" spans="1:12" x14ac:dyDescent="0.2">
      <c r="A2" s="68"/>
      <c r="B2" s="69"/>
      <c r="C2" s="69"/>
      <c r="D2" s="69"/>
      <c r="E2" s="69"/>
      <c r="F2" s="69"/>
      <c r="G2" s="69"/>
      <c r="H2" s="70"/>
      <c r="I2" s="5"/>
      <c r="J2" s="4" t="s">
        <v>20</v>
      </c>
      <c r="K2" s="4"/>
      <c r="L2" s="4"/>
    </row>
    <row r="3" spans="1:12" x14ac:dyDescent="0.2">
      <c r="A3" s="107" t="s">
        <v>2</v>
      </c>
      <c r="B3" s="108" t="s">
        <v>3</v>
      </c>
      <c r="C3" s="107" t="s">
        <v>4</v>
      </c>
      <c r="D3" s="107" t="s">
        <v>5</v>
      </c>
      <c r="E3" s="107" t="s">
        <v>6</v>
      </c>
      <c r="F3" s="108" t="s">
        <v>7</v>
      </c>
      <c r="G3" s="107" t="s">
        <v>8</v>
      </c>
      <c r="H3" s="108" t="s">
        <v>9</v>
      </c>
      <c r="I3" s="5"/>
      <c r="J3" s="2" t="s">
        <v>21</v>
      </c>
      <c r="K3" s="2" t="s">
        <v>22</v>
      </c>
      <c r="L3" s="3" t="s">
        <v>24</v>
      </c>
    </row>
    <row r="4" spans="1:12" x14ac:dyDescent="0.2">
      <c r="A4" s="109">
        <v>1</v>
      </c>
      <c r="B4" s="110">
        <v>531116</v>
      </c>
      <c r="C4" s="100" t="s">
        <v>55</v>
      </c>
      <c r="D4" s="79" t="s">
        <v>11</v>
      </c>
      <c r="E4" s="30">
        <v>8</v>
      </c>
      <c r="F4" s="114">
        <v>288350</v>
      </c>
      <c r="G4" s="114">
        <v>54786.5</v>
      </c>
      <c r="H4" s="114">
        <v>2745092</v>
      </c>
      <c r="I4" s="5"/>
      <c r="J4" s="101">
        <v>288391</v>
      </c>
      <c r="K4" s="102">
        <f>(J4-F4)</f>
        <v>41</v>
      </c>
      <c r="L4" s="71" t="s">
        <v>23</v>
      </c>
    </row>
    <row r="5" spans="1:12" x14ac:dyDescent="0.2">
      <c r="A5" s="109">
        <v>2</v>
      </c>
      <c r="B5" s="111"/>
      <c r="C5" s="100" t="s">
        <v>56</v>
      </c>
      <c r="D5" s="79" t="s">
        <v>11</v>
      </c>
      <c r="E5" s="30">
        <v>16</v>
      </c>
      <c r="F5" s="114">
        <v>222100</v>
      </c>
      <c r="G5" s="114">
        <v>42199</v>
      </c>
      <c r="H5" s="114">
        <v>4228784</v>
      </c>
      <c r="I5" s="5"/>
      <c r="J5" s="101">
        <v>222127</v>
      </c>
      <c r="K5" s="102">
        <f t="shared" ref="K5:K11" si="0">(J5-F5)</f>
        <v>27</v>
      </c>
      <c r="L5" s="71" t="s">
        <v>23</v>
      </c>
    </row>
    <row r="6" spans="1:12" x14ac:dyDescent="0.2">
      <c r="A6" s="109">
        <v>3</v>
      </c>
      <c r="B6" s="111"/>
      <c r="C6" s="100" t="s">
        <v>57</v>
      </c>
      <c r="D6" s="79" t="s">
        <v>11</v>
      </c>
      <c r="E6" s="30">
        <v>51</v>
      </c>
      <c r="F6" s="114">
        <v>443600</v>
      </c>
      <c r="G6" s="114">
        <v>84284</v>
      </c>
      <c r="H6" s="114">
        <v>26922084</v>
      </c>
      <c r="I6" s="5"/>
      <c r="J6" s="101">
        <v>443677</v>
      </c>
      <c r="K6" s="102">
        <f t="shared" si="0"/>
        <v>77</v>
      </c>
      <c r="L6" s="71" t="s">
        <v>23</v>
      </c>
    </row>
    <row r="7" spans="1:12" x14ac:dyDescent="0.2">
      <c r="A7" s="30">
        <v>4</v>
      </c>
      <c r="B7" s="111"/>
      <c r="C7" s="79" t="s">
        <v>14</v>
      </c>
      <c r="D7" s="79" t="s">
        <v>11</v>
      </c>
      <c r="E7" s="30">
        <v>2</v>
      </c>
      <c r="F7" s="114">
        <v>334050</v>
      </c>
      <c r="G7" s="114">
        <v>63469.5</v>
      </c>
      <c r="H7" s="114">
        <v>795039</v>
      </c>
      <c r="I7" s="5"/>
      <c r="J7" s="101">
        <v>334089</v>
      </c>
      <c r="K7" s="102">
        <f t="shared" si="0"/>
        <v>39</v>
      </c>
      <c r="L7" s="71" t="s">
        <v>23</v>
      </c>
    </row>
    <row r="8" spans="1:12" x14ac:dyDescent="0.2">
      <c r="A8" s="30">
        <v>5</v>
      </c>
      <c r="B8" s="111"/>
      <c r="C8" s="100" t="s">
        <v>58</v>
      </c>
      <c r="D8" s="79" t="s">
        <v>11</v>
      </c>
      <c r="E8" s="30">
        <v>144</v>
      </c>
      <c r="F8" s="114">
        <v>443600</v>
      </c>
      <c r="G8" s="114">
        <v>84284</v>
      </c>
      <c r="H8" s="114">
        <v>76015296</v>
      </c>
      <c r="I8" s="5"/>
      <c r="J8" s="101">
        <v>443677</v>
      </c>
      <c r="K8" s="102">
        <f t="shared" si="0"/>
        <v>77</v>
      </c>
      <c r="L8" s="71" t="s">
        <v>23</v>
      </c>
    </row>
    <row r="9" spans="1:12" x14ac:dyDescent="0.2">
      <c r="A9" s="30">
        <v>6</v>
      </c>
      <c r="B9" s="111"/>
      <c r="C9" s="100" t="s">
        <v>59</v>
      </c>
      <c r="D9" s="79" t="s">
        <v>11</v>
      </c>
      <c r="E9" s="30">
        <v>27</v>
      </c>
      <c r="F9" s="114">
        <v>222100</v>
      </c>
      <c r="G9" s="114">
        <v>42199</v>
      </c>
      <c r="H9" s="114">
        <v>7136073</v>
      </c>
      <c r="I9" s="5"/>
      <c r="J9" s="101">
        <v>222127</v>
      </c>
      <c r="K9" s="102">
        <f t="shared" si="0"/>
        <v>27</v>
      </c>
      <c r="L9" s="71" t="s">
        <v>23</v>
      </c>
    </row>
    <row r="10" spans="1:12" x14ac:dyDescent="0.2">
      <c r="A10" s="30">
        <v>7</v>
      </c>
      <c r="B10" s="111"/>
      <c r="C10" s="79" t="s">
        <v>17</v>
      </c>
      <c r="D10" s="79" t="s">
        <v>11</v>
      </c>
      <c r="E10" s="30">
        <v>116</v>
      </c>
      <c r="F10" s="114">
        <v>336000</v>
      </c>
      <c r="G10" s="114">
        <v>63840</v>
      </c>
      <c r="H10" s="114">
        <v>46381440</v>
      </c>
      <c r="I10" s="5"/>
      <c r="J10" s="101">
        <v>336002</v>
      </c>
      <c r="K10" s="102">
        <f t="shared" si="0"/>
        <v>2</v>
      </c>
      <c r="L10" s="71" t="s">
        <v>23</v>
      </c>
    </row>
    <row r="11" spans="1:12" x14ac:dyDescent="0.2">
      <c r="A11" s="30">
        <v>8</v>
      </c>
      <c r="B11" s="112"/>
      <c r="C11" s="79" t="s">
        <v>18</v>
      </c>
      <c r="D11" s="79" t="s">
        <v>11</v>
      </c>
      <c r="E11" s="30">
        <v>90</v>
      </c>
      <c r="F11" s="114">
        <v>336000</v>
      </c>
      <c r="G11" s="114">
        <v>63840</v>
      </c>
      <c r="H11" s="114">
        <v>35985600</v>
      </c>
      <c r="I11" s="5"/>
      <c r="J11" s="101">
        <v>336002</v>
      </c>
      <c r="K11" s="102">
        <f t="shared" si="0"/>
        <v>2</v>
      </c>
      <c r="L11" s="71" t="s">
        <v>23</v>
      </c>
    </row>
    <row r="12" spans="1:12" x14ac:dyDescent="0.2">
      <c r="A12" s="64" t="s">
        <v>19</v>
      </c>
      <c r="B12" s="65"/>
      <c r="C12" s="65"/>
      <c r="D12" s="65"/>
      <c r="E12" s="66"/>
      <c r="F12" s="103"/>
      <c r="G12" s="103"/>
      <c r="H12" s="113">
        <v>200209408</v>
      </c>
      <c r="I12" s="5"/>
      <c r="J12" s="5"/>
      <c r="K12" s="5"/>
      <c r="L12" s="5"/>
    </row>
  </sheetData>
  <mergeCells count="5">
    <mergeCell ref="A1:H1"/>
    <mergeCell ref="A2:H2"/>
    <mergeCell ref="B4:B11"/>
    <mergeCell ref="A12:E12"/>
    <mergeCell ref="J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M BRANDS</vt:lpstr>
      <vt:lpstr>2. TEMPOEFECTIVA S.A.S</vt:lpstr>
      <vt:lpstr>3. SPARTA SHOES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Adriana Lucia Martinez Cury</cp:lastModifiedBy>
  <dcterms:created xsi:type="dcterms:W3CDTF">2024-08-30T14:41:20Z</dcterms:created>
  <dcterms:modified xsi:type="dcterms:W3CDTF">2024-08-30T15:34:54Z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2024-08-30T14:42:02Z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dff58c2f-effc-4107-b686-740c65adc710</vt:lpwstr>
  </property>
  <property fmtid="{D5CDD505-2E9C-101B-9397-08002B2CF9AE}" pid="8" name="MSIP_Label_fc111285-cafa-4fc9-8a9a-bd902089b24f_ContentBits">
    <vt:lpwstr>0</vt:lpwstr>
  </property>
</Properties>
</file>