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upersalud-my.sharepoint.com/personal/nelson_bojaca_supersalud_gov_co/Documents/1. ALEJANDRO BOJACA/1. Diagnostico de Necesidades de Capacitacion/Año 2024/8. Evaluacion de ofertas/1. Evaluacion Final/"/>
    </mc:Choice>
  </mc:AlternateContent>
  <xr:revisionPtr revIDLastSave="12" documentId="8_{15B3258E-BACB-4057-BC4C-37B9D78713E5}" xr6:coauthVersionLast="47" xr6:coauthVersionMax="47" xr10:uidLastSave="{E3960737-85C7-4EA0-A4F2-6BFC088DABF7}"/>
  <bookViews>
    <workbookView xWindow="-120" yWindow="-120" windowWidth="29040" windowHeight="15840" tabRatio="952" xr2:uid="{0F79E29D-6D60-4069-B26C-EF9DFD7AE1DB}"/>
  </bookViews>
  <sheets>
    <sheet name="CONSOLIDADO HABILITADOS " sheetId="10" r:id="rId1"/>
    <sheet name="GRUPO 1" sheetId="1" state="hidden" r:id="rId2"/>
    <sheet name="2. COOPERATIVA" sheetId="11" r:id="rId3"/>
    <sheet name="3. CONSORCIO BI" sheetId="12" r:id="rId4"/>
    <sheet name="4. UMERANI" sheetId="13" r:id="rId5"/>
    <sheet name="5. CIDOR" sheetId="14" r:id="rId6"/>
    <sheet name="6. UT POLCOLAN" sheetId="15" r:id="rId7"/>
    <sheet name="7. EAN" sheetId="16" r:id="rId8"/>
    <sheet name="8. CHICAMOCHA" sheetId="17" r:id="rId9"/>
    <sheet name="9. POLITECNICO" sheetId="18" r:id="rId10"/>
    <sheet name="10. SANTIAGO CALI" sheetId="19" r:id="rId11"/>
    <sheet name="11. ESUMER" sheetId="20" r:id="rId12"/>
    <sheet name="12. REMINGTON" sheetId="21" r:id="rId13"/>
    <sheet name="13. COMPENSAR" sheetId="22" r:id="rId14"/>
    <sheet name="14. CUN" sheetId="23" r:id="rId15"/>
    <sheet name="15. UTP PIC" sheetId="24" r:id="rId16"/>
    <sheet name="16. SOCOLDES" sheetId="25" r:id="rId17"/>
    <sheet name="LISTA " sheetId="5" state="hidden" r:id="rId18"/>
    <sheet name="ORIGINAL " sheetId="7" state="hidden" r:id="rId1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10" l="1"/>
  <c r="J6" i="10"/>
  <c r="J7" i="10"/>
  <c r="J8" i="10"/>
  <c r="AX21" i="24"/>
  <c r="AX19" i="24"/>
  <c r="R8" i="10" l="1"/>
  <c r="R7" i="10"/>
  <c r="R6" i="10"/>
  <c r="R5" i="10"/>
  <c r="BG20" i="19"/>
  <c r="P8" i="10"/>
  <c r="P7" i="10"/>
  <c r="P5" i="10"/>
  <c r="P6" i="10"/>
  <c r="BO29" i="18"/>
  <c r="BL28" i="18"/>
  <c r="BL29" i="18"/>
  <c r="BK28" i="18"/>
  <c r="BK29" i="18"/>
  <c r="BJ28" i="18"/>
  <c r="BJ29" i="18"/>
  <c r="AU21" i="18"/>
  <c r="N5" i="10"/>
  <c r="N6" i="10"/>
  <c r="N8" i="10"/>
  <c r="N7" i="10"/>
  <c r="BL28" i="17" l="1"/>
  <c r="BL29" i="17" s="1"/>
  <c r="BK28" i="17"/>
  <c r="BK29" i="17" s="1"/>
  <c r="BJ28" i="17"/>
  <c r="BJ29" i="17" s="1"/>
  <c r="L7" i="10"/>
  <c r="L8" i="10"/>
  <c r="L6" i="10"/>
  <c r="L5" i="10"/>
  <c r="BJ28" i="16"/>
  <c r="BJ29" i="16"/>
  <c r="BJ30" i="16"/>
  <c r="BJ31" i="16"/>
  <c r="BJ32" i="16"/>
  <c r="BJ33" i="16"/>
  <c r="BJ34" i="16"/>
  <c r="BJ35" i="16"/>
  <c r="BJ36" i="16"/>
  <c r="BJ37" i="16"/>
  <c r="BJ38" i="16"/>
  <c r="BK38" i="16"/>
  <c r="BL38" i="16"/>
  <c r="BK37" i="16"/>
  <c r="BL37" i="16"/>
  <c r="BK36" i="16"/>
  <c r="BL36" i="16"/>
  <c r="BL28" i="16"/>
  <c r="BL29" i="16"/>
  <c r="BL30" i="16"/>
  <c r="BL31" i="16"/>
  <c r="BL32" i="16"/>
  <c r="BL33" i="16"/>
  <c r="BL34" i="16"/>
  <c r="BL35" i="16"/>
  <c r="BK28" i="16"/>
  <c r="BK29" i="16"/>
  <c r="BK30" i="16"/>
  <c r="BK31" i="16"/>
  <c r="BK32" i="16"/>
  <c r="BK33" i="16"/>
  <c r="BK34" i="16"/>
  <c r="BK35" i="16"/>
  <c r="H7" i="10"/>
  <c r="H6" i="10"/>
  <c r="H5" i="10"/>
  <c r="H8" i="10"/>
  <c r="F7" i="10"/>
  <c r="F8" i="10"/>
  <c r="AE35" i="13"/>
  <c r="AE36" i="13"/>
  <c r="AE34" i="13"/>
  <c r="AE38" i="13"/>
  <c r="F6" i="10"/>
  <c r="BJ27" i="13"/>
  <c r="BL27" i="13"/>
  <c r="BK27" i="13"/>
  <c r="F5" i="10"/>
  <c r="BG19" i="13"/>
  <c r="B7" i="10"/>
  <c r="AE38" i="11"/>
  <c r="AE37" i="11"/>
  <c r="AE36" i="11"/>
  <c r="AE35" i="11"/>
  <c r="AE40" i="11"/>
  <c r="AE39" i="11"/>
  <c r="AE41" i="11"/>
  <c r="B8" i="10"/>
  <c r="B6" i="10"/>
  <c r="B5" i="10"/>
  <c r="BO28" i="11"/>
  <c r="BL28" i="11"/>
  <c r="BK28" i="11"/>
  <c r="BJ28" i="11"/>
  <c r="AB8" i="10"/>
  <c r="AB7" i="10"/>
  <c r="BL38" i="15"/>
  <c r="BK38" i="15"/>
  <c r="BJ38" i="15"/>
  <c r="BL37" i="15"/>
  <c r="BK37" i="15"/>
  <c r="BJ37" i="15"/>
  <c r="BL36" i="15"/>
  <c r="BK36" i="15"/>
  <c r="BJ36" i="15"/>
  <c r="AE47" i="15"/>
  <c r="BJ30" i="17" l="1"/>
  <c r="BL30" i="15" l="1"/>
  <c r="BL32" i="15"/>
  <c r="BL33" i="15"/>
  <c r="BL34" i="15"/>
  <c r="BL35" i="15"/>
  <c r="BJ30" i="15"/>
  <c r="BJ32" i="15"/>
  <c r="BJ33" i="15"/>
  <c r="BJ34" i="15"/>
  <c r="BJ35" i="15"/>
  <c r="BK30" i="15"/>
  <c r="BK32" i="15"/>
  <c r="BK33" i="15"/>
  <c r="BK34" i="15"/>
  <c r="BK35" i="15"/>
  <c r="BO30" i="15"/>
  <c r="BO31" i="15"/>
  <c r="BO32" i="15"/>
  <c r="AB6" i="10"/>
  <c r="AB5" i="10"/>
  <c r="AX20" i="15"/>
  <c r="AX19" i="15"/>
  <c r="BJ20" i="15"/>
  <c r="D8" i="10"/>
  <c r="D7" i="10"/>
  <c r="D6" i="10"/>
  <c r="D5" i="10"/>
  <c r="BL35" i="12"/>
  <c r="BL36" i="12"/>
  <c r="BK35" i="12"/>
  <c r="BK36" i="12"/>
  <c r="BJ35" i="12"/>
  <c r="BJ36" i="12"/>
  <c r="BL32" i="12"/>
  <c r="BL33" i="12"/>
  <c r="BL34" i="12"/>
  <c r="BK32" i="12"/>
  <c r="BK33" i="12"/>
  <c r="BK34" i="12"/>
  <c r="BJ32" i="12"/>
  <c r="BJ33" i="12"/>
  <c r="BJ34" i="12"/>
  <c r="BL31" i="12"/>
  <c r="BK31" i="12"/>
  <c r="BJ31" i="12"/>
  <c r="BJ30" i="12"/>
  <c r="BL30" i="12"/>
  <c r="BK30" i="12"/>
  <c r="AX22" i="12"/>
  <c r="AX21" i="12"/>
  <c r="BJ39" i="15" l="1"/>
  <c r="BJ40" i="15" s="1"/>
  <c r="BL39" i="15"/>
  <c r="BL40" i="15" s="1"/>
  <c r="BK39" i="15"/>
  <c r="BK40" i="15" s="1"/>
  <c r="AU23" i="15"/>
  <c r="BJ41" i="15" l="1"/>
  <c r="AX19" i="12" l="1"/>
  <c r="AU23" i="12" s="1"/>
  <c r="AX22" i="24" l="1"/>
  <c r="AD6" i="10" l="1"/>
  <c r="AD5" i="10"/>
  <c r="Z5" i="10"/>
  <c r="AU19" i="23"/>
  <c r="BA10" i="23"/>
  <c r="X6" i="10"/>
  <c r="BL26" i="22"/>
  <c r="BK26" i="22"/>
  <c r="BJ26" i="22"/>
  <c r="X5" i="10" l="1"/>
  <c r="V8" i="10"/>
  <c r="V7" i="10"/>
  <c r="BL28" i="21"/>
  <c r="V6" i="10" s="1"/>
  <c r="BO27" i="21"/>
  <c r="BL27" i="21"/>
  <c r="BK27" i="21"/>
  <c r="BJ27" i="21"/>
  <c r="V5" i="10"/>
  <c r="T8" i="10"/>
  <c r="T6" i="10"/>
  <c r="AE46" i="20"/>
  <c r="T7" i="10" s="1"/>
  <c r="BJ32" i="20"/>
  <c r="BK32" i="20"/>
  <c r="BM32" i="20" s="1"/>
  <c r="BL32" i="20"/>
  <c r="BJ33" i="20"/>
  <c r="BK33" i="20"/>
  <c r="BM33" i="20" s="1"/>
  <c r="BL33" i="20"/>
  <c r="BJ34" i="20"/>
  <c r="BK34" i="20"/>
  <c r="BM34" i="20" s="1"/>
  <c r="BL34" i="20"/>
  <c r="BJ35" i="20"/>
  <c r="BK35" i="20"/>
  <c r="BM35" i="20" s="1"/>
  <c r="BL35" i="20"/>
  <c r="BJ36" i="20"/>
  <c r="BK36" i="20"/>
  <c r="BM36" i="20" s="1"/>
  <c r="BL36" i="20"/>
  <c r="BJ37" i="20"/>
  <c r="BK37" i="20"/>
  <c r="BM37" i="20" s="1"/>
  <c r="BL37" i="20"/>
  <c r="BJ31" i="20"/>
  <c r="BK31" i="20"/>
  <c r="BM31" i="20" s="1"/>
  <c r="BL31" i="20"/>
  <c r="BJ30" i="20"/>
  <c r="BK30" i="20"/>
  <c r="BM30" i="20" s="1"/>
  <c r="BL30" i="20"/>
  <c r="BJ27" i="20"/>
  <c r="BK27" i="20"/>
  <c r="BM27" i="20" s="1"/>
  <c r="BL27" i="20"/>
  <c r="BJ28" i="20"/>
  <c r="BK28" i="20"/>
  <c r="BM28" i="20" s="1"/>
  <c r="BL28" i="20"/>
  <c r="BJ29" i="20"/>
  <c r="BK29" i="20"/>
  <c r="BM29" i="20" s="1"/>
  <c r="BL29" i="20"/>
  <c r="T5" i="10" l="1"/>
  <c r="J42" i="25" l="1"/>
  <c r="J43" i="25" s="1"/>
  <c r="AD8" i="10" s="1"/>
  <c r="AE35" i="25"/>
  <c r="AE36" i="25" s="1"/>
  <c r="AD7" i="10" s="1"/>
  <c r="BL25" i="25"/>
  <c r="BK25" i="25"/>
  <c r="BJ25" i="25"/>
  <c r="J40" i="24"/>
  <c r="AE33" i="24"/>
  <c r="BL28" i="24"/>
  <c r="BK28" i="24"/>
  <c r="BJ28" i="24"/>
  <c r="J44" i="23"/>
  <c r="J45" i="23" s="1"/>
  <c r="Z8" i="10" s="1"/>
  <c r="AE37" i="23"/>
  <c r="AE38" i="23" s="1"/>
  <c r="Z7" i="10" s="1"/>
  <c r="BO27" i="23"/>
  <c r="BL31" i="23" s="1"/>
  <c r="Z6" i="10" s="1"/>
  <c r="BL27" i="23"/>
  <c r="BK27" i="23"/>
  <c r="BJ27" i="23"/>
  <c r="J40" i="22"/>
  <c r="J41" i="22" s="1"/>
  <c r="X8" i="10" s="1"/>
  <c r="AE33" i="22"/>
  <c r="AE34" i="22" s="1"/>
  <c r="X7" i="10" s="1"/>
  <c r="BL25" i="22"/>
  <c r="BK25" i="22"/>
  <c r="BJ25" i="22"/>
  <c r="AU19" i="22"/>
  <c r="BG18" i="22" s="1"/>
  <c r="J41" i="21"/>
  <c r="AE34" i="21"/>
  <c r="BO26" i="21"/>
  <c r="BL26" i="21"/>
  <c r="BK26" i="21"/>
  <c r="BJ26" i="21"/>
  <c r="AE45" i="20"/>
  <c r="BL26" i="20"/>
  <c r="BK26" i="20"/>
  <c r="BM26" i="20" s="1"/>
  <c r="BJ26" i="20"/>
  <c r="J41" i="19"/>
  <c r="BL27" i="19"/>
  <c r="BL28" i="19" s="1"/>
  <c r="BL29" i="19" s="1"/>
  <c r="BK27" i="19"/>
  <c r="BK28" i="19" s="1"/>
  <c r="BK29" i="19" s="1"/>
  <c r="BJ27" i="19"/>
  <c r="BJ28" i="19" s="1"/>
  <c r="BJ29" i="19" s="1"/>
  <c r="J43" i="18"/>
  <c r="AE36" i="18"/>
  <c r="BO27" i="18"/>
  <c r="BL27" i="18"/>
  <c r="BL30" i="18" s="1"/>
  <c r="BL31" i="18" s="1"/>
  <c r="BK27" i="18"/>
  <c r="BK30" i="18" s="1"/>
  <c r="BK31" i="18" s="1"/>
  <c r="BJ27" i="18"/>
  <c r="BJ30" i="18" s="1"/>
  <c r="BJ31" i="18" s="1"/>
  <c r="BJ32" i="18" s="1"/>
  <c r="J41" i="17"/>
  <c r="AE34" i="17"/>
  <c r="BL27" i="17"/>
  <c r="BK27" i="17"/>
  <c r="BJ27" i="17"/>
  <c r="J52" i="16"/>
  <c r="AE45" i="16"/>
  <c r="BO27" i="16"/>
  <c r="BL27" i="16"/>
  <c r="BL39" i="16" s="1"/>
  <c r="BL40" i="16" s="1"/>
  <c r="BK27" i="16"/>
  <c r="BK39" i="16" s="1"/>
  <c r="BK40" i="16" s="1"/>
  <c r="BJ27" i="16"/>
  <c r="BJ39" i="16" s="1"/>
  <c r="BJ40" i="16" s="1"/>
  <c r="J55" i="15"/>
  <c r="AE48" i="15"/>
  <c r="BJ29" i="15"/>
  <c r="J42" i="14"/>
  <c r="AE35" i="14"/>
  <c r="BL28" i="14"/>
  <c r="BK28" i="14"/>
  <c r="BJ28" i="14"/>
  <c r="BG18" i="14"/>
  <c r="J44" i="13"/>
  <c r="AE37" i="13"/>
  <c r="BL26" i="13"/>
  <c r="BL28" i="13" s="1"/>
  <c r="BL29" i="13" s="1"/>
  <c r="BK26" i="13"/>
  <c r="BK28" i="13" s="1"/>
  <c r="BK29" i="13" s="1"/>
  <c r="BJ26" i="13"/>
  <c r="BJ28" i="13" s="1"/>
  <c r="BJ29" i="13" s="1"/>
  <c r="AU20" i="13"/>
  <c r="BG18" i="13" s="1"/>
  <c r="J51" i="12"/>
  <c r="AE44" i="12"/>
  <c r="BL29" i="12"/>
  <c r="BK29" i="12"/>
  <c r="BJ29" i="12"/>
  <c r="J49" i="11"/>
  <c r="AE42" i="11"/>
  <c r="BO27" i="11"/>
  <c r="BL27" i="11"/>
  <c r="BL29" i="11" s="1"/>
  <c r="BL30" i="11" s="1"/>
  <c r="BK27" i="11"/>
  <c r="BK29" i="11" s="1"/>
  <c r="BK30" i="11" s="1"/>
  <c r="BJ27" i="11"/>
  <c r="BJ29" i="11" s="1"/>
  <c r="BJ30" i="11" s="1"/>
  <c r="BG18" i="11"/>
  <c r="J45" i="7"/>
  <c r="AE38" i="7"/>
  <c r="BL28" i="7"/>
  <c r="BI28" i="7"/>
  <c r="BH28" i="7"/>
  <c r="BG28" i="7"/>
  <c r="AU22" i="7"/>
  <c r="BG19" i="7"/>
  <c r="BI27" i="1"/>
  <c r="BH27" i="1"/>
  <c r="BG27" i="1"/>
  <c r="BJ30" i="19" l="1"/>
  <c r="BJ41" i="16"/>
  <c r="BJ30" i="13"/>
  <c r="BJ31" i="11"/>
  <c r="J44" i="1"/>
  <c r="AE37" i="1"/>
  <c r="BL27" i="1"/>
  <c r="AU21" i="1"/>
  <c r="BG18" i="1" s="1"/>
</calcChain>
</file>

<file path=xl/sharedStrings.xml><?xml version="1.0" encoding="utf-8"?>
<sst xmlns="http://schemas.openxmlformats.org/spreadsheetml/2006/main" count="2647" uniqueCount="480">
  <si>
    <t>CONSOLIDADO TÉCNICO</t>
  </si>
  <si>
    <t>2. U COPERATIVA DE COLOMBIA</t>
  </si>
  <si>
    <t xml:space="preserve">3. CONSORCIO BI COLOMBIA </t>
  </si>
  <si>
    <t>4. UMERANI</t>
  </si>
  <si>
    <t>5. CIDOR</t>
  </si>
  <si>
    <t>6. UT SUPERSALUD POLCOLAN</t>
  </si>
  <si>
    <t xml:space="preserve">7. U EAN </t>
  </si>
  <si>
    <t>8. U CHICAMOCHA</t>
  </si>
  <si>
    <t>9. U POLITECNICO</t>
  </si>
  <si>
    <t>10. U SANTIAGO DE CALI</t>
  </si>
  <si>
    <t>11. ESUMER</t>
  </si>
  <si>
    <t>12. REMINGTON</t>
  </si>
  <si>
    <t>13. U COMPENSAR</t>
  </si>
  <si>
    <t>14. CUN</t>
  </si>
  <si>
    <t>15. UT PIC 2024</t>
  </si>
  <si>
    <t>16. SOCOLDES</t>
  </si>
  <si>
    <t>ESTADO</t>
  </si>
  <si>
    <t>OBSERVACIÓN</t>
  </si>
  <si>
    <t>EXPERIENCIA DEL PROPONENTE</t>
  </si>
  <si>
    <t xml:space="preserve">PERSONAL MÍMIMO REQUERIDO </t>
  </si>
  <si>
    <t>SEDE</t>
  </si>
  <si>
    <t xml:space="preserve">PROPUESTA TÉCNICA </t>
  </si>
  <si>
    <t xml:space="preserve">OBJETO </t>
  </si>
  <si>
    <t>Prestar los servicios de formación y capacitación a los funcionarios de la Superintendencia Nacional de Salud para fortalecer sus competencias, de acuerdo con lo identificado en el Plan Institucional de Capacitación para la vigencia 2024.</t>
  </si>
  <si>
    <t>GRUPO 1</t>
  </si>
  <si>
    <t xml:space="preserve">Capacitaciones que son de carácter normativo: </t>
  </si>
  <si>
    <t>TEMATICAS</t>
  </si>
  <si>
    <t>1. Actualización en Seguridad Social en salud.</t>
  </si>
  <si>
    <t>4. Normatividad sobre gestores farmacéuticos.</t>
  </si>
  <si>
    <t>7. Diplomado auditoria forense.</t>
  </si>
  <si>
    <t>2. Gestión Financiera en el sector público.</t>
  </si>
  <si>
    <t>5. Actualización normativa cobros persuasivos y coactivos.</t>
  </si>
  <si>
    <t>8. Sistema Obligatorio de Garantía de la Calidad en Salud.</t>
  </si>
  <si>
    <t>3. Actualización Normativa en la función Pública.</t>
  </si>
  <si>
    <t>6. Derecho fundamental al debido proceso.</t>
  </si>
  <si>
    <t>9. Manejo de recursos en el sector salud.</t>
  </si>
  <si>
    <t xml:space="preserve">NOMBRE DEL PROPONENTE </t>
  </si>
  <si>
    <t xml:space="preserve">NOMBRE DEL REPRESENTANTE LEGAL </t>
  </si>
  <si>
    <t>NIT</t>
  </si>
  <si>
    <t>MIPYME</t>
  </si>
  <si>
    <t xml:space="preserve">NO </t>
  </si>
  <si>
    <t xml:space="preserve">PRESUPUESTO OFICIAL </t>
  </si>
  <si>
    <t xml:space="preserve">4.3.1. EXPERIENCIA DEL PROPONENTE </t>
  </si>
  <si>
    <t>E X P E R I E N C I A</t>
  </si>
  <si>
    <t xml:space="preserve">NUMERO CONTRATO </t>
  </si>
  <si>
    <t xml:space="preserve">CODIGO UNSPC </t>
  </si>
  <si>
    <t xml:space="preserve">ENTIDAD CONTRATANTE </t>
  </si>
  <si>
    <t xml:space="preserve">FECHA INICIO </t>
  </si>
  <si>
    <t xml:space="preserve">FECHA FIN </t>
  </si>
  <si>
    <t>OBJETO CONTRACTUAL ("Prestar los servicios de formación y/o capacitación en cualquiera de las tematicas del grupo 1.")</t>
  </si>
  <si>
    <t>CAPACITACION RELACIONADA</t>
  </si>
  <si>
    <t xml:space="preserve">APORTA CERTIFICACION </t>
  </si>
  <si>
    <t>EJECUTADA EN CONSORCIO O UNION TEMPORAL</t>
  </si>
  <si>
    <t>PORCENTAJE DE PARTICIPACION</t>
  </si>
  <si>
    <r>
      <t xml:space="preserve">VALOR DEL CONTRATO (ser igual o superior a </t>
    </r>
    <r>
      <rPr>
        <b/>
        <sz val="9"/>
        <color rgb="FFFF0000"/>
        <rFont val="Aptos Narrow"/>
        <family val="2"/>
        <scheme val="minor"/>
      </rPr>
      <t>226,89 SMMLV)</t>
    </r>
  </si>
  <si>
    <t>FOLIO INSCRIPCIÓN DEL CONTRATO EN EL RUP</t>
  </si>
  <si>
    <t>RUP VIGENTE Y EN FIRME</t>
  </si>
  <si>
    <t xml:space="preserve">FORMATO RELACIONES DE CERTIFICACIONES
SI/ NO </t>
  </si>
  <si>
    <t>CUMPLE SI/ NO</t>
  </si>
  <si>
    <t xml:space="preserve">OBSERVACIONES </t>
  </si>
  <si>
    <t>80111500 
86101600
86101700
86101800
86111500
86111600
86132000
86141500
86141700</t>
  </si>
  <si>
    <t>SUMATORIA</t>
  </si>
  <si>
    <t xml:space="preserve">4.3.2. PERSONAL MÍNIMO REQUERIDO: </t>
  </si>
  <si>
    <t>P E R S O N A L  M I N I M O  R E Q U R I D O .</t>
  </si>
  <si>
    <t xml:space="preserve">NOMBRES Y APELLIDOS </t>
  </si>
  <si>
    <t>HOJA DE VIDA SI /NO</t>
  </si>
  <si>
    <t xml:space="preserve">CEDULA CIUDADANIA </t>
  </si>
  <si>
    <t xml:space="preserve">TITULO PROFESIONAL </t>
  </si>
  <si>
    <t xml:space="preserve">FECHA GRADO </t>
  </si>
  <si>
    <t xml:space="preserve">Copia de la Tarjeta o matricula profesional  vigente </t>
  </si>
  <si>
    <t xml:space="preserve">Certificado de vigencia de la tarjeta profesional </t>
  </si>
  <si>
    <t xml:space="preserve">APORTA TITULO PROFESIONAL </t>
  </si>
  <si>
    <t>NOMBRE O RAZON SOCIAL DEL CONTRATANTE</t>
  </si>
  <si>
    <t>CERTIFICADO CUMPLE (cargo y/o rol específico y/o objeto, funciones y/o obligaciones y/o actividades desempeñadas relacionadas con el perfil, y el tiempo laborado y/o de ejecución</t>
  </si>
  <si>
    <t>CERTIFICA MISMO PROPONENTE</t>
  </si>
  <si>
    <t>APORTA CONTRATO</t>
  </si>
  <si>
    <t xml:space="preserve">APORTA FORMATO EQUIPO DE TRABAJO </t>
  </si>
  <si>
    <t>AÑO</t>
  </si>
  <si>
    <t xml:space="preserve">MES </t>
  </si>
  <si>
    <t>DIA</t>
  </si>
  <si>
    <t xml:space="preserve">TOTAL TIEMPO EXPERIENCIA </t>
  </si>
  <si>
    <t>SI</t>
  </si>
  <si>
    <t xml:space="preserve">TOTAL MESES </t>
  </si>
  <si>
    <t>4.3.3. SEDES</t>
  </si>
  <si>
    <t xml:space="preserve">S E D E S </t>
  </si>
  <si>
    <t>DOCUMENTO SOPORTE</t>
  </si>
  <si>
    <t xml:space="preserve">EXPEDIDO </t>
  </si>
  <si>
    <t xml:space="preserve">FECHA EXPEDICION </t>
  </si>
  <si>
    <t>ÚBICACIÓN DEL INMUEBLE</t>
  </si>
  <si>
    <t>BOGOTA</t>
  </si>
  <si>
    <t>CUMPLE</t>
  </si>
  <si>
    <t>PROPIA</t>
  </si>
  <si>
    <t>4.3.4. PROPUESTA TÉCNICA</t>
  </si>
  <si>
    <t>P R O P U E S T A  T E C N I C A</t>
  </si>
  <si>
    <t xml:space="preserve">ANEXO TÉCNICO – FICHA DE ESPECIFICACIONES TÉCNICAS MÍNIMAS. </t>
  </si>
  <si>
    <t xml:space="preserve"> El proponente con la suscripción de la Carta de Presentación manifiesta que ha leído entiende, acepta y cumplirá todos los requerimientos establecidos en el Anexo No. 1 Especificaciones Técnicas Mínimas, para realizar todas las actividades y entregables descritos en el citado documento.</t>
  </si>
  <si>
    <t>El proponente aporta FORMATO N° 1  DE CARTA DE PRESENTACION DE LA OFERTA en el cual en el literal D "Manifiesta que he leído entiendo, acepto y cumpliré todos los requerimientos establecidos en el ANEXO
1 - FICHA TÉCNICA, para realizar todas las actividades y entregables descritos en el citado
documento"</t>
  </si>
  <si>
    <t>CONSOLIDADO</t>
  </si>
  <si>
    <t>EXPERIENCIA RELACIONADA COMO COORDINADOR</t>
  </si>
  <si>
    <t>FUNDACION UNIVERSITARIA ESUMER</t>
  </si>
  <si>
    <t xml:space="preserve">JOHN ROMEIRO SERNA PELAEZ </t>
  </si>
  <si>
    <t>890981796-1</t>
  </si>
  <si>
    <t>NO APLICA</t>
  </si>
  <si>
    <t xml:space="preserve">NUMERO CONTRATO (SI APLICA) </t>
  </si>
  <si>
    <t xml:space="preserve">NUMERO INSCRIPCION RUP </t>
  </si>
  <si>
    <r>
      <t xml:space="preserve">80111500 
86101600
</t>
    </r>
    <r>
      <rPr>
        <b/>
        <sz val="11"/>
        <color theme="1"/>
        <rFont val="Aptos Narrow"/>
        <family val="2"/>
        <scheme val="minor"/>
      </rPr>
      <t xml:space="preserve">86101700 (X) </t>
    </r>
    <r>
      <rPr>
        <sz val="11"/>
        <color theme="1"/>
        <rFont val="Aptos Narrow"/>
        <family val="2"/>
        <scheme val="minor"/>
      </rPr>
      <t xml:space="preserve">
86101800
86111500
86111600
</t>
    </r>
    <r>
      <rPr>
        <b/>
        <sz val="11"/>
        <color theme="1"/>
        <rFont val="Aptos Narrow"/>
        <family val="2"/>
        <scheme val="minor"/>
      </rPr>
      <t>86132000 (X)</t>
    </r>
    <r>
      <rPr>
        <sz val="11"/>
        <color theme="1"/>
        <rFont val="Aptos Narrow"/>
        <family val="2"/>
        <scheme val="minor"/>
      </rPr>
      <t xml:space="preserve">
86141500
86141700</t>
    </r>
  </si>
  <si>
    <t xml:space="preserve">CAMARA DE COMERCIO ABURRA SUR </t>
  </si>
  <si>
    <t>Realizar para la camara, el desarrollo de acciones orientadas al fortalecimiento de la base microempresarial, de los empresarios del aburra sur mediante estrategias de fortalecimiento empresarial .</t>
  </si>
  <si>
    <t>NO CUMPLE</t>
  </si>
  <si>
    <t>2022-008</t>
  </si>
  <si>
    <r>
      <t xml:space="preserve">80111500 
86101600
</t>
    </r>
    <r>
      <rPr>
        <b/>
        <sz val="11"/>
        <color theme="1"/>
        <rFont val="Aptos Narrow"/>
        <family val="2"/>
        <scheme val="minor"/>
      </rPr>
      <t>86101700 (X)</t>
    </r>
    <r>
      <rPr>
        <sz val="11"/>
        <color theme="1"/>
        <rFont val="Aptos Narrow"/>
        <family val="2"/>
        <scheme val="minor"/>
      </rPr>
      <t xml:space="preserve">
86101800
86111500
86111600
86132000
</t>
    </r>
    <r>
      <rPr>
        <b/>
        <sz val="11"/>
        <color theme="1"/>
        <rFont val="Aptos Narrow"/>
        <family val="2"/>
        <scheme val="minor"/>
      </rPr>
      <t>86141500 (X)</t>
    </r>
    <r>
      <rPr>
        <sz val="11"/>
        <color theme="1"/>
        <rFont val="Aptos Narrow"/>
        <family val="2"/>
        <scheme val="minor"/>
      </rPr>
      <t xml:space="preserve">
86141700</t>
    </r>
  </si>
  <si>
    <t xml:space="preserve">JOSE ANGEL ARRIETA DOMINGUEZ </t>
  </si>
  <si>
    <t xml:space="preserve">ADMINISTRADOR DE EMPRESAS </t>
  </si>
  <si>
    <t xml:space="preserve">NO APORTA </t>
  </si>
  <si>
    <t xml:space="preserve">UNIVERSIDAD EAFIT </t>
  </si>
  <si>
    <t xml:space="preserve">ALEJANDRO GONZALEZ CALLE </t>
  </si>
  <si>
    <t xml:space="preserve">RED DE SERVICIOS DE LA ORINOQUIA Y EL CARIBE </t>
  </si>
  <si>
    <t>SERVICIOS TRANSACCIONALES DE COLOMBIA  SAS</t>
  </si>
  <si>
    <t xml:space="preserve">ESUMER </t>
  </si>
  <si>
    <t>SI CUMPLE</t>
  </si>
  <si>
    <t xml:space="preserve">CORPORACION UNIVERSITARIA REMINGTON </t>
  </si>
  <si>
    <t>ALEJANDRO VASQUEZ TIECK</t>
  </si>
  <si>
    <t>811005425-1</t>
  </si>
  <si>
    <t>NUMERO CONTRATO (SI APLICA)</t>
  </si>
  <si>
    <t>4600071185 DE 2017</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</si>
  <si>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86141500
86141700</t>
    </r>
  </si>
  <si>
    <t xml:space="preserve">MUNICIPIO DE MEDELLIN, SECRETARIA DE SUMINISTROS Y SERVICIOS </t>
  </si>
  <si>
    <t>Impactar en forma positiva la comunidad habitante del municipio de medellin, a traves de programas de formacion tecnica para el trabajo y el desarrollo humano, de acuerdo al decreto 2020 de 2006, preparando a las personas en el sector productivo para que desarrollne competencias laborales, especificas y transversales, relacionadas con el area de desempeño contenidas en la clasificacion nacional de ocupaciones y que permite ejercer una actividad productiva en forma individual o colectiva comop empleado o emprendedor en paz y derechos humanos, impactando a 132 personas de  las comunas 2, 4, 6,8, 9, 12 y 13.</t>
  </si>
  <si>
    <t xml:space="preserve">NO APLICA </t>
  </si>
  <si>
    <t>571 DE 2019</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</si>
  <si>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86101800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86141700</t>
    </r>
  </si>
  <si>
    <t xml:space="preserve">AREA METROPOLITANA VALLE DE ABURRA </t>
  </si>
  <si>
    <t>LA PROMOCIÓN, PREVENCIÓN Y DEFENSA DE LOS DDHH POR MEDIO DE LA “IMPLEMENTACIÓN DE UN PROGRAMA DE FORMACIÓN TÉCNICA LABORAL POR COMPETENCIAS EN PROMOTOR DE PAZ Y DERECHOS HUMANOS</t>
  </si>
  <si>
    <t>DIANA CAROLINA TORO OCAMPO</t>
  </si>
  <si>
    <t xml:space="preserve">ADMINISTRADOR DE NEGOCIOS </t>
  </si>
  <si>
    <t>REMINGTON</t>
  </si>
  <si>
    <t>ARRENDADA</t>
  </si>
  <si>
    <t>CONTRATO DE ARRIENDO</t>
  </si>
  <si>
    <t>INVERSIONES DENPO SAS</t>
  </si>
  <si>
    <t>FUNDACION UNIVERSITARIA COMPERSAR</t>
  </si>
  <si>
    <t>MARGARITA AÑEZ SANPEDRO</t>
  </si>
  <si>
    <t>860506140-6</t>
  </si>
  <si>
    <t>2022-0181-NG-15758-1</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</si>
  <si>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</si>
  <si>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 xml:space="preserve">CAJA DE COMPENSACION FAMILIAR COMPENSAR </t>
  </si>
  <si>
    <t>Servicios de capacitacion para la reinsercion laboral y fortalecimiento del recurso humano para la productividad.</t>
  </si>
  <si>
    <t>SANDRA FORERO PINEDA</t>
  </si>
  <si>
    <t>ADMINISTRADOR DE EMPRESAS</t>
  </si>
  <si>
    <t>FUNDACION UNIVERSITARIA COMPENSAR</t>
  </si>
  <si>
    <t>UNIMINUTO</t>
  </si>
  <si>
    <t>CERTIFICADO DE TRADICION Y LIBERTAD</t>
  </si>
  <si>
    <t>OFICINA DE REGISTRO DE INSTRUMENTOS PUBLICOS DE BOGOTA ZONA CENTRO</t>
  </si>
  <si>
    <t xml:space="preserve">CORPORACION UNIFICADA NACIONAL DE EDUCACION SUPERIOR CUN </t>
  </si>
  <si>
    <t xml:space="preserve">SANDRA VIVIVANA CASTILLO CASTILLO </t>
  </si>
  <si>
    <t>860401734-9</t>
  </si>
  <si>
    <t>ALCADIA DE COTA</t>
  </si>
  <si>
    <t xml:space="preserve">NO SE EVIDENCIA </t>
  </si>
  <si>
    <t>CONTRATAR LA EJECUCIÓN DE LAS ACTIVIDADES DEL PLAN INSTITUCIONAL DE CAPACITACIÓN – PIC, ADOPTADO PARA LOS FUNCIONARIOS DEL NIVEL DIRECTIVO, CARRERA ADMINISTRATIVA Y TRABAJADORES OFICIALES DE LA ALCALDÍA DE COTA CUNDINAMARCA VIGENCIA 2019</t>
  </si>
  <si>
    <t>1303 DE 2022</t>
  </si>
  <si>
    <t xml:space="preserve">SUPERINTENDENCIA DE NOTARIADO Y REGISTRO </t>
  </si>
  <si>
    <t>CONTRATAR LA ESTRUCTURACIÓN, DESARROLLO Y EJECUCIÓN DE LAS JORNADAS DE CAPACITACIÓN EN LA MODALIDAD VIRTUAL, PARA EL FORTALECIMIENTO DE LAS COMPETENCIAS LABORALES DE LOS FUNCIONARIOS, DE ACUERDO CON EL PLAN NACIONAL DE FORMACIÓN Y CAPACITACIÓN, PNFC PARA LA VIGENCIA 2022</t>
  </si>
  <si>
    <t>509-2014</t>
  </si>
  <si>
    <r>
      <rPr>
        <b/>
        <sz val="11"/>
        <color theme="1"/>
        <rFont val="Aptos Narrow"/>
        <family val="2"/>
        <scheme val="minor"/>
      </rPr>
      <t>80111500 (X)</t>
    </r>
    <r>
      <rPr>
        <sz val="11"/>
        <color theme="1"/>
        <rFont val="Aptos Narrow"/>
        <family val="2"/>
        <scheme val="minor"/>
      </rPr>
      <t xml:space="preserve">
86101600
</t>
    </r>
    <r>
      <rPr>
        <b/>
        <sz val="11"/>
        <color theme="1"/>
        <rFont val="Aptos Narrow"/>
        <family val="2"/>
        <scheme val="minor"/>
      </rPr>
      <t>86101700 (X)</t>
    </r>
    <r>
      <rPr>
        <sz val="11"/>
        <color theme="1"/>
        <rFont val="Aptos Narrow"/>
        <family val="2"/>
        <scheme val="minor"/>
      </rPr>
      <t xml:space="preserve">
86101800
86111500
86111600
86132000
86141500
86141700</t>
    </r>
  </si>
  <si>
    <t xml:space="preserve">DEPARTAMENTO DE SUCRE </t>
  </si>
  <si>
    <t>PRESTACIÓN DE SERVICIOS DE APOYO PARA LA SUPERVISIÓN TÉCNICA ADMINISTRATIVA Y FINANCIERA DEL CONVENIO NO. 038 DE 2013 PARA LA EJECUCIÓN DEL " FORTALECIMIENTO DE LA CULTURA CIUDADANA EN CTEI A TRAVÉS DE LA IEP APOYADA EN TIC EN EL DEPARTAMENTO DE SUCRE, CARIBE"</t>
  </si>
  <si>
    <t>Al verificar la carpeta adjunta denominada “Recurso humano” se presenta un error y no se pueden descargar los archivos para hacer la verificación. (imagen)
 SUBSANANCIÓN: Deberá aportar los documentos con el fin de acreditar las condiciones exigidas al coordinador de acuerdo con lo establecido en el numeral 4.3.2 EQUIPO DE TRABAJO MÍNIMO HABILITANTE.</t>
  </si>
  <si>
    <t>SOCIEDAD COLOMBIANA PARA EL DESARROLLO SOSTENIBLE E INTEGRAL SAS (SOCOLDES SEM SAS)</t>
  </si>
  <si>
    <t>DOLCEY ALBERTO BARRAGAN BARRAGAN</t>
  </si>
  <si>
    <t>901785346-1</t>
  </si>
  <si>
    <t>YVY-14-2024</t>
  </si>
  <si>
    <t xml:space="preserve">YOVOY YA SAS </t>
  </si>
  <si>
    <t>“Diseñar y ejecutar el Proyecto de capacitaciones integrales
empresariales, de conformidad al cronograma de las PIC en YOVOY YA, brindando asesoría sobre las siguientes temáticas: Pragmatismo de la actualización en SG-SST.
• Procedimiento y respuesta de PQRS.
• Gestión Económica y Financiera.
• Manejo y distribución de los recursos empresariales.
• Comunicación asertiva y trabajo en equipo.
• Herramientas y metodologías para la inspección y el control interno empresarial.</t>
  </si>
  <si>
    <t>NO</t>
  </si>
  <si>
    <t>P E R S O N A L  M I N I M O  R E Q U E R I D O .</t>
  </si>
  <si>
    <t xml:space="preserve">ANA CONSUELO REYES FONSECA </t>
  </si>
  <si>
    <t>FUNDACION FAMILIAS PARA EL PROGRESO (FAPPRO)</t>
  </si>
  <si>
    <t xml:space="preserve">KEVIR SAS </t>
  </si>
  <si>
    <t xml:space="preserve">LEASING </t>
  </si>
  <si>
    <t>SIMILARES ARRIENDO</t>
  </si>
  <si>
    <t>DKDFK</t>
  </si>
  <si>
    <t>DSFDSF</t>
  </si>
  <si>
    <t xml:space="preserve">UT PIC 2024 </t>
  </si>
  <si>
    <t xml:space="preserve">CIRO ANTONIO MEDINA BARRERA </t>
  </si>
  <si>
    <t xml:space="preserve">ORGANIZACIÓN Y DISEÑO ARQUITECTONICO LTDA 
NIT:830.109.800-7 (45%) 
PEQUEÑA EMPRESA </t>
  </si>
  <si>
    <t>Prestar los servicios de educación informal a petición de los contratantes en el marco del contrato con cuatro (4) partes No 028 de 2023, para dictar cursos o capacitaciones de manera virtual sincrónica, asincrónica y presencial al personal de trabajo y a los sectores sociales y comunitarios y entrega de una plataforma LMS educativa para publicar los cursos objeto de la convocatoria y contar con instalaciones para las capacitaciones presenciales</t>
  </si>
  <si>
    <t>CONSORCIO SACUDETE CARMEN 2022, CONSORCIO PAVIMENTO
CH-2023, CONSORCIO ALCANTARILLADO 2023</t>
  </si>
  <si>
    <t>028-2023</t>
  </si>
  <si>
    <t xml:space="preserve">VALOR DEL CONTRATO EJECUTADO </t>
  </si>
  <si>
    <t>VALOR DEL CONTRATO EJECUTADO</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</si>
  <si>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t>
    </r>
    <r>
      <rPr>
        <sz val="11"/>
        <color theme="1"/>
        <rFont val="Aptos Narrow"/>
        <family val="2"/>
        <scheme val="minor"/>
      </rPr>
      <t xml:space="preserve">
</t>
    </r>
    <r>
      <rPr>
        <b/>
        <u/>
        <sz val="11"/>
        <color theme="1"/>
        <rFont val="Aptos Narrow"/>
        <family val="2"/>
        <scheme val="minor"/>
      </rPr>
      <t>86101700</t>
    </r>
    <r>
      <rPr>
        <sz val="11"/>
        <color theme="1"/>
        <rFont val="Aptos Narrow"/>
        <family val="2"/>
        <scheme val="minor"/>
      </rPr>
      <t xml:space="preserve">
</t>
    </r>
    <r>
      <rPr>
        <b/>
        <u/>
        <sz val="11"/>
        <color theme="1"/>
        <rFont val="Aptos Narrow"/>
        <family val="2"/>
        <scheme val="minor"/>
      </rPr>
      <t>86101800</t>
    </r>
    <r>
      <rPr>
        <sz val="11"/>
        <color theme="1"/>
        <rFont val="Aptos Narrow"/>
        <family val="2"/>
        <scheme val="minor"/>
      </rPr>
      <t xml:space="preserve">
</t>
    </r>
    <r>
      <rPr>
        <b/>
        <u/>
        <sz val="11"/>
        <color theme="1"/>
        <rFont val="Aptos Narrow"/>
        <family val="2"/>
        <scheme val="minor"/>
      </rPr>
      <t>86111500</t>
    </r>
    <r>
      <rPr>
        <sz val="11"/>
        <color theme="1"/>
        <rFont val="Aptos Narrow"/>
        <family val="2"/>
        <scheme val="minor"/>
      </rPr>
      <t xml:space="preserve">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86132000</t>
    </r>
    <r>
      <rPr>
        <sz val="11"/>
        <color theme="1"/>
        <rFont val="Aptos Narrow"/>
        <family val="2"/>
        <scheme val="minor"/>
      </rPr>
      <t xml:space="preserve">
</t>
    </r>
    <r>
      <rPr>
        <b/>
        <u/>
        <sz val="11"/>
        <color theme="1"/>
        <rFont val="Aptos Narrow"/>
        <family val="2"/>
        <scheme val="minor"/>
      </rPr>
      <t>86141500</t>
    </r>
    <r>
      <rPr>
        <sz val="11"/>
        <color theme="1"/>
        <rFont val="Aptos Narrow"/>
        <family val="2"/>
        <scheme val="minor"/>
      </rPr>
      <t xml:space="preserve">
</t>
    </r>
    <r>
      <rPr>
        <b/>
        <u/>
        <sz val="11"/>
        <color theme="1"/>
        <rFont val="Aptos Narrow"/>
        <family val="2"/>
        <scheme val="minor"/>
      </rPr>
      <t>86141700</t>
    </r>
  </si>
  <si>
    <t xml:space="preserve">GRUPO EMPRESARIAL EFPE SAS 
NIT 901444457-6 (55%) 
MICRO EMPRESA </t>
  </si>
  <si>
    <t>EXPERIENCIA ACREDITADA POR: GRUPO EMPRESARIAL EFPE SAS  NIT 901444457-6  PARTICIPACIÓN (55%)  MICRO EMPRESA</t>
  </si>
  <si>
    <t xml:space="preserve">EXPERIENCIA ACREDITADA POR: ORGANIZACIÓN Y DISEÑO ARQUITECTONICO LTDA NIT:830.109.800-7 (45%) PEQUEÑA EMPRESA </t>
  </si>
  <si>
    <t>311 DE 2022</t>
  </si>
  <si>
    <t>Ministerio de Comercio, Industria y Turismo</t>
  </si>
  <si>
    <t>Prestación de servicios de entrenamiento, capacitación y formación para el fortalecimiento del Talento Humano en el marco de la ejecuci6n del Plan institucional de Capacitaci6n 2022, así como apoyar en el diseño y ejecución de los programas de inducción y reinducción.</t>
  </si>
  <si>
    <r>
      <rPr>
        <b/>
        <u/>
        <sz val="11"/>
        <color theme="1"/>
        <rFont val="Aptos Narrow"/>
        <family val="2"/>
        <scheme val="minor"/>
      </rPr>
      <t xml:space="preserve">80111500 </t>
    </r>
    <r>
      <rPr>
        <sz val="11"/>
        <color theme="1"/>
        <rFont val="Aptos Narrow"/>
        <family val="2"/>
        <scheme val="minor"/>
      </rPr>
      <t xml:space="preserve">
</t>
    </r>
    <r>
      <rPr>
        <b/>
        <u/>
        <sz val="11"/>
        <color theme="1"/>
        <rFont val="Aptos Narrow"/>
        <family val="2"/>
        <scheme val="minor"/>
      </rPr>
      <t>86101600</t>
    </r>
    <r>
      <rPr>
        <sz val="11"/>
        <color theme="1"/>
        <rFont val="Aptos Narrow"/>
        <family val="2"/>
        <scheme val="minor"/>
      </rPr>
      <t xml:space="preserve">
</t>
    </r>
    <r>
      <rPr>
        <b/>
        <u/>
        <sz val="11"/>
        <color theme="1"/>
        <rFont val="Aptos Narrow"/>
        <family val="2"/>
        <scheme val="minor"/>
      </rPr>
      <t>86101700</t>
    </r>
    <r>
      <rPr>
        <sz val="11"/>
        <color theme="1"/>
        <rFont val="Aptos Narrow"/>
        <family val="2"/>
        <scheme val="minor"/>
      </rPr>
      <t xml:space="preserve">
</t>
    </r>
    <r>
      <rPr>
        <b/>
        <u/>
        <sz val="11"/>
        <color theme="1"/>
        <rFont val="Aptos Narrow"/>
        <family val="2"/>
        <scheme val="minor"/>
      </rPr>
      <t>86101800</t>
    </r>
    <r>
      <rPr>
        <sz val="11"/>
        <color theme="1"/>
        <rFont val="Aptos Narrow"/>
        <family val="2"/>
        <scheme val="minor"/>
      </rPr>
      <t xml:space="preserve">
</t>
    </r>
    <r>
      <rPr>
        <b/>
        <u/>
        <sz val="11"/>
        <color theme="1"/>
        <rFont val="Aptos Narrow"/>
        <family val="2"/>
        <scheme val="minor"/>
      </rPr>
      <t>86111500</t>
    </r>
    <r>
      <rPr>
        <sz val="11"/>
        <color theme="1"/>
        <rFont val="Aptos Narrow"/>
        <family val="2"/>
        <scheme val="minor"/>
      </rPr>
      <t xml:space="preserve">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86132000</t>
    </r>
    <r>
      <rPr>
        <sz val="11"/>
        <color theme="1"/>
        <rFont val="Aptos Narrow"/>
        <family val="2"/>
        <scheme val="minor"/>
      </rPr>
      <t xml:space="preserve">
</t>
    </r>
    <r>
      <rPr>
        <b/>
        <u/>
        <sz val="11"/>
        <color theme="1"/>
        <rFont val="Aptos Narrow"/>
        <family val="2"/>
        <scheme val="minor"/>
      </rPr>
      <t>86141500</t>
    </r>
    <r>
      <rPr>
        <sz val="11"/>
        <color theme="1"/>
        <rFont val="Aptos Narrow"/>
        <family val="2"/>
        <scheme val="minor"/>
      </rPr>
      <t xml:space="preserve">
</t>
    </r>
    <r>
      <rPr>
        <b/>
        <u/>
        <sz val="11"/>
        <color theme="1"/>
        <rFont val="Aptos Narrow"/>
        <family val="2"/>
        <scheme val="minor"/>
      </rPr>
      <t>86141700</t>
    </r>
  </si>
  <si>
    <t>JORGE ANDRÉS VERA RUIZ</t>
  </si>
  <si>
    <t xml:space="preserve">ABOGADO </t>
  </si>
  <si>
    <t xml:space="preserve">EDITORIAL VISION SAS </t>
  </si>
  <si>
    <t xml:space="preserve">SI </t>
  </si>
  <si>
    <t xml:space="preserve">SI CUMPLE </t>
  </si>
  <si>
    <t xml:space="preserve">CONSORCIO BI COLOMBIA </t>
  </si>
  <si>
    <t>ROBERTO GARCIA BETANCUR</t>
  </si>
  <si>
    <t>901.660.147-3</t>
  </si>
  <si>
    <t>BETA GROUP COLOMBIA SAS (50%)</t>
  </si>
  <si>
    <t xml:space="preserve">PEQUEÑA EMPRESA </t>
  </si>
  <si>
    <t>800.216.673-7</t>
  </si>
  <si>
    <t xml:space="preserve">MEDIANA EMPRESA </t>
  </si>
  <si>
    <t>EXPERIENCIA APORTADA POR: BETA GROUP COLOMBIA SAS (50%)</t>
  </si>
  <si>
    <t>SC 0349-18</t>
  </si>
  <si>
    <t>AGENCIA DE RENOVACIÓN DEL TERRITORIO ART</t>
  </si>
  <si>
    <t>Diseñar, implementar y validar la metodología y herramientas para fortalecer las capacidades de instituciones públicas y organizaciones sociales, comunitarias y productivas rurales con enfoque territorial que sean estratégicas para el desarrollo del PDET.</t>
  </si>
  <si>
    <t>INSTITUTO COLOMBIANO DE APRENDIZAJE INCAP SAS (50%)</t>
  </si>
  <si>
    <t>EXPERIENCIA APORTADA POR: INSTITUTO COLOMBIANO DE APRENDIZAJE INCAP SAS (50%)</t>
  </si>
  <si>
    <t xml:space="preserve">NO  APLICA </t>
  </si>
  <si>
    <t>NUMERO DE INSCRIPCION EN EL RUP</t>
  </si>
  <si>
    <r>
      <rPr>
        <b/>
        <u/>
        <sz val="11"/>
        <color theme="1"/>
        <rFont val="Aptos Narrow"/>
        <family val="2"/>
        <scheme val="minor"/>
      </rPr>
      <t xml:space="preserve">80111500 </t>
    </r>
    <r>
      <rPr>
        <sz val="11"/>
        <color theme="1"/>
        <rFont val="Aptos Narrow"/>
        <family val="2"/>
        <scheme val="minor"/>
      </rPr>
      <t xml:space="preserve">
</t>
    </r>
    <r>
      <rPr>
        <b/>
        <u/>
        <sz val="11"/>
        <color theme="1"/>
        <rFont val="Aptos Narrow"/>
        <family val="2"/>
        <scheme val="minor"/>
      </rPr>
      <t>86101600</t>
    </r>
    <r>
      <rPr>
        <sz val="11"/>
        <color theme="1"/>
        <rFont val="Aptos Narrow"/>
        <family val="2"/>
        <scheme val="minor"/>
      </rPr>
      <t xml:space="preserve">
</t>
    </r>
    <r>
      <rPr>
        <b/>
        <u/>
        <sz val="11"/>
        <color theme="1"/>
        <rFont val="Aptos Narrow"/>
        <family val="2"/>
        <scheme val="minor"/>
      </rPr>
      <t>86101700</t>
    </r>
    <r>
      <rPr>
        <sz val="11"/>
        <color theme="1"/>
        <rFont val="Aptos Narrow"/>
        <family val="2"/>
        <scheme val="minor"/>
      </rPr>
      <t xml:space="preserve">
</t>
    </r>
    <r>
      <rPr>
        <b/>
        <u/>
        <sz val="11"/>
        <color theme="1"/>
        <rFont val="Aptos Narrow"/>
        <family val="2"/>
        <scheme val="minor"/>
      </rPr>
      <t>86101800</t>
    </r>
    <r>
      <rPr>
        <sz val="11"/>
        <color theme="1"/>
        <rFont val="Aptos Narrow"/>
        <family val="2"/>
        <scheme val="minor"/>
      </rPr>
      <t xml:space="preserve">
86111500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86132000</t>
    </r>
    <r>
      <rPr>
        <sz val="11"/>
        <color theme="1"/>
        <rFont val="Aptos Narrow"/>
        <family val="2"/>
        <scheme val="minor"/>
      </rPr>
      <t xml:space="preserve">
</t>
    </r>
    <r>
      <rPr>
        <b/>
        <u/>
        <sz val="11"/>
        <color theme="1"/>
        <rFont val="Aptos Narrow"/>
        <family val="2"/>
        <scheme val="minor"/>
      </rPr>
      <t>86141500</t>
    </r>
    <r>
      <rPr>
        <sz val="11"/>
        <color theme="1"/>
        <rFont val="Aptos Narrow"/>
        <family val="2"/>
        <scheme val="minor"/>
      </rPr>
      <t xml:space="preserve">
</t>
    </r>
    <r>
      <rPr>
        <b/>
        <u/>
        <sz val="11"/>
        <color theme="1"/>
        <rFont val="Aptos Narrow"/>
        <family val="2"/>
        <scheme val="minor"/>
      </rPr>
      <t>86141700</t>
    </r>
  </si>
  <si>
    <t xml:space="preserve">SERVICIO NACIONAL DE APRENDIZAJE SENA </t>
  </si>
  <si>
    <t xml:space="preserve">Realizar acciones de formación aunando esfuerzos, capacidades y 
conocimientos para el desarrollo de programas de formación profesional integral, en el marco del  Programa Ampliación de Cobertura, con el fin de formar un mayor número de colombianos.
 </t>
  </si>
  <si>
    <t>098-2015</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</si>
  <si>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t>
    </r>
    <r>
      <rPr>
        <b/>
        <u/>
        <sz val="11"/>
        <color theme="1"/>
        <rFont val="Aptos Narrow"/>
        <family val="2"/>
        <scheme val="minor"/>
      </rPr>
      <t xml:space="preserve">86101800
</t>
    </r>
    <r>
      <rPr>
        <sz val="11"/>
        <color theme="1"/>
        <rFont val="Aptos Narrow"/>
        <family val="2"/>
        <scheme val="minor"/>
      </rPr>
      <t xml:space="preserve">86111500
</t>
    </r>
    <r>
      <rPr>
        <b/>
        <u/>
        <sz val="11"/>
        <color theme="1"/>
        <rFont val="Aptos Narrow"/>
        <family val="2"/>
        <scheme val="minor"/>
      </rPr>
      <t>86111600</t>
    </r>
    <r>
      <rPr>
        <sz val="11"/>
        <color theme="1"/>
        <rFont val="Aptos Narrow"/>
        <family val="2"/>
        <scheme val="minor"/>
      </rPr>
      <t xml:space="preserve">
86132000
86141500
</t>
    </r>
    <r>
      <rPr>
        <b/>
        <u/>
        <sz val="11"/>
        <color theme="1"/>
        <rFont val="Aptos Narrow"/>
        <family val="2"/>
        <scheme val="minor"/>
      </rPr>
      <t>86141700</t>
    </r>
  </si>
  <si>
    <t>034-2009</t>
  </si>
  <si>
    <t>Articulación de acciones, esfuerzos, capacidades y conocimientos para el
desarrollo conjunto de programas de formación en los niveles de técnico y tecnólogo con programas innovadores en torno a la formación de jóvenes desempleados en la ciudad de Manizales, de tal forma que se actualicen y refuercen las competencias laborales de los beneficiarios, anticipándose a las necesidades del sector productivo y del país para su desarrollo competitivo.</t>
  </si>
  <si>
    <r>
      <rPr>
        <b/>
        <u/>
        <sz val="11"/>
        <color theme="1"/>
        <rFont val="Aptos Narrow"/>
        <family val="2"/>
        <scheme val="minor"/>
      </rPr>
      <t xml:space="preserve">80111500 </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t>
    </r>
    <r>
      <rPr>
        <b/>
        <u/>
        <sz val="11"/>
        <color theme="1"/>
        <rFont val="Aptos Narrow"/>
        <family val="2"/>
        <scheme val="minor"/>
      </rPr>
      <t>86101800</t>
    </r>
    <r>
      <rPr>
        <sz val="11"/>
        <color theme="1"/>
        <rFont val="Aptos Narrow"/>
        <family val="2"/>
        <scheme val="minor"/>
      </rPr>
      <t xml:space="preserve">
86111500
</t>
    </r>
    <r>
      <rPr>
        <b/>
        <u/>
        <sz val="11"/>
        <color theme="1"/>
        <rFont val="Aptos Narrow"/>
        <family val="2"/>
        <scheme val="minor"/>
      </rPr>
      <t xml:space="preserve">86111600
</t>
    </r>
    <r>
      <rPr>
        <sz val="11"/>
        <color theme="1"/>
        <rFont val="Aptos Narrow"/>
        <family val="2"/>
        <scheme val="minor"/>
      </rPr>
      <t xml:space="preserve">86132000
86141500
</t>
    </r>
    <r>
      <rPr>
        <b/>
        <u/>
        <sz val="11"/>
        <color theme="1"/>
        <rFont val="Aptos Narrow"/>
        <family val="2"/>
        <scheme val="minor"/>
      </rPr>
      <t>86141700</t>
    </r>
  </si>
  <si>
    <t>María Lourdes Martínez
Sarmiento</t>
  </si>
  <si>
    <t xml:space="preserve">Licenciada en comercio y contaduria </t>
  </si>
  <si>
    <t>N/A</t>
  </si>
  <si>
    <t xml:space="preserve">Centro Comercial de Educación Media Margarita Bosco  </t>
  </si>
  <si>
    <t>UNIÓN TEMPORAL SUPERSALUD 24-018 BS-POLCOLAN</t>
  </si>
  <si>
    <t>DIONISIA ELIZABETH HERNÁNDEZ AGUILERA</t>
  </si>
  <si>
    <t>BUSINESS SUPPORT S.A.S (90%)</t>
  </si>
  <si>
    <t>900.006.572-3</t>
  </si>
  <si>
    <t>CORPORACIÓN POLITÉCNICO COLOMBO ANDINO-POLCOLAN (10%)</t>
  </si>
  <si>
    <t>860.508.517-8</t>
  </si>
  <si>
    <t>EXPERIENCIA ACREDITADA POR: BUSINESS SUPPORT S.A.S (90%)</t>
  </si>
  <si>
    <t xml:space="preserve">FONDO FINANCIERO DISTRITAL DE SALUD </t>
  </si>
  <si>
    <t>Prestar servicios en el fortalecimiento de las competencias laborales de los servidores públicos de la secretaría distrital de salud mediante la implementación del plan institucional de capacitación</t>
  </si>
  <si>
    <r>
      <rPr>
        <b/>
        <u/>
        <sz val="11"/>
        <color theme="1"/>
        <rFont val="Aptos Narrow"/>
        <family val="2"/>
        <scheme val="minor"/>
      </rPr>
      <t xml:space="preserve">80111500 </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t>
    </r>
    <r>
      <rPr>
        <b/>
        <u/>
        <sz val="11"/>
        <color theme="1"/>
        <rFont val="Aptos Narrow"/>
        <family val="2"/>
        <scheme val="minor"/>
      </rPr>
      <t>86101800
86111500</t>
    </r>
    <r>
      <rPr>
        <sz val="11"/>
        <color theme="1"/>
        <rFont val="Aptos Narrow"/>
        <family val="2"/>
        <scheme val="minor"/>
      </rPr>
      <t xml:space="preserve">
</t>
    </r>
    <r>
      <rPr>
        <b/>
        <u/>
        <sz val="11"/>
        <color theme="1"/>
        <rFont val="Aptos Narrow"/>
        <family val="2"/>
        <scheme val="minor"/>
      </rPr>
      <t>86111600
86132000</t>
    </r>
    <r>
      <rPr>
        <sz val="11"/>
        <color theme="1"/>
        <rFont val="Aptos Narrow"/>
        <family val="2"/>
        <scheme val="minor"/>
      </rPr>
      <t xml:space="preserve">
</t>
    </r>
    <r>
      <rPr>
        <b/>
        <u/>
        <sz val="11"/>
        <color theme="1"/>
        <rFont val="Aptos Narrow"/>
        <family val="2"/>
        <scheme val="minor"/>
      </rPr>
      <t>86141500
86141700</t>
    </r>
  </si>
  <si>
    <t>FORTALECER LAS COMPETENCIAS DE LAS SERVIDORAS Y SERVIDORES PÚBLICOS DE LA SECRETARÍA DISTRITAL DE LA MUJER, A TRAVÉS DE PROCESOS DE FORMACIÓN, ENTRENAMIENTO Y CAPACITACIÓN, DE ACUERDO CON EL PLAN INSTITUCIONAL DE FORMACIÓN Y CAPACITACIÓN 2019</t>
  </si>
  <si>
    <t xml:space="preserve">SECRETARIA DISTRITAL DE LA MUJER </t>
  </si>
  <si>
    <t xml:space="preserve">407 DE 2019 </t>
  </si>
  <si>
    <t>NUMERO DE INSCRIPCIÓN EN EL RUP</t>
  </si>
  <si>
    <r>
      <rPr>
        <b/>
        <u/>
        <sz val="11"/>
        <color theme="1"/>
        <rFont val="Aptos Narrow"/>
        <family val="2"/>
        <scheme val="minor"/>
      </rPr>
      <t>80111500</t>
    </r>
    <r>
      <rPr>
        <sz val="11"/>
        <color theme="1"/>
        <rFont val="Aptos Narrow"/>
        <family val="2"/>
        <scheme val="minor"/>
      </rPr>
      <t xml:space="preserve"> 
86101600
</t>
    </r>
    <r>
      <rPr>
        <b/>
        <u/>
        <sz val="11"/>
        <color theme="1"/>
        <rFont val="Aptos Narrow"/>
        <family val="2"/>
        <scheme val="minor"/>
      </rPr>
      <t>86101700
86101800</t>
    </r>
    <r>
      <rPr>
        <sz val="11"/>
        <color theme="1"/>
        <rFont val="Aptos Narrow"/>
        <family val="2"/>
        <scheme val="minor"/>
      </rPr>
      <t xml:space="preserve">
86111500
</t>
    </r>
    <r>
      <rPr>
        <b/>
        <u/>
        <sz val="11"/>
        <color theme="1"/>
        <rFont val="Aptos Narrow"/>
        <family val="2"/>
        <scheme val="minor"/>
      </rPr>
      <t>86111600
86132000</t>
    </r>
    <r>
      <rPr>
        <sz val="11"/>
        <color theme="1"/>
        <rFont val="Aptos Narrow"/>
        <family val="2"/>
        <scheme val="minor"/>
      </rPr>
      <t xml:space="preserve">
86141500
</t>
    </r>
    <r>
      <rPr>
        <b/>
        <u/>
        <sz val="11"/>
        <color theme="1"/>
        <rFont val="Aptos Narrow"/>
        <family val="2"/>
        <scheme val="minor"/>
      </rPr>
      <t>86141700</t>
    </r>
  </si>
  <si>
    <t xml:space="preserve">4600015568
 </t>
  </si>
  <si>
    <t>COMUNICACION CELULAR S A COMCEL S A</t>
  </si>
  <si>
    <t>Prestar servicios de formación a través de un programa integral, estructurado y modular que permita fortalecer y apalancar habilidades blandas y los conocimientos técnicos necesarios para la operación de TMK.
Generar un plan de trabajo que incluya etapas de diagnóstico, diseño, ejecución, puesta en marcha, evaluación y presentación de resultados que apalanquen el uso de metodologías innovadoras de educación virtual y presencial con los estándares de oportunidad y calidad que se fijen en los acuerdos de niveles de servicio, en respuesta a la contribución y movilización de las metas estratégicas de la compañía</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</si>
  <si>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t>
    </r>
    <r>
      <rPr>
        <b/>
        <u/>
        <sz val="11"/>
        <color theme="1"/>
        <rFont val="Aptos Narrow"/>
        <family val="2"/>
        <scheme val="minor"/>
      </rPr>
      <t>86101800
86111500</t>
    </r>
    <r>
      <rPr>
        <sz val="11"/>
        <color theme="1"/>
        <rFont val="Aptos Narrow"/>
        <family val="2"/>
        <scheme val="minor"/>
      </rPr>
      <t xml:space="preserve">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86132000
86141500
86141700</t>
    </r>
  </si>
  <si>
    <t>FONDO ÚNICO DE TECNOLOGÍAS DE LA INFORMACIÓN Y LAS COMUNICACIONES-FONTIC</t>
  </si>
  <si>
    <t>80111500 
86101600
86101700
86101800
86111500
86111600
86132000
86141500
86141701</t>
  </si>
  <si>
    <t>PRESTAR SERVICIOS PARA APOYAR EN EL FORTALECIMIENTO DE GESTIÓN MEDIANTE LA EVOLUCIÓN DE LAS ESTRATEGIAS DE GESTIÓN DEL CONOCIMIENTO, QUE PROMUEVAN EL APRENDIZAJE INSTITUCIONAL Y LA TRANSFORMACIÓN DE LAS PRÁCTICAS INSTITUCIONALES AL INTERIOR DE LA ENTIDAD (...) REALIZAR, DESARROLLAR Y PRODUCIR LA ADAPTACIÓN VIRTUAL DE LOS CONTENIDOS Y EL EMPAQUETAMIENTO PARA MONTAJE EN UN SISTEMA DE APRENDIZAJE LMS-GNU DE 11 MÓDULOS EDUCATIVOS VIRTUALES U OBJETOS VIRTUALES DE APRENDIZAJE (OVA) EN FORMATO SCORM DE 48 HORAS DE ESTUDIO, ASÍ COMO LA ADAPTACIÓN VIRTUAL DE LOS CONTENIDOS Y EL EMPAQUETAMIENTO PARA SER IMPLEMENTADOS EN EL SISTEMA DE APRENDIZAJE LMS MOODLE CON LA
QUE CUENTA EL MINISTERIO TIC, CON UN BANCO DE CIENTO CINCUENTA (150) PREGUNTAS PARA SER INCLUIDAS EN LA EVALUACIÓN FINAL DEL MÓDULO</t>
  </si>
  <si>
    <t xml:space="preserve">DIANA PAOLA HERRERA GONZALEZ </t>
  </si>
  <si>
    <t xml:space="preserve">PSICOLOGA </t>
  </si>
  <si>
    <t xml:space="preserve">RENOVAR FINANCIERA SAS </t>
  </si>
  <si>
    <t xml:space="preserve">HOLDING CONSULTANTS DE COLOMBIA </t>
  </si>
  <si>
    <t>NO TIENE</t>
  </si>
  <si>
    <t xml:space="preserve">NO TIENE </t>
  </si>
  <si>
    <t>SU TEMPORAL SA</t>
  </si>
  <si>
    <t>MINISTERIO DE SALUD Y PROTECCIÓN SOCIAL (CONTRATOS 758 - 2105, 446 - 2015, 854 - 2014, 279 - 2014)</t>
  </si>
  <si>
    <t>No se tiene en cuenta esta experiencia, toda vez que no se ajusta a lo requerido en el perfil</t>
  </si>
  <si>
    <t>MINISTERIO DE SALUD Y PROTECCIÓN SOCIAL (CONTRATOS  663 - 2013)</t>
  </si>
  <si>
    <t>MINISTERIO DE SALUD Y PROTECCIÓN SOCIAL (CONTRATOS  394 - 2013)</t>
  </si>
  <si>
    <t>MINISTERIO DE SALUD Y PROTECCIÓN SOCIAL (CONTRATOS 815-2012)</t>
  </si>
  <si>
    <t xml:space="preserve">NO APLICA
No aplica vigencia de la tarjeta profesional de acuerdo con la Ley 1090 de 2006 </t>
  </si>
  <si>
    <t xml:space="preserve">BYH BARON HERNANDEZ Y CIA EN C.S
*LIGIA YAZMIN ROBAYO
*HENRY PEREZ CARVAJAL
GLOBAL TECHNOLOGY SERVICES DTS SA
*ROGELIO VELEZ TOBON </t>
  </si>
  <si>
    <t>BOGOTÁ</t>
  </si>
  <si>
    <t xml:space="preserve">CORPORACION POLITECNICO COLOMBO ANDINO </t>
  </si>
  <si>
    <t xml:space="preserve">SIMILARES ARRIENDO </t>
  </si>
  <si>
    <t>MINISTERIO DE SALUD Y PROTECCIÓN SOCIAL (CONTRATOS 667-2012)</t>
  </si>
  <si>
    <t>MINISTERIO DE SALUD Y PROTECCIÓN SOCIAL (CONTRATOS 277-2012)</t>
  </si>
  <si>
    <t>AQM SAS</t>
  </si>
  <si>
    <t>MESES</t>
  </si>
  <si>
    <t>TOTAL</t>
  </si>
  <si>
    <t>P E R S O N A L  M I N I M O  R E Q U ER I D O .</t>
  </si>
  <si>
    <t xml:space="preserve">UNIVERSIDAD COOPERATIVA DE COLOMBIA </t>
  </si>
  <si>
    <t xml:space="preserve">MARITZA RONDON </t>
  </si>
  <si>
    <t>860.029.924-7</t>
  </si>
  <si>
    <t>El Contratista, Se Obliga Para Con El Contratante A Ejecutar Un Programa De Formación Continua Especializada, Identificada Para El Personal Vinculado A Las Organizaciones Asociadas A Ascoop, Y Su Cadena Productiva En Los Niveles Alta Dirección, Medio Y Operativo En La Siguiente Acción De Formación:
• Diplomado Virtual: Herramientas Pedagógicas Para El Aprovechamiento De Las Tic En El Aula.
• Diplomado Virtual: Fortalecimiento De Organizaciones De Economía Social Y Solidaria En Colombia Entorno A Las Tic.
• Curso Presencial: Gestión De Proyectos De Impacto Local, Regional Y Nacional Con Énfasis En Los Focos CTE”.</t>
  </si>
  <si>
    <t xml:space="preserve">ASOCIACION COLOMBIANA DE COOPERATIVAS SIGLAS ASCOOP </t>
  </si>
  <si>
    <r>
      <t xml:space="preserve">80111500 
86101600
</t>
    </r>
    <r>
      <rPr>
        <b/>
        <u/>
        <sz val="11"/>
        <color theme="1"/>
        <rFont val="Aptos Narrow"/>
        <family val="2"/>
        <scheme val="minor"/>
      </rPr>
      <t>86101700
86101800</t>
    </r>
    <r>
      <rPr>
        <sz val="11"/>
        <color theme="1"/>
        <rFont val="Aptos Narrow"/>
        <family val="2"/>
        <scheme val="minor"/>
      </rPr>
      <t xml:space="preserve">
86111500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 xml:space="preserve">86132000
</t>
    </r>
    <r>
      <rPr>
        <sz val="11"/>
        <color theme="1"/>
        <rFont val="Aptos Narrow"/>
        <family val="2"/>
        <scheme val="minor"/>
      </rPr>
      <t>86141500
86141700</t>
    </r>
  </si>
  <si>
    <r>
      <t xml:space="preserve">El proponente aportó Certificado de experiencia que NO Cumple con las temáticas del Grupo.
</t>
    </r>
    <r>
      <rPr>
        <b/>
        <sz val="11"/>
        <color theme="1"/>
        <rFont val="Aptos Narrow"/>
        <family val="2"/>
        <scheme val="minor"/>
      </rPr>
      <t>SUBSANANCIÓN</t>
    </r>
    <r>
      <rPr>
        <sz val="11"/>
        <color theme="1"/>
        <rFont val="Aptos Narrow"/>
        <family val="2"/>
        <scheme val="minor"/>
      </rPr>
      <t>: Deberá aportar el Certificado de Experiencia y acreditar la experiencia conforme a lo establecido en el pliego de condiciones, numeral 4.3.1 EXPERIENCIA.</t>
    </r>
  </si>
  <si>
    <t xml:space="preserve">SECRETARIA DE SALUD DE CUNDINAMARCA 
DEPARTAMENTO DE CUNDINAMARCA </t>
  </si>
  <si>
    <t>“Realizar Un Diplomado En Verificación De Condiciones De Habilitación, Como
Componente Del Sistema Obligatorio De Garantías De La Calidad En Salud Para Los Funcionarios De La Secretaria De Salud</t>
  </si>
  <si>
    <t>903-2023</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</si>
  <si>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t>
    </r>
    <r>
      <rPr>
        <b/>
        <u/>
        <sz val="11"/>
        <color theme="1"/>
        <rFont val="Aptos Narrow"/>
        <family val="2"/>
        <scheme val="minor"/>
      </rPr>
      <t xml:space="preserve">86101800
</t>
    </r>
    <r>
      <rPr>
        <sz val="11"/>
        <color theme="1"/>
        <rFont val="Aptos Narrow"/>
        <family val="2"/>
        <scheme val="minor"/>
      </rPr>
      <t xml:space="preserve">86111500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 xml:space="preserve">86132000
86141500
</t>
    </r>
    <r>
      <rPr>
        <sz val="11"/>
        <color theme="1"/>
        <rFont val="Aptos Narrow"/>
        <family val="2"/>
        <scheme val="minor"/>
      </rPr>
      <t>86141700</t>
    </r>
  </si>
  <si>
    <t>Contratar La Capacitación Para Los Servidores Públicos Penitenciarios Del INPEC,
Mediante La Modalidad De Diplomado, Conforme La Necesidad Presentada En El Plan Institucional De
Capacitación Para La Vigencia 2022</t>
  </si>
  <si>
    <t xml:space="preserve">NO SE EVIDENCIA PORQUE ES UN ACTA DE RECIBO PARCIAL </t>
  </si>
  <si>
    <t>ESCUELA DE FORMACION DEL INPEC</t>
  </si>
  <si>
    <t>418 DE 2022</t>
  </si>
  <si>
    <r>
      <t xml:space="preserve">80111500 
86101600
</t>
    </r>
    <r>
      <rPr>
        <b/>
        <u/>
        <sz val="11"/>
        <color theme="1"/>
        <rFont val="Aptos Narrow"/>
        <family val="2"/>
        <scheme val="minor"/>
      </rPr>
      <t>86101700</t>
    </r>
    <r>
      <rPr>
        <sz val="11"/>
        <color theme="1"/>
        <rFont val="Aptos Narrow"/>
        <family val="2"/>
        <scheme val="minor"/>
      </rPr>
      <t xml:space="preserve">
</t>
    </r>
    <r>
      <rPr>
        <b/>
        <u/>
        <sz val="11"/>
        <color theme="1"/>
        <rFont val="Aptos Narrow"/>
        <family val="2"/>
        <scheme val="minor"/>
      </rPr>
      <t>86101800
86111500</t>
    </r>
    <r>
      <rPr>
        <sz val="11"/>
        <color theme="1"/>
        <rFont val="Aptos Narrow"/>
        <family val="2"/>
        <scheme val="minor"/>
      </rPr>
      <t xml:space="preserve">
</t>
    </r>
    <r>
      <rPr>
        <b/>
        <u/>
        <sz val="11"/>
        <color theme="1"/>
        <rFont val="Aptos Narrow"/>
        <family val="2"/>
        <scheme val="minor"/>
      </rPr>
      <t>86111600
86132000</t>
    </r>
    <r>
      <rPr>
        <sz val="11"/>
        <color theme="1"/>
        <rFont val="Aptos Narrow"/>
        <family val="2"/>
        <scheme val="minor"/>
      </rPr>
      <t xml:space="preserve">
</t>
    </r>
    <r>
      <rPr>
        <b/>
        <u/>
        <sz val="11"/>
        <color theme="1"/>
        <rFont val="Aptos Narrow"/>
        <family val="2"/>
        <scheme val="minor"/>
      </rPr>
      <t xml:space="preserve">86141500
</t>
    </r>
    <r>
      <rPr>
        <sz val="11"/>
        <color theme="1"/>
        <rFont val="Aptos Narrow"/>
        <family val="2"/>
        <scheme val="minor"/>
      </rPr>
      <t>86141700</t>
    </r>
  </si>
  <si>
    <t xml:space="preserve">NO CUMPLE </t>
  </si>
  <si>
    <r>
      <t xml:space="preserve">El proponente no aportó Certificado de experiencia y por el contrario aportó un contrato con un acta de liquidación de la  Secretaría de Salud de Cundinamarca, con la cual NO CUMPLE con el requisito, toda vez que se debe aportar es el Certificado de Experiencia donde se evidencie la información de la Nota 2, del numeral 4.3.1 Experiencia.
</t>
    </r>
    <r>
      <rPr>
        <b/>
        <sz val="11"/>
        <color theme="1"/>
        <rFont val="Aptos Narrow"/>
        <family val="2"/>
        <scheme val="minor"/>
      </rPr>
      <t>SUBSANANCIÓN</t>
    </r>
    <r>
      <rPr>
        <sz val="11"/>
        <color theme="1"/>
        <rFont val="Aptos Narrow"/>
        <family val="2"/>
        <scheme val="minor"/>
      </rPr>
      <t xml:space="preserve">: Deberá aportar el Certificado de Experiencia conforme a lo establecido en el pliego de condiciones, numeral 4.3.1 EXPERIENCIA.
</t>
    </r>
    <r>
      <rPr>
        <b/>
        <sz val="11"/>
        <color theme="1"/>
        <rFont val="Aptos Narrow"/>
        <family val="2"/>
        <scheme val="minor"/>
      </rPr>
      <t>NOTA:  Así mismo debe tener en cuenta que para el presente caso, se está acreditando la misma experiencia para los dos grupos. Por lo tanto, la suma de las certificaciones aportadas debe ser el valor total de presupuesto oficial en Salarios Mínimos Legales Mensuales Vigentes, es decir 479,60. Lo anterior, en cumplimiento a la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t>
    </r>
    <r>
      <rPr>
        <sz val="11"/>
        <color theme="1"/>
        <rFont val="Aptos Narrow"/>
        <family val="2"/>
        <scheme val="minor"/>
      </rPr>
      <t xml:space="preserve">
</t>
    </r>
  </si>
  <si>
    <r>
      <t xml:space="preserve">El proponente no aportó Certificado de experiencia y por el contrario aportó el contrato con un acta de recibo parcial de la Escuela de Formación del INPEC, con la cual NO CUMPLE con el requisito, toda vez que se debe aportar es el Certificado de Experiencia donde se evidencie la información de la Nota 2, del numeral 4.3.1 Experiencia. Por lo tanto, no se puede tener en cuenta esta experiencia.
</t>
    </r>
    <r>
      <rPr>
        <b/>
        <sz val="11"/>
        <color theme="1"/>
        <rFont val="Aptos Narrow"/>
        <family val="2"/>
        <scheme val="minor"/>
      </rPr>
      <t>SUBSANANCIÓN:</t>
    </r>
    <r>
      <rPr>
        <sz val="11"/>
        <color theme="1"/>
        <rFont val="Aptos Narrow"/>
        <family val="2"/>
        <scheme val="minor"/>
      </rPr>
      <t xml:space="preserve"> Deberá aportar el Certificado de Experiencia conforme a lo establecido en el pliego de condiciones, numeral 4.3.1 EXPERIENCIA.
</t>
    </r>
    <r>
      <rPr>
        <b/>
        <sz val="11"/>
        <color theme="1"/>
        <rFont val="Aptos Narrow"/>
        <family val="2"/>
        <scheme val="minor"/>
      </rPr>
      <t>NOTA:</t>
    </r>
    <r>
      <rPr>
        <sz val="11"/>
        <color theme="1"/>
        <rFont val="Aptos Narrow"/>
        <family val="2"/>
        <scheme val="minor"/>
      </rPr>
      <t xml:space="preserve"> </t>
    </r>
    <r>
      <rPr>
        <b/>
        <sz val="11"/>
        <color theme="1"/>
        <rFont val="Aptos Narrow"/>
        <family val="2"/>
        <scheme val="minor"/>
      </rPr>
      <t>Así mismo debe tener en cuenta que para el presente caso, se está acreditando la misma experiencia para los dos grupos. Por lo tanto, la suma de las certificaciones aportadas debe ser el valor total de presupuesto oficial en Salarios Mínimos Legales Mensuales Vigentes, es decir 479,60. Lo anterior, en cumplimiento a la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t>
    </r>
  </si>
  <si>
    <t>RUBEN DARIO GIRALDO GOMEZ</t>
  </si>
  <si>
    <t xml:space="preserve">Ingeniero Industrial </t>
  </si>
  <si>
    <t xml:space="preserve">Universidad Autonóma Latinoamericana </t>
  </si>
  <si>
    <t>Universidad Cooperativa de Colombia</t>
  </si>
  <si>
    <t xml:space="preserve">BOGOTA </t>
  </si>
  <si>
    <t>OFICINA DE REGISTRO E INTRUMENTOS PUBLICOS ZONA CENTRO</t>
  </si>
  <si>
    <t>50 C - 1526522</t>
  </si>
  <si>
    <t>50 C - 1526521</t>
  </si>
  <si>
    <t>50 C - 1470770</t>
  </si>
  <si>
    <t>50 C - 37952</t>
  </si>
  <si>
    <t>50 C - 37954</t>
  </si>
  <si>
    <t>50 C - 37956</t>
  </si>
  <si>
    <t>50 C - 37958</t>
  </si>
  <si>
    <t>50 C - 151554</t>
  </si>
  <si>
    <t>FUNDACIÓN DE EDUCACIÓN SUPERIOR ALBERTO MERANI</t>
  </si>
  <si>
    <t>JUAN SEBASTIAN DE ZUBIRIA RAGO</t>
  </si>
  <si>
    <t xml:space="preserve">SECRETARIA DISTRITAL DE INTEGRACIÓN SOCIAL </t>
  </si>
  <si>
    <t>Prestación de servicios de capacitación a los servidores de la Secretaria Distrital de
Integración Social, en pro del fortalecimiento institucional.</t>
  </si>
  <si>
    <t>2021-10980</t>
  </si>
  <si>
    <t>NÚMERO DE CONSECUTIVO EN EL RUP</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</si>
  <si>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t>
    </r>
    <r>
      <rPr>
        <sz val="11"/>
        <color theme="1"/>
        <rFont val="Aptos Narrow"/>
        <family val="2"/>
        <scheme val="minor"/>
      </rPr>
      <t xml:space="preserve">
</t>
    </r>
    <r>
      <rPr>
        <b/>
        <u/>
        <sz val="11"/>
        <color theme="1"/>
        <rFont val="Aptos Narrow"/>
        <family val="2"/>
        <scheme val="minor"/>
      </rPr>
      <t>86101700</t>
    </r>
    <r>
      <rPr>
        <sz val="11"/>
        <color theme="1"/>
        <rFont val="Aptos Narrow"/>
        <family val="2"/>
        <scheme val="minor"/>
      </rPr>
      <t xml:space="preserve">
</t>
    </r>
    <r>
      <rPr>
        <b/>
        <u/>
        <sz val="11"/>
        <color theme="1"/>
        <rFont val="Aptos Narrow"/>
        <family val="2"/>
        <scheme val="minor"/>
      </rPr>
      <t>86101800
86111500</t>
    </r>
    <r>
      <rPr>
        <sz val="11"/>
        <color theme="1"/>
        <rFont val="Aptos Narrow"/>
        <family val="2"/>
        <scheme val="minor"/>
      </rPr>
      <t xml:space="preserve">
</t>
    </r>
    <r>
      <rPr>
        <b/>
        <u/>
        <sz val="11"/>
        <color theme="1"/>
        <rFont val="Aptos Narrow"/>
        <family val="2"/>
        <scheme val="minor"/>
      </rPr>
      <t>86111600
86132000</t>
    </r>
    <r>
      <rPr>
        <sz val="11"/>
        <color theme="1"/>
        <rFont val="Aptos Narrow"/>
        <family val="2"/>
        <scheme val="minor"/>
      </rPr>
      <t xml:space="preserve">
</t>
    </r>
    <r>
      <rPr>
        <b/>
        <u/>
        <sz val="11"/>
        <color theme="1"/>
        <rFont val="Aptos Narrow"/>
        <family val="2"/>
        <scheme val="minor"/>
      </rPr>
      <t>86141500
86141700</t>
    </r>
  </si>
  <si>
    <t>SECRETARÍA DISTRITAL DE INTEGRACIÓN SOCIAL</t>
  </si>
  <si>
    <t>2019-8342</t>
  </si>
  <si>
    <t xml:space="preserve">PRESTACIÓN DE SERVICIOS DE CAPACITACIÓN A LOS SERVIDORES DE LA
SECRETARÍA DISTRITAL DE INTEGRACIÓN SOCIAL, A TRAVÉS DE
DIPLOMADOS DE ACTUALIZACIÓN VIRTUALES Y PRESENCIALES EN PRO
DEL FORTALECIMIENTO INSTITUCIONAL
 </t>
  </si>
  <si>
    <r>
      <rPr>
        <b/>
        <u/>
        <sz val="11"/>
        <color theme="1"/>
        <rFont val="Aptos Narrow"/>
        <family val="2"/>
        <scheme val="minor"/>
      </rPr>
      <t>80111500 
86101600</t>
    </r>
    <r>
      <rPr>
        <sz val="11"/>
        <color theme="1"/>
        <rFont val="Aptos Narrow"/>
        <family val="2"/>
        <scheme val="minor"/>
      </rPr>
      <t xml:space="preserve">
</t>
    </r>
    <r>
      <rPr>
        <b/>
        <u/>
        <sz val="11"/>
        <color theme="1"/>
        <rFont val="Aptos Narrow"/>
        <family val="2"/>
        <scheme val="minor"/>
      </rPr>
      <t>86101700</t>
    </r>
    <r>
      <rPr>
        <sz val="11"/>
        <color theme="1"/>
        <rFont val="Aptos Narrow"/>
        <family val="2"/>
        <scheme val="minor"/>
      </rPr>
      <t xml:space="preserve">
</t>
    </r>
    <r>
      <rPr>
        <b/>
        <u/>
        <sz val="11"/>
        <color theme="1"/>
        <rFont val="Aptos Narrow"/>
        <family val="2"/>
        <scheme val="minor"/>
      </rPr>
      <t>86101800
86111500</t>
    </r>
    <r>
      <rPr>
        <sz val="11"/>
        <color theme="1"/>
        <rFont val="Aptos Narrow"/>
        <family val="2"/>
        <scheme val="minor"/>
      </rPr>
      <t xml:space="preserve">
</t>
    </r>
    <r>
      <rPr>
        <b/>
        <u/>
        <sz val="11"/>
        <color theme="1"/>
        <rFont val="Aptos Narrow"/>
        <family val="2"/>
        <scheme val="minor"/>
      </rPr>
      <t>86111600
86132000</t>
    </r>
    <r>
      <rPr>
        <sz val="11"/>
        <color theme="1"/>
        <rFont val="Aptos Narrow"/>
        <family val="2"/>
        <scheme val="minor"/>
      </rPr>
      <t xml:space="preserve">
</t>
    </r>
    <r>
      <rPr>
        <b/>
        <u/>
        <sz val="11"/>
        <color theme="1"/>
        <rFont val="Aptos Narrow"/>
        <family val="2"/>
        <scheme val="minor"/>
      </rPr>
      <t>86141500
86141700</t>
    </r>
  </si>
  <si>
    <t xml:space="preserve">ROMULO PINZON GAMA </t>
  </si>
  <si>
    <t>LICENCIATURA EN DANZA Y TEATRO</t>
  </si>
  <si>
    <t>INCAP</t>
  </si>
  <si>
    <t>TOTAL MESES</t>
  </si>
  <si>
    <t xml:space="preserve">OFICINA DE REGISTRO E INSTRUMENTOS PUBLICOS ZONA CENTRO </t>
  </si>
  <si>
    <t>900.019.885-1</t>
  </si>
  <si>
    <t>50C-80672</t>
  </si>
  <si>
    <t>50C-106788</t>
  </si>
  <si>
    <t>50C-136206</t>
  </si>
  <si>
    <t>50C-312486</t>
  </si>
  <si>
    <t>50C-499292</t>
  </si>
  <si>
    <t>CIDOR CONSULTING ALLIANCE SAS</t>
  </si>
  <si>
    <t>ANA PAOLA CORREA GONZALEZ</t>
  </si>
  <si>
    <t>830.144.794-9</t>
  </si>
  <si>
    <t>Prestar el servicio de capacitación a los servidores de la entidad, para
apoyar la ejecución del plan institucional de capacitación de la Comisión,
vigencia 2023</t>
  </si>
  <si>
    <t>418-2023</t>
  </si>
  <si>
    <t xml:space="preserve">NO SE PUEDE VERIFICAR </t>
  </si>
  <si>
    <t xml:space="preserve">COMISIÓN NACIONAL DEL SERVICIO CIVIL </t>
  </si>
  <si>
    <t>NO SE PUEDE EVIDENCIAR POQUE ES UN INFORME DE SUPERVISIÓN</t>
  </si>
  <si>
    <t>NO SE PUEDE EVIDENCIAR PORQUE EL INFORME TIENE UN OBJETO DIFERENTE AL DEL FORMATO N°3</t>
  </si>
  <si>
    <t>NO SE PUEDE EVIDENCIAR</t>
  </si>
  <si>
    <t>1104333-2019</t>
  </si>
  <si>
    <r>
      <t xml:space="preserve">80111500 
</t>
    </r>
    <r>
      <rPr>
        <b/>
        <u/>
        <sz val="11"/>
        <color theme="1"/>
        <rFont val="Aptos Narrow"/>
        <family val="2"/>
        <scheme val="minor"/>
      </rPr>
      <t>86101600</t>
    </r>
    <r>
      <rPr>
        <sz val="11"/>
        <color theme="1"/>
        <rFont val="Aptos Narrow"/>
        <family val="2"/>
        <scheme val="minor"/>
      </rPr>
      <t xml:space="preserve">
</t>
    </r>
    <r>
      <rPr>
        <b/>
        <u/>
        <sz val="11"/>
        <color theme="1"/>
        <rFont val="Aptos Narrow"/>
        <family val="2"/>
        <scheme val="minor"/>
      </rPr>
      <t>86101700
86101800</t>
    </r>
    <r>
      <rPr>
        <sz val="11"/>
        <color theme="1"/>
        <rFont val="Aptos Narrow"/>
        <family val="2"/>
        <scheme val="minor"/>
      </rPr>
      <t xml:space="preserve">
</t>
    </r>
    <r>
      <rPr>
        <b/>
        <u/>
        <sz val="11"/>
        <color theme="1"/>
        <rFont val="Aptos Narrow"/>
        <family val="2"/>
        <scheme val="minor"/>
      </rPr>
      <t>86111500
86111600
86132000</t>
    </r>
    <r>
      <rPr>
        <sz val="11"/>
        <color theme="1"/>
        <rFont val="Aptos Narrow"/>
        <family val="2"/>
        <scheme val="minor"/>
      </rPr>
      <t xml:space="preserve">
</t>
    </r>
    <r>
      <rPr>
        <b/>
        <u/>
        <sz val="11"/>
        <color theme="1"/>
        <rFont val="Aptos Narrow"/>
        <family val="2"/>
        <scheme val="minor"/>
      </rPr>
      <t>86141500
86141700</t>
    </r>
  </si>
  <si>
    <t>792 - 2018</t>
  </si>
  <si>
    <t xml:space="preserve">FONDO ÚNICO DE LAS TECNOLOGIAS DE LA INFORMACION Y LAS COMUNICACIONES </t>
  </si>
  <si>
    <t>Capacitar a un grupo de servidores del Ministerio de Técnologias de la información y las Comunicaciones en temáticas aprobadas en el plan institucional de capacitación 2018 , para el fortalecimiento de sus competencias.</t>
  </si>
  <si>
    <t xml:space="preserve">NO SE PUEDE EVIDENCIAR </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</si>
  <si>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t>
    </r>
    <r>
      <rPr>
        <b/>
        <u/>
        <sz val="11"/>
        <color theme="1"/>
        <rFont val="Aptos Narrow"/>
        <family val="2"/>
        <scheme val="minor"/>
      </rPr>
      <t>86101800
86111500</t>
    </r>
    <r>
      <rPr>
        <sz val="11"/>
        <color theme="1"/>
        <rFont val="Aptos Narrow"/>
        <family val="2"/>
        <scheme val="minor"/>
      </rPr>
      <t xml:space="preserve">
</t>
    </r>
    <r>
      <rPr>
        <b/>
        <u/>
        <sz val="11"/>
        <color theme="1"/>
        <rFont val="Aptos Narrow"/>
        <family val="2"/>
        <scheme val="minor"/>
      </rPr>
      <t>86111600
86132000</t>
    </r>
    <r>
      <rPr>
        <sz val="11"/>
        <color theme="1"/>
        <rFont val="Aptos Narrow"/>
        <family val="2"/>
        <scheme val="minor"/>
      </rPr>
      <t xml:space="preserve">
</t>
    </r>
    <r>
      <rPr>
        <b/>
        <u/>
        <sz val="11"/>
        <color theme="1"/>
        <rFont val="Aptos Narrow"/>
        <family val="2"/>
        <scheme val="minor"/>
      </rPr>
      <t>86141500</t>
    </r>
    <r>
      <rPr>
        <b/>
        <sz val="11"/>
        <color theme="1"/>
        <rFont val="Aptos Narrow"/>
        <family val="2"/>
        <scheme val="minor"/>
      </rPr>
      <t xml:space="preserve">
</t>
    </r>
    <r>
      <rPr>
        <b/>
        <u/>
        <sz val="11"/>
        <color theme="1"/>
        <rFont val="Aptos Narrow"/>
        <family val="2"/>
        <scheme val="minor"/>
      </rPr>
      <t>86141700</t>
    </r>
  </si>
  <si>
    <t xml:space="preserve">SECRETARIA DISTRITAL DE MOVILIDAD </t>
  </si>
  <si>
    <t>Desarrollar actividades de capacitación dirigidas a los servidores públicos de la Secretaria Distrital de Movilidad y SETRAB-PONAL</t>
  </si>
  <si>
    <t>2017-1872</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</si>
  <si>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t>
    </r>
    <r>
      <rPr>
        <b/>
        <u/>
        <sz val="11"/>
        <color theme="1"/>
        <rFont val="Aptos Narrow"/>
        <family val="2"/>
        <scheme val="minor"/>
      </rPr>
      <t xml:space="preserve">86101800
</t>
    </r>
    <r>
      <rPr>
        <sz val="11"/>
        <color theme="1"/>
        <rFont val="Aptos Narrow"/>
        <family val="2"/>
        <scheme val="minor"/>
      </rPr>
      <t xml:space="preserve">86111500
</t>
    </r>
    <r>
      <rPr>
        <b/>
        <u/>
        <sz val="11"/>
        <color theme="1"/>
        <rFont val="Aptos Narrow"/>
        <family val="2"/>
        <scheme val="minor"/>
      </rPr>
      <t>86111600
86132000</t>
    </r>
    <r>
      <rPr>
        <sz val="11"/>
        <color theme="1"/>
        <rFont val="Aptos Narrow"/>
        <family val="2"/>
        <scheme val="minor"/>
      </rPr>
      <t xml:space="preserve">
</t>
    </r>
    <r>
      <rPr>
        <b/>
        <u/>
        <sz val="11"/>
        <color theme="1"/>
        <rFont val="Aptos Narrow"/>
        <family val="2"/>
        <scheme val="minor"/>
      </rPr>
      <t>86141500
86141700</t>
    </r>
  </si>
  <si>
    <t>ALEJANDRO RAMIREZ AYALA</t>
  </si>
  <si>
    <t xml:space="preserve">INGENIERO INDUSTRIAL </t>
  </si>
  <si>
    <t>GEOSIGMA LTDA.</t>
  </si>
  <si>
    <t>CENTRO DE EVENTOS Y EXPOSICIONES LAS AMERICAS</t>
  </si>
  <si>
    <t xml:space="preserve">UNIVERSIDAD EAN </t>
  </si>
  <si>
    <t>BRIGITTTE LUIS GUILLERMO BAPTISTE BALLERA</t>
  </si>
  <si>
    <t>860.026.058-1</t>
  </si>
  <si>
    <t>COLSANITAS</t>
  </si>
  <si>
    <t>Servicios de desarrollo y ejecución de los siguientes programas educativos, incluida la logística y actividades administrativas requeridas para la correcta ejecución del Proyecto, así como el diligenciamiento de los formatos exigidos por el SENA, la generación de informes periódicos, el acompañamiento en la interventoría y demás 
actividades asociadas al Convenio</t>
  </si>
  <si>
    <r>
      <rPr>
        <b/>
        <u/>
        <sz val="11"/>
        <color theme="1"/>
        <rFont val="Aptos Narrow"/>
        <family val="2"/>
        <scheme val="minor"/>
      </rPr>
      <t>80111500</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86101800
</t>
    </r>
    <r>
      <rPr>
        <b/>
        <u/>
        <sz val="11"/>
        <color theme="1"/>
        <rFont val="Aptos Narrow"/>
        <family val="2"/>
        <scheme val="minor"/>
      </rPr>
      <t>86111500
86111600</t>
    </r>
    <r>
      <rPr>
        <sz val="11"/>
        <color theme="1"/>
        <rFont val="Aptos Narrow"/>
        <family val="2"/>
        <scheme val="minor"/>
      </rPr>
      <t xml:space="preserve">
</t>
    </r>
    <r>
      <rPr>
        <b/>
        <u/>
        <sz val="11"/>
        <color theme="1"/>
        <rFont val="Aptos Narrow"/>
        <family val="2"/>
        <scheme val="minor"/>
      </rPr>
      <t>86132000
86141500</t>
    </r>
    <r>
      <rPr>
        <sz val="11"/>
        <color theme="1"/>
        <rFont val="Aptos Narrow"/>
        <family val="2"/>
        <scheme val="minor"/>
      </rPr>
      <t xml:space="preserve">
</t>
    </r>
    <r>
      <rPr>
        <b/>
        <u/>
        <sz val="11"/>
        <color theme="1"/>
        <rFont val="Aptos Narrow"/>
        <family val="2"/>
        <scheme val="minor"/>
      </rPr>
      <t>86141700</t>
    </r>
  </si>
  <si>
    <t>N° INSCRIPCIÓN DEL CONTRATO EN EL RUP</t>
  </si>
  <si>
    <t>768-2019</t>
  </si>
  <si>
    <t xml:space="preserve">FONDO ÚNICO DE TECNOLOGIAS DE LA INFORMACIÓN Y LAS TELECOMUNICACIONES </t>
  </si>
  <si>
    <t>Capacitar a un grupo de servidores del Ministerio de Tecnologías de la Información y las Comunicaciones en diversas temáticas con el propósito de mejorar sus competencias laborales; lo anterior como parte de la implementación de la ruta del crecimiento, que busca fortalecer la apropiación del modelo de gestión institucional.</t>
  </si>
  <si>
    <r>
      <rPr>
        <b/>
        <u/>
        <sz val="11"/>
        <color theme="1"/>
        <rFont val="Aptos Narrow"/>
        <family val="2"/>
        <scheme val="minor"/>
      </rPr>
      <t xml:space="preserve">80111500 </t>
    </r>
    <r>
      <rPr>
        <sz val="11"/>
        <color theme="1"/>
        <rFont val="Aptos Narrow"/>
        <family val="2"/>
        <scheme val="minor"/>
      </rPr>
      <t xml:space="preserve">
</t>
    </r>
    <r>
      <rPr>
        <b/>
        <u/>
        <sz val="11"/>
        <color theme="1"/>
        <rFont val="Aptos Narrow"/>
        <family val="2"/>
        <scheme val="minor"/>
      </rPr>
      <t>86101600
86101700</t>
    </r>
    <r>
      <rPr>
        <sz val="11"/>
        <color theme="1"/>
        <rFont val="Aptos Narrow"/>
        <family val="2"/>
        <scheme val="minor"/>
      </rPr>
      <t xml:space="preserve">
86101800
</t>
    </r>
    <r>
      <rPr>
        <b/>
        <u/>
        <sz val="11"/>
        <color theme="1"/>
        <rFont val="Aptos Narrow"/>
        <family val="2"/>
        <scheme val="minor"/>
      </rPr>
      <t>86111500
86111600</t>
    </r>
    <r>
      <rPr>
        <sz val="11"/>
        <color theme="1"/>
        <rFont val="Aptos Narrow"/>
        <family val="2"/>
        <scheme val="minor"/>
      </rPr>
      <t xml:space="preserve">
</t>
    </r>
    <r>
      <rPr>
        <b/>
        <u/>
        <sz val="11"/>
        <color theme="1"/>
        <rFont val="Aptos Narrow"/>
        <family val="2"/>
        <scheme val="minor"/>
      </rPr>
      <t>86132000
86141500</t>
    </r>
    <r>
      <rPr>
        <sz val="11"/>
        <color theme="1"/>
        <rFont val="Aptos Narrow"/>
        <family val="2"/>
        <scheme val="minor"/>
      </rPr>
      <t xml:space="preserve">
</t>
    </r>
    <r>
      <rPr>
        <b/>
        <u/>
        <sz val="11"/>
        <color theme="1"/>
        <rFont val="Aptos Narrow"/>
        <family val="2"/>
        <scheme val="minor"/>
      </rPr>
      <t>86141700</t>
    </r>
  </si>
  <si>
    <t>DIAN</t>
  </si>
  <si>
    <t>100206214- 190-2015</t>
  </si>
  <si>
    <t>Prestar el servicio de capacitación en contenidos propios de las finanzas  pública en modalidad virtual bajo el esquema de diplomado a los funcionarios de la Dirección  de Impuestos y Aduanas Nacionales que forman parte de la Subdirección de Gestión de  Recursos Financiero y de las Divisiones Administrativas y Financieras a Nivel Nacional 
Seleccionados.</t>
  </si>
  <si>
    <r>
      <t xml:space="preserve">80111500 
86101600
</t>
    </r>
    <r>
      <rPr>
        <b/>
        <u/>
        <sz val="11"/>
        <color theme="1"/>
        <rFont val="Aptos Narrow"/>
        <family val="2"/>
        <scheme val="minor"/>
      </rPr>
      <t>86101700</t>
    </r>
    <r>
      <rPr>
        <sz val="11"/>
        <color theme="1"/>
        <rFont val="Aptos Narrow"/>
        <family val="2"/>
        <scheme val="minor"/>
      </rPr>
      <t xml:space="preserve">
86101800
</t>
    </r>
    <r>
      <rPr>
        <b/>
        <u/>
        <sz val="11"/>
        <color theme="1"/>
        <rFont val="Aptos Narrow"/>
        <family val="2"/>
        <scheme val="minor"/>
      </rPr>
      <t>86111500
86111600</t>
    </r>
    <r>
      <rPr>
        <sz val="11"/>
        <color theme="1"/>
        <rFont val="Aptos Narrow"/>
        <family val="2"/>
        <scheme val="minor"/>
      </rPr>
      <t xml:space="preserve">
</t>
    </r>
    <r>
      <rPr>
        <b/>
        <u/>
        <sz val="11"/>
        <color theme="1"/>
        <rFont val="Aptos Narrow"/>
        <family val="2"/>
        <scheme val="minor"/>
      </rPr>
      <t xml:space="preserve">86132000
</t>
    </r>
    <r>
      <rPr>
        <sz val="11"/>
        <color theme="1"/>
        <rFont val="Aptos Narrow"/>
        <family val="2"/>
        <scheme val="minor"/>
      </rPr>
      <t>86141500
86141700</t>
    </r>
  </si>
  <si>
    <t>JUAN CARLOS PLAZAS GIL</t>
  </si>
  <si>
    <t xml:space="preserve">INGENIERO DE SISTEMAS </t>
  </si>
  <si>
    <t>TRASLAPA</t>
  </si>
  <si>
    <t>OFICINA DE REGISTRO E INSTRUMENTOS PUBLICOS ZONA CENTRO</t>
  </si>
  <si>
    <t>UNIVERSITARIA DEL CHICAMOCHA</t>
  </si>
  <si>
    <t>CLAUDIA MILENA HERNANDEZ NARANJO</t>
  </si>
  <si>
    <t xml:space="preserve"> 901575686-8</t>
  </si>
  <si>
    <t>El objeto del presente convenio es desarrollar una estrategia entre las partes a fin de realizar conjuntamente actividades para fortalecer los conocimientos de la salud sexual y reproductiva de los adolescentes, sus familias y comunidades para la prevención del embarazo precoz, embarazo consecutivo, matrimonio infantil; Programas de prevención para el acoso escolar o bullying, programas de acoso sexual y laboral Programas de promoción en la salud emocional y bienestar el programa incluye la promoción de la salud mental y el bienestar.</t>
  </si>
  <si>
    <t>INSCRIPCIÓN DEL CONTRATO EN EL RUP</t>
  </si>
  <si>
    <t>FUNDACION COLOMBIA COLLEGE</t>
  </si>
  <si>
    <t xml:space="preserve">El objeto del presente convenio es desarrollar una estrategia entre 
las partes a fin de realizar conjuntamente actividades para fortalecer los conocimientos del personal asistencial del sector de la salud.
 </t>
  </si>
  <si>
    <t xml:space="preserve">NO TIENE N° DE CONTRATO </t>
  </si>
  <si>
    <r>
      <t xml:space="preserve">80111500 
86101600
86101700
86101800
</t>
    </r>
    <r>
      <rPr>
        <b/>
        <u/>
        <sz val="11"/>
        <color theme="1"/>
        <rFont val="Aptos Narrow"/>
        <family val="2"/>
        <scheme val="minor"/>
      </rPr>
      <t xml:space="preserve">86111500
86111600
</t>
    </r>
    <r>
      <rPr>
        <sz val="11"/>
        <color theme="1"/>
        <rFont val="Aptos Narrow"/>
        <family val="2"/>
        <scheme val="minor"/>
      </rPr>
      <t>86132000
86141500
86141700</t>
    </r>
  </si>
  <si>
    <r>
      <t>80111500 
86101600</t>
    </r>
    <r>
      <rPr>
        <b/>
        <u/>
        <sz val="11"/>
        <color theme="1"/>
        <rFont val="Aptos Narrow"/>
        <family val="2"/>
        <scheme val="minor"/>
      </rPr>
      <t xml:space="preserve">
86101700</t>
    </r>
    <r>
      <rPr>
        <sz val="11"/>
        <color theme="1"/>
        <rFont val="Aptos Narrow"/>
        <family val="2"/>
        <scheme val="minor"/>
      </rPr>
      <t xml:space="preserve">
86101800
</t>
    </r>
    <r>
      <rPr>
        <b/>
        <u/>
        <sz val="11"/>
        <color theme="1"/>
        <rFont val="Aptos Narrow"/>
        <family val="2"/>
        <scheme val="minor"/>
      </rPr>
      <t>86111500
86111600</t>
    </r>
    <r>
      <rPr>
        <sz val="11"/>
        <color theme="1"/>
        <rFont val="Aptos Narrow"/>
        <family val="2"/>
        <scheme val="minor"/>
      </rPr>
      <t xml:space="preserve">
</t>
    </r>
    <r>
      <rPr>
        <b/>
        <u/>
        <sz val="11"/>
        <color theme="1"/>
        <rFont val="Aptos Narrow"/>
        <family val="2"/>
        <scheme val="minor"/>
      </rPr>
      <t xml:space="preserve">86132000
</t>
    </r>
    <r>
      <rPr>
        <sz val="11"/>
        <color theme="1"/>
        <rFont val="Aptos Narrow"/>
        <family val="2"/>
        <scheme val="minor"/>
      </rPr>
      <t>86141500
86141700</t>
    </r>
  </si>
  <si>
    <t xml:space="preserve">SERVICIOS EMPRESARIALES MAEC SAS </t>
  </si>
  <si>
    <t>El objeto del presente contrato es prestación de servicios profesionales para
desarrollar procesos formativos en capacitaciones como talleres, cursos y diplomados en metodología virtual y presencial, teniendo en cuenta las requisiciones solicitadas por el contratante como: diseño de cursos y talleres a la medida en los periodos programados según el plan de trabajo de la SERVICIOS EMPRESARIALES MAEC S.A.S.</t>
  </si>
  <si>
    <r>
      <t xml:space="preserve">80111500 
86101600
86101700
86101800
</t>
    </r>
    <r>
      <rPr>
        <b/>
        <u/>
        <sz val="11"/>
        <color theme="1"/>
        <rFont val="Aptos Narrow"/>
        <family val="2"/>
        <scheme val="minor"/>
      </rPr>
      <t>86111500</t>
    </r>
    <r>
      <rPr>
        <sz val="11"/>
        <color theme="1"/>
        <rFont val="Aptos Narrow"/>
        <family val="2"/>
        <scheme val="minor"/>
      </rPr>
      <t xml:space="preserve">
</t>
    </r>
    <r>
      <rPr>
        <b/>
        <u/>
        <sz val="11"/>
        <color theme="1"/>
        <rFont val="Aptos Narrow"/>
        <family val="2"/>
        <scheme val="minor"/>
      </rPr>
      <t xml:space="preserve">86111600
</t>
    </r>
    <r>
      <rPr>
        <sz val="11"/>
        <color theme="1"/>
        <rFont val="Aptos Narrow"/>
        <family val="2"/>
        <scheme val="minor"/>
      </rPr>
      <t>86132000
86141500
86141700</t>
    </r>
  </si>
  <si>
    <t>OLGA AMANDA GUERRON GUERRERO</t>
  </si>
  <si>
    <t>INGENIERA DE SISTEMAS</t>
  </si>
  <si>
    <t xml:space="preserve">UNIVERSIDAD DEL CHICAMOCHA </t>
  </si>
  <si>
    <t xml:space="preserve">TOTAL DE MESES </t>
  </si>
  <si>
    <t xml:space="preserve">INSTITUTO COLOMBIANO DE APRENDIZAJE SAS INCAP SAS </t>
  </si>
  <si>
    <t>POLITECNICO GRANCOLOMBIANO</t>
  </si>
  <si>
    <t>860.078.643 - 1</t>
  </si>
  <si>
    <t>Jaime Alberto Sarmiento Martinez</t>
  </si>
  <si>
    <t>AGENCIA DE DESARROLLO RURAL</t>
  </si>
  <si>
    <t>Prestar los servicios de formación y capacitación para el desarrollo de
competencias de conformidad con el plan institucional de formación y capacitación-PIFC 2021.</t>
  </si>
  <si>
    <r>
      <t xml:space="preserve">80111500 
</t>
    </r>
    <r>
      <rPr>
        <b/>
        <u/>
        <sz val="11"/>
        <color theme="1"/>
        <rFont val="Aptos Narrow"/>
        <family val="2"/>
        <scheme val="minor"/>
      </rPr>
      <t>86101600</t>
    </r>
    <r>
      <rPr>
        <sz val="11"/>
        <color theme="1"/>
        <rFont val="Aptos Narrow"/>
        <family val="2"/>
        <scheme val="minor"/>
      </rPr>
      <t xml:space="preserve">
</t>
    </r>
    <r>
      <rPr>
        <b/>
        <u/>
        <sz val="11"/>
        <color theme="1"/>
        <rFont val="Aptos Narrow"/>
        <family val="2"/>
        <scheme val="minor"/>
      </rPr>
      <t>86101700</t>
    </r>
    <r>
      <rPr>
        <sz val="11"/>
        <color theme="1"/>
        <rFont val="Aptos Narrow"/>
        <family val="2"/>
        <scheme val="minor"/>
      </rPr>
      <t xml:space="preserve">
86101800
86111500
</t>
    </r>
    <r>
      <rPr>
        <b/>
        <u/>
        <sz val="11"/>
        <color theme="1"/>
        <rFont val="Aptos Narrow"/>
        <family val="2"/>
        <scheme val="minor"/>
      </rPr>
      <t xml:space="preserve">86111600
86132000
</t>
    </r>
    <r>
      <rPr>
        <sz val="11"/>
        <color theme="1"/>
        <rFont val="Aptos Narrow"/>
        <family val="2"/>
        <scheme val="minor"/>
      </rPr>
      <t>86141500
86141700</t>
    </r>
  </si>
  <si>
    <t>ALCALDIA DE MEDELLIN</t>
  </si>
  <si>
    <t>Prestar servicios educativos a través de la realización de programas de aprendizaje 
para mejoramiento de la cultura organizacional y el fortalecimiento del buen servicio</t>
  </si>
  <si>
    <r>
      <t xml:space="preserve">80111500 
</t>
    </r>
    <r>
      <rPr>
        <b/>
        <u/>
        <sz val="11"/>
        <color theme="1"/>
        <rFont val="Aptos Narrow"/>
        <family val="2"/>
        <scheme val="minor"/>
      </rPr>
      <t>86101600</t>
    </r>
    <r>
      <rPr>
        <sz val="11"/>
        <color theme="1"/>
        <rFont val="Aptos Narrow"/>
        <family val="2"/>
        <scheme val="minor"/>
      </rPr>
      <t xml:space="preserve">
</t>
    </r>
    <r>
      <rPr>
        <b/>
        <u/>
        <sz val="11"/>
        <color theme="1"/>
        <rFont val="Aptos Narrow"/>
        <family val="2"/>
        <scheme val="minor"/>
      </rPr>
      <t>86101700</t>
    </r>
    <r>
      <rPr>
        <sz val="11"/>
        <color theme="1"/>
        <rFont val="Aptos Narrow"/>
        <family val="2"/>
        <scheme val="minor"/>
      </rPr>
      <t xml:space="preserve">
86101800
</t>
    </r>
    <r>
      <rPr>
        <b/>
        <u/>
        <sz val="11"/>
        <color theme="1"/>
        <rFont val="Aptos Narrow"/>
        <family val="2"/>
        <scheme val="minor"/>
      </rPr>
      <t>86111500</t>
    </r>
    <r>
      <rPr>
        <sz val="11"/>
        <color theme="1"/>
        <rFont val="Aptos Narrow"/>
        <family val="2"/>
        <scheme val="minor"/>
      </rPr>
      <t xml:space="preserve">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86132000</t>
    </r>
    <r>
      <rPr>
        <sz val="11"/>
        <color theme="1"/>
        <rFont val="Aptos Narrow"/>
        <family val="2"/>
        <scheme val="minor"/>
      </rPr>
      <t xml:space="preserve">
</t>
    </r>
    <r>
      <rPr>
        <b/>
        <u/>
        <sz val="11"/>
        <color theme="1"/>
        <rFont val="Aptos Narrow"/>
        <family val="2"/>
        <scheme val="minor"/>
      </rPr>
      <t>86141500</t>
    </r>
    <r>
      <rPr>
        <sz val="11"/>
        <color theme="1"/>
        <rFont val="Aptos Narrow"/>
        <family val="2"/>
        <scheme val="minor"/>
      </rPr>
      <t xml:space="preserve">
86141700</t>
    </r>
  </si>
  <si>
    <t>4600094894 de 2022</t>
  </si>
  <si>
    <t>FIDUPREVISORA</t>
  </si>
  <si>
    <t>1-9000-027-2022</t>
  </si>
  <si>
    <t>El CONTRATISTA con autonomía técnica y administrativa, se obliga con el
CONTRATANTE a prestar el servicio de capacitaciones y cursos de formación
online a la medida de las necesidades del CONTRATANTE y en cumplimiento al
Plan Institucional de Capacitación establecido para el 2022, mediante
plataformas y aulas virtuales, que permitan escenarios de aprendizaje
compartido, interactivos y dinámicos y a la vez, espacios de autoaprendizajes,
con el fin de desarrollar competencias y conocimientos que aporten al
mejoramiento de la gestión organizacional del CONTRATANTE. Lo anterior, de
conformidad con lo establecido en la invitación cerrada No. 002 de 2022 y
conforme a la propuesta presentada por el CONTRATISTA, la cual hace parte
integral del contrato, en lo que no lo contravenga</t>
  </si>
  <si>
    <t>NO SE EVIDENCIA</t>
  </si>
  <si>
    <t>ANGELA MADELENE HERRERA GOMEZ</t>
  </si>
  <si>
    <t xml:space="preserve">Licenciado en Educación Básica con Énfasis en Lengua Castellana </t>
  </si>
  <si>
    <t>Project Manager Colombia</t>
  </si>
  <si>
    <t>Corporacion Kaizen</t>
  </si>
  <si>
    <t>Instituto Universitario Politecnico Gran Colombiano</t>
  </si>
  <si>
    <t xml:space="preserve">A pesar de que no cumple la certificación porque no se aporta el contrato no se tiene en cuenta porque con las dos anteriores CUMPLE con el requisito </t>
  </si>
  <si>
    <t>2/0/2024</t>
  </si>
  <si>
    <t xml:space="preserve">OFICINA DE INSTRUMENTOS PUBLICOS DE BOGOTA ZONA CENTRO </t>
  </si>
  <si>
    <t xml:space="preserve">UNIVERSIDAD SANTIAGO DE CALI </t>
  </si>
  <si>
    <t>890.303.797-1</t>
  </si>
  <si>
    <t xml:space="preserve">CORPORACIÓN AUTONOMA REGIONAL DEL VALLE DEL CAUCA </t>
  </si>
  <si>
    <t>626-2020</t>
  </si>
  <si>
    <t>Realizar diplomado sobre régimen del empleado público y conflicto colectivo y diplomado en derecho ambiental dirigido a servidores públicos de la Corporación Autonóma Regional del Calle del Cauca CVC</t>
  </si>
  <si>
    <t xml:space="preserve">CAJA DE COMPENSACIÓN FAMILIAR DEL VALLE DEL CAUCA - COMFAMILIAR ANDI - COMFANDI </t>
  </si>
  <si>
    <t>PSA-2023/232</t>
  </si>
  <si>
    <t xml:space="preserve">
servicio de educación no formal a través del desarrollo de un (01) diplomado de facturación en salud y un (01) diplomado en
marketing digital, para dos (02) grupos de hasta 80 personas cada uno, para un total de 160 participantes,
que se conformen con personas beneficiarias del auxilio de desempleo o programa de protección al cesante
FOSFEC, en la modalidad virtual.</t>
  </si>
  <si>
    <r>
      <rPr>
        <b/>
        <u/>
        <sz val="11"/>
        <color theme="1"/>
        <rFont val="Aptos Narrow"/>
        <family val="2"/>
        <scheme val="minor"/>
      </rPr>
      <t>80111500</t>
    </r>
    <r>
      <rPr>
        <sz val="11"/>
        <color theme="1"/>
        <rFont val="Aptos Narrow"/>
        <family val="2"/>
        <scheme val="minor"/>
      </rPr>
      <t xml:space="preserve"> 
86101600
</t>
    </r>
    <r>
      <rPr>
        <b/>
        <u/>
        <sz val="11"/>
        <color theme="1"/>
        <rFont val="Aptos Narrow"/>
        <family val="2"/>
        <scheme val="minor"/>
      </rPr>
      <t>86101700
86101800</t>
    </r>
    <r>
      <rPr>
        <sz val="11"/>
        <color theme="1"/>
        <rFont val="Aptos Narrow"/>
        <family val="2"/>
        <scheme val="minor"/>
      </rPr>
      <t xml:space="preserve">
86111500
</t>
    </r>
    <r>
      <rPr>
        <b/>
        <u/>
        <sz val="11"/>
        <color theme="1"/>
        <rFont val="Aptos Narrow"/>
        <family val="2"/>
        <scheme val="minor"/>
      </rPr>
      <t>86111600</t>
    </r>
    <r>
      <rPr>
        <sz val="11"/>
        <color theme="1"/>
        <rFont val="Aptos Narrow"/>
        <family val="2"/>
        <scheme val="minor"/>
      </rPr>
      <t xml:space="preserve">
</t>
    </r>
    <r>
      <rPr>
        <b/>
        <u/>
        <sz val="11"/>
        <color theme="1"/>
        <rFont val="Aptos Narrow"/>
        <family val="2"/>
        <scheme val="minor"/>
      </rPr>
      <t xml:space="preserve">86132000
</t>
    </r>
    <r>
      <rPr>
        <sz val="11"/>
        <color theme="1"/>
        <rFont val="Aptos Narrow"/>
        <family val="2"/>
        <scheme val="minor"/>
      </rPr>
      <t>86141500
86141700</t>
    </r>
  </si>
  <si>
    <t xml:space="preserve">DEPARTAMENTO ADMINISTRATIVO DE DESARROLLO E INNOVACIÓN INSTITUCIONAL DE LA ALCALDIA DE SANTIAGO DE CALI  </t>
  </si>
  <si>
    <t>4137.010.26.1 440-2023</t>
  </si>
  <si>
    <t xml:space="preserve">PRESTAR SERVICIOS PROFESIONALES PARA REALIZAR CAPACITACIONES EN TEMAS DE VERIFICADORES EN LA RESOLUCIÓN 3119 DE 2019, ALCANCE Y APLICACIÓN DE LA RESOLUCIÓN 3027 DE 2010, ELABORACIÓN DE COMPARENDOS POR INFRACCIONES DE TRÁNSITO, NORMAS INTERNACIONALES DE INFORMACIÓN FINANCIERA PARA ENTIDADES DE GOBIERNO,  NICSP, ATENCIÓN AL USUARIO CON ENFOQUE EN DISCAPACIDAD AUDITIVA Y CURSOS DE OFIMATICA INTERMEDIO, INCLUIDOS EN EL PIC 2023  </t>
  </si>
  <si>
    <r>
      <rPr>
        <b/>
        <u/>
        <sz val="11"/>
        <color theme="1"/>
        <rFont val="Aptos Narrow"/>
        <family val="2"/>
        <scheme val="minor"/>
      </rPr>
      <t xml:space="preserve">80111500 </t>
    </r>
    <r>
      <rPr>
        <sz val="11"/>
        <color theme="1"/>
        <rFont val="Aptos Narrow"/>
        <family val="2"/>
        <scheme val="minor"/>
      </rPr>
      <t xml:space="preserve">
86101600
</t>
    </r>
    <r>
      <rPr>
        <b/>
        <u/>
        <sz val="11"/>
        <color theme="1"/>
        <rFont val="Aptos Narrow"/>
        <family val="2"/>
        <scheme val="minor"/>
      </rPr>
      <t>86101700</t>
    </r>
    <r>
      <rPr>
        <sz val="11"/>
        <color theme="1"/>
        <rFont val="Aptos Narrow"/>
        <family val="2"/>
        <scheme val="minor"/>
      </rPr>
      <t xml:space="preserve">
</t>
    </r>
    <r>
      <rPr>
        <b/>
        <u/>
        <sz val="11"/>
        <color theme="1"/>
        <rFont val="Aptos Narrow"/>
        <family val="2"/>
        <scheme val="minor"/>
      </rPr>
      <t xml:space="preserve">86101800
</t>
    </r>
    <r>
      <rPr>
        <sz val="11"/>
        <color theme="1"/>
        <rFont val="Aptos Narrow"/>
        <family val="2"/>
        <scheme val="minor"/>
      </rPr>
      <t xml:space="preserve">86111500
</t>
    </r>
    <r>
      <rPr>
        <b/>
        <u/>
        <sz val="11"/>
        <color theme="1"/>
        <rFont val="Aptos Narrow"/>
        <family val="2"/>
        <scheme val="minor"/>
      </rPr>
      <t>86111600</t>
    </r>
    <r>
      <rPr>
        <sz val="11"/>
        <color theme="1"/>
        <rFont val="Aptos Narrow"/>
        <family val="2"/>
        <scheme val="minor"/>
      </rPr>
      <t xml:space="preserve">
86132000
86141500
86141700</t>
    </r>
  </si>
  <si>
    <t>TOTAL DE MESES</t>
  </si>
  <si>
    <t>La experiencia de este certificado CUMPLE, sin embargo, no alcanza para cumplir con el presupuesto del Grupo 1.</t>
  </si>
  <si>
    <t>ALFONSO ANDRES VARGAS HERRERA</t>
  </si>
  <si>
    <t xml:space="preserve">Profesional en mercadeo y publicidad </t>
  </si>
  <si>
    <t>ESCUELA INTERNACIONAL DE DISEÑO
Y COMERCIO LASALLE COLLEGE SAS</t>
  </si>
  <si>
    <r>
      <t xml:space="preserve">Para el coordinador propuesto:
No se aportó el certificado de vigencia de la tarjeta profesional,
El certificado de experiencia de Universidad Autónoma Latinoamericana, no tiene funciones, obligaciones o actividades, que puedan permitir verificar experiencia relacionada exigida.
</t>
    </r>
    <r>
      <rPr>
        <b/>
        <u/>
        <sz val="11"/>
        <color theme="1"/>
        <rFont val="Aptos Narrow"/>
        <family val="2"/>
        <scheme val="minor"/>
      </rPr>
      <t xml:space="preserve">
SUBSANACIÓN</t>
    </r>
    <r>
      <rPr>
        <sz val="11"/>
        <color theme="1"/>
        <rFont val="Aptos Narrow"/>
        <family val="2"/>
        <scheme val="minor"/>
      </rPr>
      <t>: Deberá aportar:
Certificado de vigencia de la tarjeta profesional.
Acreditar la experiencia del coordinador de acuerdo con lo establecido en la observación anterior y cumpliendo con 4.3.2 EQUIPO DE TRABAJO MÍNIMO HABILITANTE.</t>
    </r>
  </si>
  <si>
    <r>
      <t xml:space="preserve">Para el coordinador propuesto:
No se aportó el certificado de vigencia de la tarjeta profesional, 
El certificado de experiencia de la Universidad Cooperativa de Colombia, no tiene funciones, obligaciones o actividades, que puedan permitir verificar experiencia relacionada exigida. Así mismo, al ser certificado por el mismo proponente deberá adjuntarse adicionalmente copia del respectivo contrato celebrado con el profesional propuesto y/o el contrato del proyecto en el cual el profesional ejecutó su actividad.
</t>
    </r>
    <r>
      <rPr>
        <b/>
        <sz val="11"/>
        <color theme="1"/>
        <rFont val="Aptos Narrow"/>
        <family val="2"/>
        <scheme val="minor"/>
      </rPr>
      <t xml:space="preserve">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Deberá aportar:
Certificado de vigencia de la tarjeta profesional
Acreditar la experiencia del coordinador de acuerdo con lo establecido en la observación anterior y cumpliendo con 4.3.2 EQUIPO DE TRABAJO MÍNIMO HABILITANTE.</t>
    </r>
  </si>
  <si>
    <r>
      <t xml:space="preserve">El proponente no aportó Certificado de Experiencia y por el contrario aportó un contrato de la Comisión Nacional del Servicio Civil, con la cual NO CUMPLE con el requisito, toda vez que se debe aportar es el Certificado de Experiencia donde se evidencie la información de la Nota 2, del numeral 4.3.1 Experiencia. Por lo tanto, no se puede tener en cuenta esta experiencia porque no permite verificar toda la información requerida.
</t>
    </r>
    <r>
      <rPr>
        <b/>
        <sz val="11"/>
        <color theme="1"/>
        <rFont val="Aptos Narrow"/>
        <family val="2"/>
        <scheme val="minor"/>
      </rPr>
      <t xml:space="preserve">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Deberá aportar el Certificado de Experiencia conforme a lo establecido en el pliego de condiciones, numeral 4.3.1 EXPERIENCIA.</t>
    </r>
  </si>
  <si>
    <r>
      <t xml:space="preserve">El proponente no aportó Certificado de Experiencia y por el contrario aportó un contrato con un informe final de supervisión del Fondo Financiero Distrital de Salud, con la cual NO CUMPLE con el requisito, toda vez que se debe aportar es el Certificado de Experiencia donde se evidencie la información de la Nota 2, del numeral 4.3.1 Experiencia. Por lo tanto, no se puede tener en cuenta esta experiencia porque no permite verificar toda la información requerida y cumplida.
</t>
    </r>
    <r>
      <rPr>
        <b/>
        <u/>
        <sz val="11"/>
        <color theme="1"/>
        <rFont val="Aptos Narrow"/>
        <family val="2"/>
        <scheme val="minor"/>
      </rPr>
      <t>SUBSANACIÓN:</t>
    </r>
    <r>
      <rPr>
        <sz val="11"/>
        <color theme="1"/>
        <rFont val="Aptos Narrow"/>
        <family val="2"/>
        <scheme val="minor"/>
      </rPr>
      <t xml:space="preserve"> Deberá aportar el Certificado de Experiencia conforme a lo establecido en el pliego de condiciones, numeral 4.3.1 EXPERIENCIA.</t>
    </r>
  </si>
  <si>
    <r>
      <t xml:space="preserve">El proponente no aportó Certificado de Experiencia y por el contrario aportó un contrato con un informe final de supervisión del FONDO ÚNICO DE LAS TENOLOGIAS DE LA INFORMACIÓN Y LAS COMUNICACIONES, con la cual NO CUMPLE con el requisito. Adicional, que las temáticas del Grupo 1, no son cumplidas con este certificado y por lo tanto no cumple con la experiencia del numeral 4.3.1 Experiencia. Por lo tanto, no se puede tener en cuenta esta experiencia porque no cumple con las temáticas propuestas.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Deberá aportar el Certificado de Experiencia conforme a lo establecido en el pliego de condiciones, numeral 4.3.1 EXPERIENCIA</t>
    </r>
  </si>
  <si>
    <r>
      <t xml:space="preserve">El proponente no aportó Certificado de Experiencia y por el contrario aportó un contrato con acta sin las firmas completas con la Secretaría de Movilidad, con la cual NO CUMPLE con el requisito, toda vez que se debe aportar es el Certificado de Experiencia donde se evidencie la información de la Nota 2, del numeral 4.3.1 Experiencia. Por lo tanto, no se puede tener en cuenta esta experiencia porque no permite verificar toda la información requerida y cumplida. 
</t>
    </r>
    <r>
      <rPr>
        <b/>
        <u/>
        <sz val="11"/>
        <color theme="1"/>
        <rFont val="Aptos Narrow"/>
        <family val="2"/>
        <scheme val="minor"/>
      </rPr>
      <t>SUBSANACIÓN</t>
    </r>
    <r>
      <rPr>
        <u/>
        <sz val="11"/>
        <color theme="1"/>
        <rFont val="Aptos Narrow"/>
        <family val="2"/>
        <scheme val="minor"/>
      </rPr>
      <t>:</t>
    </r>
    <r>
      <rPr>
        <sz val="11"/>
        <color theme="1"/>
        <rFont val="Aptos Narrow"/>
        <family val="2"/>
        <scheme val="minor"/>
      </rPr>
      <t xml:space="preserve"> Deberá aportar el Certificado de Experiencia conforme a lo establecido en el pliego de condiciones, numeral 4.3.1 EXPERIENCIA. </t>
    </r>
  </si>
  <si>
    <r>
      <t xml:space="preserve">El proponente aportó certificado de experiencia, pero NO CUMPLE con las temáticas del Grupo 1. Por lo tanto, no se puede tener en cuenta esta experiencia porque no cumple con las temáticas propuestas. 
</t>
    </r>
    <r>
      <rPr>
        <b/>
        <u/>
        <sz val="11"/>
        <color theme="1"/>
        <rFont val="Aptos Narrow"/>
        <family val="2"/>
        <scheme val="minor"/>
      </rPr>
      <t>SUBSANACIÓN:</t>
    </r>
    <r>
      <rPr>
        <sz val="11"/>
        <color theme="1"/>
        <rFont val="Aptos Narrow"/>
        <family val="2"/>
        <scheme val="minor"/>
      </rPr>
      <t xml:space="preserve"> Deberá acreditar la Experiencia conforme a lo establecido en el pliego de condiciones, numeral 4.3.1 EXPERIENCIA. </t>
    </r>
  </si>
  <si>
    <r>
      <t xml:space="preserve">El proponente aportó certificado de experiencia, pero NO CUMPLE con las temáticas del Grupo 1. Por lo tanto, no se puede tener en cuenta esta experiencia porque no cumple con las temáticas propuestas. 
</t>
    </r>
    <r>
      <rPr>
        <b/>
        <u/>
        <sz val="11"/>
        <color theme="1"/>
        <rFont val="Aptos Narrow"/>
        <family val="2"/>
        <scheme val="minor"/>
      </rPr>
      <t>SUBSANACIÓN:</t>
    </r>
    <r>
      <rPr>
        <sz val="11"/>
        <color theme="1"/>
        <rFont val="Aptos Narrow"/>
        <family val="2"/>
        <scheme val="minor"/>
      </rPr>
      <t xml:space="preserve"> Deberá acreditar la Experiencia conforme a lo establecido en el pliego de condiciones, numeral 4.3.1 EXPERIENCIA. </t>
    </r>
  </si>
  <si>
    <r>
      <t xml:space="preserve">El proponente no aportó Formato No. 3 - FORMATO CERTIFICADO DE ACREDITACIÓN DE EXPERIENCIA DEL PROPONENTE para el contrato de la DIAN, con lo cual NO CUMPLE con el requisito, toda vez que para demostrar el cumplimiento del requisito habilitante el proponente debe diligenciar el Formato respectivo por cada grupo al que se presente. Por lo tanto, no se puede tener en cuenta esta experiencia hasta tanto no se aporte diligenciado.
</t>
    </r>
    <r>
      <rPr>
        <b/>
        <sz val="11"/>
        <color theme="1"/>
        <rFont val="Aptos Narrow"/>
        <family val="2"/>
        <scheme val="minor"/>
      </rPr>
      <t xml:space="preserve">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 xml:space="preserve">Deberá aportar el Formato No. 3 - FORMATO CERTIFICADO DE ACREDITACIÓN DE EXPERIENCIA DEL PROPONENTE, para el contrato suscrito con la DIAN, conforme a lo establecido en el pliego de condiciones, numeral 4.3.1 EXPERIENCIA.
</t>
    </r>
    <r>
      <rPr>
        <b/>
        <sz val="11"/>
        <color theme="1"/>
        <rFont val="Aptos Narrow"/>
        <family val="2"/>
        <scheme val="minor"/>
      </rPr>
      <t xml:space="preserve">
Así mismo debe tener en cuenta que para el presente caso, se está acreditando la misma experiencia (FONDO ÚNICO DE TECNOLOGÍAS DE LA INFORMACIÓN Y LAS COMUNICACIONES) para los dos grupos. Por lo tanto, deberá subsanar la experiencia de la DIAN, con el fin que la misma cumpla con lo establecidos en el pliego de condiciones, ya que la suma de las certificaciones aportadas debe ser el valor total de presupuesto oficial en Salarios Mínimos Legales Mensuales Vigentes, es decir </t>
    </r>
    <r>
      <rPr>
        <b/>
        <u/>
        <sz val="11"/>
        <color theme="1"/>
        <rFont val="Aptos Narrow"/>
        <family val="2"/>
        <scheme val="minor"/>
      </rPr>
      <t>479,60</t>
    </r>
    <r>
      <rPr>
        <b/>
        <sz val="11"/>
        <color theme="1"/>
        <rFont val="Aptos Narrow"/>
        <family val="2"/>
        <scheme val="minor"/>
      </rPr>
      <t>. Lo anterior, en cumplimiento a la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t>
    </r>
  </si>
  <si>
    <r>
      <t xml:space="preserve">El proponente aportó certificado de experiencia, pero no cumple con las temáticas del Grupo 1. Por lo tanto, no se puede tener en cuenta esta experiencia porque no cumple con las temáticas propuestas.
</t>
    </r>
    <r>
      <rPr>
        <b/>
        <sz val="11"/>
        <color theme="1"/>
        <rFont val="Aptos Narrow"/>
        <family val="2"/>
        <scheme val="minor"/>
      </rPr>
      <t xml:space="preserve">
</t>
    </r>
    <r>
      <rPr>
        <b/>
        <u/>
        <sz val="11"/>
        <color theme="1"/>
        <rFont val="Aptos Narrow"/>
        <family val="2"/>
        <scheme val="minor"/>
      </rPr>
      <t xml:space="preserve">
SUBSANACIÓN</t>
    </r>
    <r>
      <rPr>
        <u/>
        <sz val="11"/>
        <color theme="1"/>
        <rFont val="Aptos Narrow"/>
        <family val="2"/>
        <scheme val="minor"/>
      </rPr>
      <t>:</t>
    </r>
    <r>
      <rPr>
        <sz val="11"/>
        <color theme="1"/>
        <rFont val="Aptos Narrow"/>
        <family val="2"/>
        <scheme val="minor"/>
      </rPr>
      <t xml:space="preserve"> Deberá aportar el Certificado de Experiencia conforme a lo establecido en el pliego de condiciones, numeral 4.3.1 EXPERIENCIA. </t>
    </r>
  </si>
  <si>
    <r>
      <t xml:space="preserve">La experiencia acreditada con el FONDO ÚNICO DE TECNOLOGÍAS DE LA INFORMACIÓN Y LAS COMUNICACIONES, es insuficiente, toda vez que se esta acreditando la misma para los dos grupos. El pliego de condiciones establece en su numeral 4.3.1, Nota 3 que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t>
    </r>
    <r>
      <rPr>
        <b/>
        <sz val="11"/>
        <color theme="1"/>
        <rFont val="Aptos Narrow"/>
        <family val="2"/>
        <scheme val="minor"/>
      </rPr>
      <t>será la sumatoria de los dos grupos a presentarse.”</t>
    </r>
    <r>
      <rPr>
        <sz val="11"/>
        <color theme="1"/>
        <rFont val="Aptos Narrow"/>
        <family val="2"/>
        <scheme val="minor"/>
      </rPr>
      <t xml:space="preserve">
</t>
    </r>
    <r>
      <rPr>
        <b/>
        <u/>
        <sz val="11"/>
        <color theme="1"/>
        <rFont val="Aptos Narrow"/>
        <family val="2"/>
        <scheme val="minor"/>
      </rPr>
      <t>SUBSANACIÓN:</t>
    </r>
    <r>
      <rPr>
        <sz val="11"/>
        <color theme="1"/>
        <rFont val="Aptos Narrow"/>
        <family val="2"/>
        <scheme val="minor"/>
      </rPr>
      <t xml:space="preserve"> Deberá aportar el Formato No. 3 - FORMATO CERTIFICADO DE ACREDITACIÓN DE EXPERIENCIA DEL PROPONENTE, para el contrato suscrito con la DIAN, conforme a lo establecido en el pliego de condiciones, numeral 4.3.1 EXPERIENCIA, con el fin de cumplir con el valor de la experiencia solicitada.
Por lo tanto, deberá subsanar la experiencia de la DIAN, con el fin que la misma cumpla con lo establecidos en el pliego de condiciones, ya que la suma de las certificaciones aportadas debe ser el valor total de presupuesto oficial en Salarios Mínimos Legales Mensuales Vigentes, es decir </t>
    </r>
    <r>
      <rPr>
        <b/>
        <u/>
        <sz val="11"/>
        <color theme="1"/>
        <rFont val="Aptos Narrow"/>
        <family val="2"/>
        <scheme val="minor"/>
      </rPr>
      <t>479,60</t>
    </r>
    <r>
      <rPr>
        <sz val="11"/>
        <color theme="1"/>
        <rFont val="Aptos Narrow"/>
        <family val="2"/>
        <scheme val="minor"/>
      </rPr>
      <t>. Lo anterior, en cumplimiento a la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t>
    </r>
  </si>
  <si>
    <r>
      <t xml:space="preserve">El certificado de experiencia de la Universidad EAN, no tiene funciones, obligaciones o actividades, que puedan permitir verificar experiencia relacionada exigida. Así mismo, al ser certificado por el mismo proponente deberá adjuntarse adicionalmente copia del respectivo contrato celebrado con el profesional propuesto y/o el contrato del proyecto en el cual el profesional ejecutó su actividad.
</t>
    </r>
    <r>
      <rPr>
        <b/>
        <sz val="11"/>
        <color theme="1"/>
        <rFont val="Aptos Narrow"/>
        <family val="2"/>
        <scheme val="minor"/>
      </rPr>
      <t xml:space="preserve">
</t>
    </r>
    <r>
      <rPr>
        <b/>
        <u/>
        <sz val="11"/>
        <color theme="1"/>
        <rFont val="Aptos Narrow"/>
        <family val="2"/>
        <scheme val="minor"/>
      </rPr>
      <t>SUBSANACIÓN:</t>
    </r>
    <r>
      <rPr>
        <b/>
        <sz val="11"/>
        <color theme="1"/>
        <rFont val="Aptos Narrow"/>
        <family val="2"/>
        <scheme val="minor"/>
      </rPr>
      <t xml:space="preserve"> </t>
    </r>
    <r>
      <rPr>
        <sz val="11"/>
        <color theme="1"/>
        <rFont val="Aptos Narrow"/>
        <family val="2"/>
        <scheme val="minor"/>
      </rPr>
      <t>Deberá acreditar la experiencia del coordinador de acuerdo con lo establecido en la observación anterior y cumpliendo con 4.3.2 EQUIPO DE TRABAJO MÍNIMO HABILITANTE.</t>
    </r>
  </si>
  <si>
    <r>
      <t xml:space="preserve">El proponente si bien aportó certificado de experiencia,  este NO CUMPLE con las temáticas del Grupo 1. Por lo tanto, no se puede tener en cuenta esta experiencia para el presente grupo. 
</t>
    </r>
    <r>
      <rPr>
        <b/>
        <u/>
        <sz val="11"/>
        <color theme="1"/>
        <rFont val="Aptos Narrow"/>
        <family val="2"/>
        <scheme val="minor"/>
      </rPr>
      <t xml:space="preserve">SUBSANACIÓN: </t>
    </r>
    <r>
      <rPr>
        <sz val="11"/>
        <color theme="1"/>
        <rFont val="Aptos Narrow"/>
        <family val="2"/>
        <scheme val="minor"/>
      </rPr>
      <t xml:space="preserve">Deberá acreditar la Experiencia conforme a lo establecido en el pliego de condiciones, numeral 4.3.1 EXPERIENCIA. 
El proponente deberá tener en cuenta que debe tener en cuenta que el pliego de condiciones establece en su numeral 4.3.1, Nota 3 que “para acreditar la experiencia el proponente podrá aportar mínimo uno (1) y máximo tres (3) contratos para cada uno de los grupos o lotes, </t>
    </r>
    <r>
      <rPr>
        <b/>
        <u/>
        <sz val="11"/>
        <color theme="1"/>
        <rFont val="Aptos Narrow"/>
        <family val="2"/>
        <scheme val="minor"/>
      </rPr>
      <t>o podrá aportar los mismos para todos los grupos o lotes</t>
    </r>
    <r>
      <rPr>
        <sz val="11"/>
        <color theme="1"/>
        <rFont val="Aptos Narrow"/>
        <family val="2"/>
        <scheme val="minor"/>
      </rPr>
      <t xml:space="preserve">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t>
    </r>
    <r>
      <rPr>
        <b/>
        <u/>
        <sz val="11"/>
        <color theme="1"/>
        <rFont val="Aptos Narrow"/>
        <family val="2"/>
        <scheme val="minor"/>
      </rPr>
      <t xml:space="preserve">si se presenta para los dos grupos, será la sumatoria de los dos grupos a presentarse.”
Razón por la cual, al quererse acreditar esta experiencia para los dos grupos (1 y2), la misma en sumatoria es insuficiente para los dos grupos.
</t>
    </r>
  </si>
  <si>
    <r>
      <t xml:space="preserve">El proponente aportó certificado de experiencia,  sin embargo el Cerrtificado aportado NO CUMPLE por las siguientes razones:
* No se puede evidenciar la fecha de inicio y de finalización de la ejecución del contrato
* No se pueden observar las temáticas y de acuerdo con el objeto certificado este NO CUMPLE con las temáticas del Grupo 1. Por lo tanto, no se puede tener en cuenta esta experiencia para el presente grupo. 
</t>
    </r>
    <r>
      <rPr>
        <b/>
        <u/>
        <sz val="11"/>
        <color theme="1"/>
        <rFont val="Aptos Narrow"/>
        <family val="2"/>
        <scheme val="minor"/>
      </rPr>
      <t xml:space="preserve">SUBSANACIÓN: </t>
    </r>
    <r>
      <rPr>
        <sz val="11"/>
        <color theme="1"/>
        <rFont val="Aptos Narrow"/>
        <family val="2"/>
        <scheme val="minor"/>
      </rPr>
      <t xml:space="preserve">Deberá acreditar la Experiencia conforme a lo establecido en el pliego de condiciones, numeral 4.3.1 EXPERIENCIA. 
El proponente deberá tener en cuenta que debe tener en cuenta que el pliego de condiciones establece en su numeral 4.3.1, Nota 3 que “para acreditar la experiencia el proponente podrá aportar mínimo uno (1) y máximo tres (3) contratos para cada uno de los grupos o lotes, </t>
    </r>
    <r>
      <rPr>
        <b/>
        <sz val="11"/>
        <color theme="1"/>
        <rFont val="Aptos Narrow"/>
        <family val="2"/>
        <scheme val="minor"/>
      </rPr>
      <t>o podrá aportar los mismos para todos los grupos o lotes</t>
    </r>
    <r>
      <rPr>
        <sz val="11"/>
        <color theme="1"/>
        <rFont val="Aptos Narrow"/>
        <family val="2"/>
        <scheme val="minor"/>
      </rPr>
      <t xml:space="preserve">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t>
    </r>
    <r>
      <rPr>
        <b/>
        <sz val="11"/>
        <color theme="1"/>
        <rFont val="Aptos Narrow"/>
        <family val="2"/>
        <scheme val="minor"/>
      </rPr>
      <t>si se presenta para los dos grupos, será la sumatoria de los dos grupos a presentarse.</t>
    </r>
    <r>
      <rPr>
        <sz val="11"/>
        <color theme="1"/>
        <rFont val="Aptos Narrow"/>
        <family val="2"/>
        <scheme val="minor"/>
      </rPr>
      <t xml:space="preserve">”
</t>
    </r>
    <r>
      <rPr>
        <b/>
        <sz val="11"/>
        <color theme="1"/>
        <rFont val="Aptos Narrow"/>
        <family val="2"/>
        <scheme val="minor"/>
      </rPr>
      <t>Razón por la cual, al quererse acreditar esta experiencia para los dos grupos (1 y2), la misma en sumatoria es insuficiente para los dos grupos.</t>
    </r>
  </si>
  <si>
    <r>
      <t xml:space="preserve">El proponente aportó certificado de experiencia,  sin embargo el Cerrtificado aportado NO CUMPLE por las siguientes razones:
* No se puede evidenciar la fecha de inicio y de finalización de la ejecución del contrato
</t>
    </r>
    <r>
      <rPr>
        <b/>
        <u/>
        <sz val="11"/>
        <color theme="1"/>
        <rFont val="Aptos Narrow"/>
        <family val="2"/>
        <scheme val="minor"/>
      </rPr>
      <t>SUBSANACIÓN:</t>
    </r>
    <r>
      <rPr>
        <b/>
        <sz val="11"/>
        <color theme="1"/>
        <rFont val="Aptos Narrow"/>
        <family val="2"/>
        <scheme val="minor"/>
      </rPr>
      <t xml:space="preserve"> </t>
    </r>
    <r>
      <rPr>
        <sz val="11"/>
        <color theme="1"/>
        <rFont val="Aptos Narrow"/>
        <family val="2"/>
        <scheme val="minor"/>
      </rPr>
      <t xml:space="preserve">Deberá presentar el certificado con  la Experiencia conforme a lo establecido en el pliego de condiciones, numeral 4.3.1 EXPERIENCIA. 
El proponente deberá tener en cuenta que debe tener en cuenta que el pliego de condiciones establece en su numeral 4.3.1, Nota 3 que “para acreditar la experiencia el proponente podrá aportar mínimo uno (1) y máximo tres (3) contratos para cada uno de los grupos o lotes, </t>
    </r>
    <r>
      <rPr>
        <b/>
        <sz val="11"/>
        <color theme="1"/>
        <rFont val="Aptos Narrow"/>
        <family val="2"/>
        <scheme val="minor"/>
      </rPr>
      <t xml:space="preserve">o podrá aportar los mismos para todos los grupos o lotes </t>
    </r>
    <r>
      <rPr>
        <sz val="11"/>
        <color theme="1"/>
        <rFont val="Aptos Narrow"/>
        <family val="2"/>
        <scheme val="minor"/>
      </rPr>
      <t xml:space="preserve">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t>
    </r>
    <r>
      <rPr>
        <b/>
        <sz val="11"/>
        <color theme="1"/>
        <rFont val="Aptos Narrow"/>
        <family val="2"/>
        <scheme val="minor"/>
      </rPr>
      <t>si se presenta para los dos grupos, será la sumatoria de los dos grupos a presentarse.”</t>
    </r>
    <r>
      <rPr>
        <sz val="11"/>
        <color theme="1"/>
        <rFont val="Aptos Narrow"/>
        <family val="2"/>
        <scheme val="minor"/>
      </rPr>
      <t xml:space="preserve">
</t>
    </r>
    <r>
      <rPr>
        <b/>
        <sz val="11"/>
        <color theme="1"/>
        <rFont val="Aptos Narrow"/>
        <family val="2"/>
        <scheme val="minor"/>
      </rPr>
      <t>Razón por la cual, al quererse acreditar esta experiencia para los dos grupos (1 y2), la misma en sumatoria es insuficiente para los dos grupos.</t>
    </r>
  </si>
  <si>
    <r>
      <t xml:space="preserve">
El certificado de experiencia de la Universitaria Chicamocha, no tiene funciones, obligaciones o actividades, que puedan permitir verificar experiencia relacionada exigida. Así mismo, al ser certificado por el mismo proponente deberá adjuntarse adicionalmente copia del respectivo contrato celebrado con el profesional propuesto y/o el contrato del proyecto en el cual el profesional ejecutó su actividad.
</t>
    </r>
    <r>
      <rPr>
        <b/>
        <sz val="11"/>
        <color theme="1"/>
        <rFont val="Aptos Narrow"/>
        <family val="2"/>
        <scheme val="minor"/>
      </rPr>
      <t xml:space="preserve">
</t>
    </r>
    <r>
      <rPr>
        <b/>
        <u/>
        <sz val="11"/>
        <color theme="1"/>
        <rFont val="Aptos Narrow"/>
        <family val="2"/>
        <scheme val="minor"/>
      </rPr>
      <t>SUBSANACIÓN</t>
    </r>
    <r>
      <rPr>
        <u/>
        <sz val="11"/>
        <color theme="1"/>
        <rFont val="Aptos Narrow"/>
        <family val="2"/>
        <scheme val="minor"/>
      </rPr>
      <t>:</t>
    </r>
    <r>
      <rPr>
        <sz val="11"/>
        <color theme="1"/>
        <rFont val="Aptos Narrow"/>
        <family val="2"/>
        <scheme val="minor"/>
      </rPr>
      <t xml:space="preserve"> Deberá: 
Acreditar la experiencia del coordinador de acuerdo con lo establecido en la observación anterior y cumpliendo con 4.3.2 EQUIPO DE TRABAJO MÍNIMO HABILITANTE.</t>
    </r>
  </si>
  <si>
    <r>
      <t xml:space="preserve">El proponente no aportó Certificación de experiencia para el contrato con la FIDUPREVISORA y por el contrario aportó el contrato, acta de liquidación, evaluación de proveedores, otro sí y términos preliminares de la invitación, con los cuales NO CUMPLE con el requisito, toda vez que se debe aportar es el Certificado de Experiencia donde se evidencie la información de la Nota 2, del numeral 4.3.1 Experiencia. Así mismo, del acta de liquidación no se puede extraer toda la información. correspondiente a la ejecución, en cuanto a la claridad de la fecha de terminación del contrato. Por lo tanto, no se puede tener en cuenta esta experiencia.
</t>
    </r>
    <r>
      <rPr>
        <b/>
        <sz val="11"/>
        <color theme="1"/>
        <rFont val="Aptos Narrow"/>
        <family val="2"/>
        <scheme val="minor"/>
      </rPr>
      <t xml:space="preserve">
</t>
    </r>
    <r>
      <rPr>
        <b/>
        <u/>
        <sz val="11"/>
        <color theme="1"/>
        <rFont val="Aptos Narrow"/>
        <family val="2"/>
        <scheme val="minor"/>
      </rPr>
      <t xml:space="preserve">SUBSANACIÓN: </t>
    </r>
    <r>
      <rPr>
        <sz val="11"/>
        <color theme="1"/>
        <rFont val="Aptos Narrow"/>
        <family val="2"/>
        <scheme val="minor"/>
      </rPr>
      <t xml:space="preserve">Se tiene en cuenta únicamente la sumatoria de las experiencias de la ADR y Alcaldía de Medellín. Deberá aportar el Certificado de Experiencia de la Fiduprevisora conforme a lo establecido en el pliego de condiciones, numeral 4.3.1 EXPERIENCIA.
Así mismo debe tener en cuenta que para el presente caso, se está acreditando la misma experiencia para los dos grupos. Por lo tanto, la suma de las certificaciones aportadas debe ser el valor total de presupuesto oficial en Salarios Mínimos Legales Mensuales Vigentes, es decir </t>
    </r>
    <r>
      <rPr>
        <u/>
        <sz val="11"/>
        <color theme="1"/>
        <rFont val="Aptos Narrow"/>
        <family val="2"/>
        <scheme val="minor"/>
      </rPr>
      <t>479,60</t>
    </r>
    <r>
      <rPr>
        <sz val="11"/>
        <color theme="1"/>
        <rFont val="Aptos Narrow"/>
        <family val="2"/>
        <scheme val="minor"/>
      </rPr>
      <t>. Lo anterior, en cumplimiento a la NOTA 3: Para acreditar la experiencia el proponente podrá aportar mínimo uno (1) y máximo tres (3) contratos para cada uno de los grupos o lotes,</t>
    </r>
    <r>
      <rPr>
        <b/>
        <sz val="11"/>
        <color theme="1"/>
        <rFont val="Aptos Narrow"/>
        <family val="2"/>
        <scheme val="minor"/>
      </rPr>
      <t xml:space="preserve"> o podrá aportar los mismos para todos los grupos o lotes</t>
    </r>
    <r>
      <rPr>
        <sz val="11"/>
        <color theme="1"/>
        <rFont val="Aptos Narrow"/>
        <family val="2"/>
        <scheme val="minor"/>
      </rPr>
      <t xml:space="preserve">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t>
    </r>
    <r>
      <rPr>
        <b/>
        <sz val="11"/>
        <color theme="1"/>
        <rFont val="Aptos Narrow"/>
        <family val="2"/>
        <scheme val="minor"/>
      </rPr>
      <t>será la sumatoria de los dos grupos a presentarse.
Razón por la cual, para tener la habilitación de la oferta, debe presentar el CERTIFICADO DE EXPERIENCIA expedido por la Fiduprevisora</t>
    </r>
    <r>
      <rPr>
        <sz val="11"/>
        <color theme="1"/>
        <rFont val="Aptos Narrow"/>
        <family val="2"/>
        <scheme val="minor"/>
      </rPr>
      <t>.</t>
    </r>
  </si>
  <si>
    <r>
      <t xml:space="preserve">El proponente no aportó Certificado de Experiencia y por el contrario aportó el acta de inicio y acta de entrega de un contrato con la Corporación Autónoma Regional del Valle del Cauca, con la cual NO CUMPLE con el requisito, toda vez que se debe aportar es el Certificado de Experiencia donde se evidencie la información de la Nota 2, del numeral 4.3.1 Experiencia. Por lo tanto, no se puede tener en cuenta esta experiencia porque no permite verificar la información requerida y cumplida.
</t>
    </r>
    <r>
      <rPr>
        <b/>
        <sz val="11"/>
        <color theme="1"/>
        <rFont val="Aptos Narrow"/>
        <family val="2"/>
        <scheme val="minor"/>
      </rPr>
      <t xml:space="preserve">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Deberá aportar el Certificado de Experiencia conforme a lo establecido en el pliego de condiciones, numeral 4.3.1 EXPERIENCIA.</t>
    </r>
  </si>
  <si>
    <r>
      <t xml:space="preserve">El proponente no aportó Certificado de Experiencia y por el contrario aportó un contrato y un otro sí con COMFANDI, con la cual NO CUMPLE con el requisito. 
Adicionalmente, que las temáticas del Grupo 1, no son cumplidas con este contrato y por lo tanto no cumple con la experiencia del numeral 4.3.1 Experiencia. Por lo tanto, no se puede tener en cuenta esta experiencia porque no cumple con las temáticas propuestas. La experiencia que quiere hacer valer frente a Facturación en Salud, no corresponde a las temáticas del grupo 1, ya que la temática es de Manejo de recursos en el sector salud contraria a lo indicado en los temas que determina como parte de a Facturación, que corresponde es al manejo desde el vigilado.  
</t>
    </r>
    <r>
      <rPr>
        <b/>
        <sz val="11"/>
        <color theme="1"/>
        <rFont val="Aptos Narrow"/>
        <family val="2"/>
        <scheme val="minor"/>
      </rPr>
      <t xml:space="preserve">
</t>
    </r>
    <r>
      <rPr>
        <b/>
        <u/>
        <sz val="11"/>
        <color theme="1"/>
        <rFont val="Aptos Narrow"/>
        <family val="2"/>
        <scheme val="minor"/>
      </rPr>
      <t>SUBSANACIÓN:</t>
    </r>
    <r>
      <rPr>
        <sz val="11"/>
        <color theme="1"/>
        <rFont val="Aptos Narrow"/>
        <family val="2"/>
        <scheme val="minor"/>
      </rPr>
      <t xml:space="preserve"> Deberá aportar el Certificado de Experiencia conforme a lo establecido en el pliego de condiciones, numeral 4.3.1 EXPERIENCIA. Se le recuerda al proponente, que puede aportar máximo 3 certificaciones de experiencia. </t>
    </r>
  </si>
  <si>
    <r>
      <t xml:space="preserve">El proponente:
No aportó FORMATO NO. 3 FORMATO CERTIFICADO DE ACREDITACIÓN DE EXPERIENCIA DEL PROPONENTE.
El certificado aportado NO CUMPLE ni con el objeto del proceso, ni con las temáticas del grupo propuesto.
</t>
    </r>
    <r>
      <rPr>
        <b/>
        <u/>
        <sz val="11"/>
        <color theme="1"/>
        <rFont val="Aptos Narrow"/>
        <family val="2"/>
        <scheme val="minor"/>
      </rPr>
      <t xml:space="preserve">SUBSANACIÓN: </t>
    </r>
    <r>
      <rPr>
        <sz val="11"/>
        <color theme="1"/>
        <rFont val="Aptos Narrow"/>
        <family val="2"/>
        <scheme val="minor"/>
      </rPr>
      <t>Deberá aportar: El FORMATO NO. 3 CERTIFICADO DE ACREDITACIÓN DE EXPERIENCIA DEL PROPONENTE y acreditar la experiencia conforme a lo establecido en el pliego de condiciones, numeral 4.3.1 EXPERIENCIA. y su adenda.</t>
    </r>
  </si>
  <si>
    <r>
      <t xml:space="preserve">El Proponente deberá acreditar mínimo una (1) sede administrativa propia o contratada con terceros, ubicada en la sede principal de la ciudad de Bogotá D.C. Este requisito se verificará así:
• PARA SEDE PROPIA: Con certificado de tradición y libertad del inmueble con fecha de expedición no mayor a treinta (30) días calendario anterior a la fecha de cierre del proceso.
• PARA SEDE ARRENDADA: Por medio del contrato de arrendamiento, vigente, leasing o similares.
El proponente aportó convenio de cooperación suscrito entre la universidad Santiago de Cali y la Universidad Agustiniana, sin embargo, se mantiene en que el proponente NO CUMPLE teniendo en cuenta lo señalado en el CONSOLIDADO DE RESPUESTAS A LAS OBSERVACIONES TÉCNICAS PRESENTADAS AL PROYECTO DE PLIEGO DE CONDICIONES No. SNS-LP-2-2024, que señala frente a la observación de permitir sede bajo la modalidad PARA SEDE POR CONVENIO.”, no aceptarse la debido a que los requisitos habilitantes son establecidos teniendo en cuenta lo regulado en el artículo 2.2.1.1.1.6.2. de la ley 1082 de 2015, es decir, (a) el Riesgo del Proceso de Contratación; (b) el valor del contrato objeto del Proceso de Contratación; (c) el análisis del sector económico respectivo; y (d) el conocimiento de fondo de los posibles oferentes desde la perspectiva comercial.
En consideración a esto, se estableció el requisito habilitante de contar con sede propia o arrendada al cierre del proceso de selección, toda vez que esto minimiza fallas en la planeación, logística u organización del contratista que retrasen la ejecución del contrato en el plazo establecido y el cumplimiento del objeto contractual. De la misma forma, el artículo 2.6.6.8. del decreto 1075 de 2015, determina que, para ofrecer los servicios de educación informal, que para el caso corresponden al presente proceso, se deberá cumplir con lo establecido en el artículo 47 del decreto – ley 2150 de 1995, el cual requiere de unas condiciones físicas para su operación con las que previamente deben contar los prestadores de este servicio"  
</t>
    </r>
    <r>
      <rPr>
        <u/>
        <sz val="11"/>
        <color theme="1"/>
        <rFont val="Aptos Narrow"/>
        <family val="2"/>
        <scheme val="minor"/>
      </rPr>
      <t xml:space="preserve">
</t>
    </r>
    <r>
      <rPr>
        <b/>
        <u/>
        <sz val="11"/>
        <color theme="1"/>
        <rFont val="Aptos Narrow"/>
        <family val="2"/>
        <scheme val="minor"/>
      </rPr>
      <t>SUBSANACIÓN:</t>
    </r>
    <r>
      <rPr>
        <sz val="11"/>
        <color theme="1"/>
        <rFont val="Aptos Narrow"/>
        <family val="2"/>
        <scheme val="minor"/>
      </rPr>
      <t xml:space="preserve"> Deberá aportar SEDE que cumpla con las condiciones del numeral 4.3.3 del pliego de condiciones.</t>
    </r>
  </si>
  <si>
    <r>
      <t xml:space="preserve">El proponente no aportó para el coordinador propuesto:
Cédula de ciudadanía
Copia de la tarjeta o matrícula profesional vigente (requiere por ser Administrador de empresas)
Certificado de vigencia de la tarjeta profesional
Formato “Relación de equipo de trabajo mínimo habilitante”
</t>
    </r>
    <r>
      <rPr>
        <b/>
        <sz val="11"/>
        <color theme="1"/>
        <rFont val="Aptos Narrow"/>
        <family val="2"/>
        <scheme val="minor"/>
      </rPr>
      <t>Nota:</t>
    </r>
    <r>
      <rPr>
        <sz val="11"/>
        <color theme="1"/>
        <rFont val="Aptos Narrow"/>
        <family val="2"/>
        <scheme val="minor"/>
      </rPr>
      <t xml:space="preserve"> Se revisan las dos hojas de vida, toda vez que no se indicó el grupo para el cual presenta a cada persona.
</t>
    </r>
    <r>
      <rPr>
        <b/>
        <u/>
        <sz val="11"/>
        <color theme="1"/>
        <rFont val="Aptos Narrow"/>
        <family val="2"/>
        <scheme val="minor"/>
      </rPr>
      <t xml:space="preserve">SUBSANANCIÓN: </t>
    </r>
    <r>
      <rPr>
        <sz val="11"/>
        <color theme="1"/>
        <rFont val="Aptos Narrow"/>
        <family val="2"/>
        <scheme val="minor"/>
      </rPr>
      <t>Deberá aportar:
Cédula de ciudadanía
Copia de la tarjeta o matrícula profesional vigente (requiere por ser Administrador de empresas)
Certificado de vigencia de la tarjeta profesional
Formato “Relación de equipo de trabajo mínimo habilitante”. Deberá indicar en el formato, para cual grupo presenta el perfil propuesto</t>
    </r>
  </si>
  <si>
    <r>
      <t xml:space="preserve">El proponente no aportó para el coordinador propuesto:
Copia de la tarjeta o matrícula profesional vigente (requiere por ser Administrador de empresas)
Certificado de vigencia de la tarjeta profesional
Formato “Relación de equipo de trabajo mínimo habilitante”
La certificación RED DE SERVICIO DE LA ORINOQUÍA Y EL CARIBE aportada NO CUMPLE, porque no tiene experiencia laboral relacionada como coordinador de programas académicos y la certificación no indica funciones, obligaciones o actividades. Fecha finalización de experiencia hasta el 24/09/2023, debido a que se traslapa con la experiencia de Esumer. 
La certificación SERVICIOS TRANSACCIONALES DE COLOMBIA SAS aportada NO CUMPLE, porque no tiene cargo donde se pueda evidencia la experiencia laboral relacionada como Coordinador de programas académicos y la certificación no indica funciones, obligaciones o actividades.
La certificación de ESUMER no cumple porque el cargo o rol, no tiene relación con la experiencia laboral relacionada como Coordinador de programas académicos. Así mismo, Al ser certificada por el mismo proponente, deberá adjuntarse adicionalmente copia del respectivo contrato celebrado con el profesional propuesto y/o el contrato del proyecto en el cual el profesional ejecutó su actividad.
 Nota: Se revisan las dos hojas de vida, toda vez que no se indicó el grupo para el cual presenta a cada persona.
</t>
    </r>
    <r>
      <rPr>
        <b/>
        <u/>
        <sz val="11"/>
        <color theme="1"/>
        <rFont val="Aptos Narrow"/>
        <family val="2"/>
        <scheme val="minor"/>
      </rPr>
      <t>SUBSANACIÓN:</t>
    </r>
    <r>
      <rPr>
        <sz val="11"/>
        <color theme="1"/>
        <rFont val="Aptos Narrow"/>
        <family val="2"/>
        <scheme val="minor"/>
      </rPr>
      <t xml:space="preserve"> Deberá aportar:
Copia de la tarjeta o matrícula profesional vigente (requiere por ser Administrador de empresas)
Certificado de vigencia de la tarjeta profesional
Formato “Relación de equipo de trabajo mínimo habilitante”
Acreditar la experiencia del coordinador de acuerdo con lo establecido en la observación anterior y cumpliendo con 4.3.2 EQUIPO DE TRABAJO MÍNIMO HABILITANTE  y la Adenda No 1.</t>
    </r>
  </si>
  <si>
    <r>
      <t xml:space="preserve">El proponente NO aporta
No aportó los documentos solicitados en el numeral "4.3.3 SEDES” para acreditar la SEDE.
</t>
    </r>
    <r>
      <rPr>
        <b/>
        <u/>
        <sz val="11"/>
        <color theme="1"/>
        <rFont val="Aptos Narrow"/>
        <family val="2"/>
        <scheme val="minor"/>
      </rPr>
      <t xml:space="preserve">SUBSANACIÓN: </t>
    </r>
    <r>
      <rPr>
        <sz val="11"/>
        <color theme="1"/>
        <rFont val="Aptos Narrow"/>
        <family val="2"/>
        <scheme val="minor"/>
      </rPr>
      <t xml:space="preserve">Deberá aportar y cumplir con los documentos solicitados en el numeral "4.3.3 SEDES”. </t>
    </r>
  </si>
  <si>
    <r>
      <t xml:space="preserve">El certificado aportado NO CUMPLE ni con el objeto del proceso, ni con las temáticas del grupo propuesto.
</t>
    </r>
    <r>
      <rPr>
        <b/>
        <u/>
        <sz val="12"/>
        <color theme="1"/>
        <rFont val="Aptos Narrow"/>
        <family val="2"/>
        <scheme val="minor"/>
      </rPr>
      <t>SUBSANACIÓN:</t>
    </r>
    <r>
      <rPr>
        <sz val="12"/>
        <color theme="1"/>
        <rFont val="Aptos Narrow"/>
        <family val="2"/>
        <scheme val="minor"/>
      </rPr>
      <t xml:space="preserve"> Deberá acreditar la experiencia conforme a lo establecido en el pliego de condiciones, numeral 4.3.1 EXPERIENCIA.</t>
    </r>
  </si>
  <si>
    <r>
      <t xml:space="preserve">El proponente no aportó para el coordinador propuesto:
Certificado de vigencia de la tarjeta profesional
Formato “Relación de equipo de trabajo mínimo habilitante”
La certificación de UNIREMINGTON no cumple porque no cuenta con las funciones y/o obligaciones y/o actividades desempeñadas relacionadas con el perfil. Se tiene en cuenta las dos experiencias como Coordinador, sin embargo al ser  certificada por el mismo proponente, deberá adjuntarse adicionalmente copia del respectivo contrato celebrado con el profesional propuesto y/o el contrato del proyecto en el cual el profesional ejecutó su actividad.
</t>
    </r>
    <r>
      <rPr>
        <b/>
        <u/>
        <sz val="11"/>
        <color theme="1"/>
        <rFont val="Aptos Narrow"/>
        <family val="2"/>
        <scheme val="minor"/>
      </rPr>
      <t>SUBSANACIÓN:</t>
    </r>
    <r>
      <rPr>
        <sz val="11"/>
        <color theme="1"/>
        <rFont val="Aptos Narrow"/>
        <family val="2"/>
        <scheme val="minor"/>
      </rPr>
      <t xml:space="preserve"> Deberá aportar:
Certificado de vigencia de la tarjeta profesional
Formato “Relación de equipo de trabajo mínimo habilitante”
Acreditar la experiencia del coordinador de acuerdo con lo establecido en la observación anterior y cumpliendo con 4.3.2 EQUIPO DE TRABAJO MÍNIMO HABILITANTE  y la Adenda No 1</t>
    </r>
  </si>
  <si>
    <r>
      <t xml:space="preserve">El proponente no aportó para el coordinador propuesto:
Certificado de vigencia de la tarjeta profesional.
La certificación de FUNDACIÓN UNIVERSITARIA COMPENSAR no cumple porque no cuenta con las funciones y/o obligaciones y/o actividades desempeñadas relacionadas con el perfil.
La certificación de CORPORACION UNIVERSITARIA MINUTO DE DIOS no cumple porque no cuenta con las funciones y/o obligaciones y/o actividades desempeñadas relacionadas con el perfil.
</t>
    </r>
    <r>
      <rPr>
        <b/>
        <u/>
        <sz val="11"/>
        <color theme="1"/>
        <rFont val="Aptos Narrow"/>
        <family val="2"/>
        <scheme val="minor"/>
      </rPr>
      <t xml:space="preserve"> SUBSANACIÓN:</t>
    </r>
    <r>
      <rPr>
        <sz val="11"/>
        <color theme="1"/>
        <rFont val="Aptos Narrow"/>
        <family val="2"/>
        <scheme val="minor"/>
      </rPr>
      <t xml:space="preserve"> Deberá aportar:
Certificado de vigencia de la tarjeta profesional
Acreditar la experiencia del coordinador de acuerdo con lo establecido en la observación anterior y cumpliendo con 4.3.2 EQUIPO DE TRABAJO MÍNIMO HABILITANTE  y la Adenda No 1.</t>
    </r>
  </si>
  <si>
    <r>
      <t xml:space="preserve">El proponente no aportó Certificado de experiencia y por el contrario aportó Acta de liquidación de la Gobernación de Cota con la cual NO CUMPLE. En el acta de liquidación no se puede evidenciar toda la información, así como que no se puede verificar las temáticas del grupo al que se presenta para cumplir con el requisito.
</t>
    </r>
    <r>
      <rPr>
        <b/>
        <u/>
        <sz val="11"/>
        <color theme="1"/>
        <rFont val="Aptos Narrow"/>
        <family val="2"/>
        <scheme val="minor"/>
      </rPr>
      <t xml:space="preserve">SUBSANACIÓN: </t>
    </r>
    <r>
      <rPr>
        <sz val="11"/>
        <color theme="1"/>
        <rFont val="Aptos Narrow"/>
        <family val="2"/>
        <scheme val="minor"/>
      </rPr>
      <t>Deberá aportar el Certificado de Experiencia y acreditar la experiencia conforme a lo establecido en el pliego de condiciones, numeral 4.3.1 EXPERIENCIA.</t>
    </r>
  </si>
  <si>
    <r>
      <t xml:space="preserve">El proponente no aportó Certificado de experiencia y por el contrario aportó Acta de liquidación de la Superintendencia de Notariado y Registro con la cual NO CUMPLE. En el acta de liquidación no se puede evidenciar toda la información, así como que no se puede verificar las temáticas del grupo al que se presenta para cumplir con el requisito.
</t>
    </r>
    <r>
      <rPr>
        <b/>
        <u/>
        <sz val="11"/>
        <color theme="1"/>
        <rFont val="Aptos Narrow"/>
        <family val="2"/>
        <scheme val="minor"/>
      </rPr>
      <t>SUBSANACIÓN:</t>
    </r>
    <r>
      <rPr>
        <sz val="11"/>
        <color theme="1"/>
        <rFont val="Aptos Narrow"/>
        <family val="2"/>
        <scheme val="minor"/>
      </rPr>
      <t xml:space="preserve"> Deberá aportar el Certificado de Experiencia y acreditar la experiencia conforme a lo establecido en el pliego de condiciones, numeral 4.3.1 EXPERIENCIA.</t>
    </r>
  </si>
  <si>
    <r>
      <t xml:space="preserve">El proponente no aportó un certificado de experiencia.  A pesar de que aportó un contrato con la Gobernación de Sucre (documento que no es válido para la acreditación) no cumple ni con el objeto del proceso, ni con las temáticas del grupo propuesto.
</t>
    </r>
    <r>
      <rPr>
        <b/>
        <u/>
        <sz val="11"/>
        <color theme="1"/>
        <rFont val="Aptos Narrow"/>
        <family val="2"/>
        <scheme val="minor"/>
      </rPr>
      <t>SUBSANACIÓN:</t>
    </r>
    <r>
      <rPr>
        <sz val="11"/>
        <color theme="1"/>
        <rFont val="Aptos Narrow"/>
        <family val="2"/>
        <scheme val="minor"/>
      </rPr>
      <t xml:space="preserve"> Deberá acreditar la experiencia conforme a lo establecido en el pliego de condiciones, numeral 4.3.1 EXPERIENCIA.</t>
    </r>
  </si>
  <si>
    <r>
      <t xml:space="preserve">El proponente no cumple porque aportó 45 certificados de libertad y tradición, de predios propios en la ciudad de Bogotá, con fecha de expedición del 29 de enero de 2024.
</t>
    </r>
    <r>
      <rPr>
        <b/>
        <u/>
        <sz val="11"/>
        <color theme="1"/>
        <rFont val="Aptos Narrow"/>
        <family val="2"/>
        <scheme val="minor"/>
      </rPr>
      <t>SUBSANACIÓN:</t>
    </r>
    <r>
      <rPr>
        <sz val="11"/>
        <color theme="1"/>
        <rFont val="Aptos Narrow"/>
        <family val="2"/>
        <scheme val="minor"/>
      </rPr>
      <t xml:space="preserve"> El proponente deberá aportar certificado de tradición y libertad del inmueble con fecha de expedición no mayor a treinta (30) días calendario anterior a la fecha de cierre del proceso. </t>
    </r>
  </si>
  <si>
    <r>
      <t xml:space="preserve">El proponente aporta convenios entre: el integrante GRUPO EMPRESARIAL EFPE SAS y HOTEL MACAO y por otro lado, la ORGANIZACIÓN Y DISEÑO ARQUITECTONICO LTDA y la ASOCIACIÓN CRISTIANA DE JÓVENES DE BOGOTÁ Y CUNDINAMARCA ACJ-YMCA. De acuerdo con el pliego de condiciones, las sedes propuestas NO CUMPLEN con lo establecido en el numeral 4.3.3. SEDEs, donde se determina que la sede debe ser propia o arrendada, así como que tampoco cumple con lo establecido en el numeral IV Sub numeral 10 del ANEXO No. 1 “ESPECIFICACIONES TÉCNICAS MÍNIMAS” donde el espacio físico debe ser óptimo acorde con la cantidad de funcionarios inscritos por curso, capacitación y/o diplomado y que cuente con buena iluminación y ventilación, así como los espacios comunes y de la logística (i. Computador para las proyecciones que se requieran, ii. Conectividad, iii. Video Beam, iv. Tablero acrílico o papelógrafo, v. Silla y escritorio o pupitre para cada participante, que permita la realización de los cursos y/o diplomados, vi. Para capacitaciones que así lo requieran (GRUPO 2 – Capacitación Análisis y Gestión de la Información estadística) el contratista deberá poner a disposición un (1) computador por cada participante para los eventos de capacitación a llevarse a cabo en Bogotá D.C.
</t>
    </r>
    <r>
      <rPr>
        <b/>
        <u/>
        <sz val="11"/>
        <color theme="1"/>
        <rFont val="Aptos Narrow"/>
        <family val="2"/>
        <scheme val="minor"/>
      </rPr>
      <t>SUBSANACIÓN:</t>
    </r>
    <r>
      <rPr>
        <sz val="11"/>
        <color theme="1"/>
        <rFont val="Aptos Narrow"/>
        <family val="2"/>
        <scheme val="minor"/>
      </rPr>
      <t xml:space="preserve"> Deberá aportar SEDE que cumpla con las condiciones del numeral 4.3.3 del pliego de condiciones.</t>
    </r>
  </si>
  <si>
    <r>
      <t>El proponente aportó certificado de experiencia con el cual cumple. 
Sin embargo, debe tener en cuenta que:
* De la sumatoria de experiencia, NO CUMPLE con lo establecido en el pliego de condiciones, toda vez que la sumatoria de experiencia acreditada, da como resultado 165.62 SMMLV.
* De la misma forma deberá tener en cuenta, que al pretender acreditar la experiencia para ambos grupos, con los mismos certificados, , la sumatoria debe cumplir con el presupuesto oficial de los dos grupos, es decir 479,6. 
Lo anterior, en aplicación al Numeral 4.3.1, Nota 3: “para acreditar la experiencia el proponente podrá aportar mínimo uno (1) y máximo tres (3) contratos para cada uno de los grupos o lotes, o</t>
    </r>
    <r>
      <rPr>
        <b/>
        <u/>
        <sz val="11"/>
        <color theme="1"/>
        <rFont val="Aptos Narrow"/>
        <family val="2"/>
        <scheme val="minor"/>
      </rPr>
      <t xml:space="preserve"> podrá aportar los mismos para todos los grupos o lotes</t>
    </r>
    <r>
      <rPr>
        <sz val="11"/>
        <color theme="1"/>
        <rFont val="Aptos Narrow"/>
        <family val="2"/>
        <scheme val="minor"/>
      </rPr>
      <t xml:space="preserve">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t>
    </r>
    <r>
      <rPr>
        <b/>
        <u/>
        <sz val="11"/>
        <color theme="1"/>
        <rFont val="Aptos Narrow"/>
        <family val="2"/>
        <scheme val="minor"/>
      </rPr>
      <t xml:space="preserve"> si se presenta para los dos grupos, será la sumatoria de los dos grupos a presentarse.”
</t>
    </r>
    <r>
      <rPr>
        <sz val="11"/>
        <color theme="1"/>
        <rFont val="Aptos Narrow"/>
        <family val="2"/>
        <scheme val="minor"/>
      </rPr>
      <t xml:space="preserve">* La experiencia del proponente del oferente plural (unión temporal-consorcio) corresponde a la suma de la experiencia que acredite cada uno de sus integrantes de conformidad con su porcentaje de participación. En todo caso, cada uno de sus integrantes deberá allegar el correspondiente Certificado del Registro Único de Proponentes (RUP) VIGENTE y EN FIRME. Que para el presente caso, no se cumple con el porcentaje de participación.
</t>
    </r>
    <r>
      <rPr>
        <b/>
        <u/>
        <sz val="11"/>
        <color theme="1"/>
        <rFont val="Aptos Narrow"/>
        <family val="2"/>
        <scheme val="minor"/>
      </rPr>
      <t xml:space="preserve">SUBSANACIÓN: </t>
    </r>
    <r>
      <rPr>
        <sz val="11"/>
        <color theme="1"/>
        <rFont val="Aptos Narrow"/>
        <family val="2"/>
        <scheme val="minor"/>
      </rPr>
      <t xml:space="preserve">Deberá acreditar la Experiencia conforme a lo establecido en el pliego de condiciones, numeral 4.3.1 EXPERIENCIA. </t>
    </r>
  </si>
  <si>
    <r>
      <t>El proponente aportó certificado de experiencia con el cual cumple. 
Sin embargo, debe tener en cuenta que:
* De la sumatoria de experiencia, NO CUMPLE con lo establecido en el pliego de condiciones, toda vez que la sumatoria de experiencia acreditada, da como resultado 165.62 SMMLV.
* De la misma forma deberá tener en cuenta, que al pretender acreditar la experiencia para ambos grupos, con los mismos certificados, , la sumatoria debe cumplir con el presupuesto oficial de los dos grupos, es decir 479,6. 
Lo anterior, en aplicación al Numeral 4.3.1, Nota 3: “para acreditar la experiencia el proponente podrá aportar mínimo uno (1) y máximo tres (3) contratos para cada uno de los grupos o lotes</t>
    </r>
    <r>
      <rPr>
        <b/>
        <u/>
        <sz val="11"/>
        <color theme="1"/>
        <rFont val="Aptos Narrow"/>
        <family val="2"/>
        <scheme val="minor"/>
      </rPr>
      <t xml:space="preserve">, o podrá aportar los mismos para todos los grupos o </t>
    </r>
    <r>
      <rPr>
        <sz val="11"/>
        <color theme="1"/>
        <rFont val="Aptos Narrow"/>
        <family val="2"/>
        <scheme val="minor"/>
      </rPr>
      <t>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t>
    </r>
    <r>
      <rPr>
        <b/>
        <u/>
        <sz val="11"/>
        <color theme="1"/>
        <rFont val="Aptos Narrow"/>
        <family val="2"/>
        <scheme val="minor"/>
      </rPr>
      <t xml:space="preserve"> si se presenta para los dos grupos, será la sumatoria de los dos grupos a presentarse.”</t>
    </r>
    <r>
      <rPr>
        <sz val="11"/>
        <color theme="1"/>
        <rFont val="Aptos Narrow"/>
        <family val="2"/>
        <scheme val="minor"/>
      </rPr>
      <t xml:space="preserve">
* La experiencia del proponente del oferente plural (unión temporal-consorcio) corresponde a la suma de la experiencia que acredite cada uno de sus integrantes de conformidad con su porcentaje de participación. En todo caso, cada uno de sus integrantes deberá allegar el correspondiente Certificado del Registro Único de Proponentes (RUP) VIGENTE y EN FIRME. Que para el presente caso, no se cumple con el porcentaje de participación.
</t>
    </r>
    <r>
      <rPr>
        <b/>
        <u/>
        <sz val="11"/>
        <color theme="1"/>
        <rFont val="Aptos Narrow"/>
        <family val="2"/>
        <scheme val="minor"/>
      </rPr>
      <t>SUBSANACIÓN</t>
    </r>
    <r>
      <rPr>
        <sz val="11"/>
        <color theme="1"/>
        <rFont val="Aptos Narrow"/>
        <family val="2"/>
        <scheme val="minor"/>
      </rPr>
      <t xml:space="preserve">: Deberá acreditar la Experiencia conforme a lo establecido en el pliego de condiciones, numeral 4.3.1 EXPERIENCIA. </t>
    </r>
  </si>
  <si>
    <r>
      <t xml:space="preserve">El proponente no aportó Registro Único de Proponentes donde se pueda verificar las condiciones de experiencia, de acuerdo con lo señalado en la ley 1150 de 2007 y el decreto 1082 de 2015.
</t>
    </r>
    <r>
      <rPr>
        <b/>
        <u/>
        <sz val="11"/>
        <color theme="1"/>
        <rFont val="Aptos Narrow"/>
        <family val="2"/>
        <scheme val="minor"/>
      </rPr>
      <t xml:space="preserve">
SUBSANACIÓN: </t>
    </r>
    <r>
      <rPr>
        <sz val="11"/>
        <color theme="1"/>
        <rFont val="Aptos Narrow"/>
        <family val="2"/>
        <scheme val="minor"/>
      </rPr>
      <t xml:space="preserve">El proponente deberá entregar el Registro Único de Proponentes (RUP) con fecha de expedición no mayor a treinta días calendarios anteriores a la fecha de cierre. </t>
    </r>
  </si>
  <si>
    <r>
      <t xml:space="preserve">El proponente no aportó para el coordinador propuesto:
Cédula de ciudadanía
Certificado de vigencia de la tarjeta profesional
</t>
    </r>
    <r>
      <rPr>
        <b/>
        <u/>
        <sz val="11"/>
        <color theme="1"/>
        <rFont val="Aptos Narrow"/>
        <family val="2"/>
        <scheme val="minor"/>
      </rPr>
      <t xml:space="preserve">SUBSANACIÓN: </t>
    </r>
    <r>
      <rPr>
        <sz val="11"/>
        <color theme="1"/>
        <rFont val="Aptos Narrow"/>
        <family val="2"/>
        <scheme val="minor"/>
      </rPr>
      <t xml:space="preserve">Deberá aportar para el coordinador:
Cédula de ciudadanía
Certificado de vigencia de la tarjeta profesional </t>
    </r>
  </si>
  <si>
    <r>
      <t xml:space="preserve">
El proponente aportó contrato de arrendamiento de la Oficina 605 Edificio Muisca 1, ubicado en la Carrera 13 A N° 38-82, en el cual según las cláusulas contempladas se evidencia que NO CUMPLE con lo establecido en el Numeral IV Sub numeral 10 del ANEXO No. 1  “ESPECIFICACIONES TÉCNICAS MÍNIMAS ”Disponer de un espacio físico óptimo acorde con la cantidad de funcionarios inscritos por curso, capacitación y/o diplomado y que cuente con buena iluminación y ventilación, así como los espacios comunes y de la logística (i. Computador para las proyecciones que se requieran, ii. Conectividad, iii. Video Beam, iv. Tablero acrílico o papelógrafo, v. Silla y escritorio o pupitre para cada participante, que permita la realización de los cursos y/o diplomados, vi. Para capacitaciones que así lo requieran (GRUPO 2 – Capacitación Análisis y Gestión de la Información estadística) el contratista deberá poner a disposición un (1) computador por cada participante para los eventos de capacitación a llevarse a cabo en Bogotá D.C
</t>
    </r>
    <r>
      <rPr>
        <b/>
        <u/>
        <sz val="11"/>
        <color theme="1"/>
        <rFont val="Aptos Narrow"/>
        <family val="2"/>
        <scheme val="minor"/>
      </rPr>
      <t xml:space="preserve">SUBSANACIÓN: </t>
    </r>
    <r>
      <rPr>
        <sz val="11"/>
        <color theme="1"/>
        <rFont val="Aptos Narrow"/>
        <family val="2"/>
        <scheme val="minor"/>
      </rPr>
      <t xml:space="preserve">Deberá aportar SEDE que cumpla con las condiciones del numeral 4.3.3 del pliego de condiciones. 
 </t>
    </r>
  </si>
  <si>
    <t xml:space="preserve">El proponente aportó certificado de experiencia con el cual cumple, sin embargo, de acuerdo con lo establecido en el pliego de condiciones, en el numeral 4.3.1 EXPERIENCIA - Nota 1: La experiencia del oferente plural (unión temporal-consorcio) corresponde a la suma de la experiencia que acredite cada uno de sus integrantes de conformidad con su porcentaje de participación. En todo caso, cada uno de sus integrantes deberá allegar el correspondiente Certificado del Registro Único de Proponentes (RUP) VIGENTE y EN FIRME.
De la misma manera, en respuesta a la observación presentada durante el proyecto de pliego de condiciones a uno de los integrantes de la presente Unión Temporal (BUSINESS SUPPORT) se indicó que: 
OBSERVACIÓN No 31: “Confirmar si el valor de la experiencia aportada por cada integrante del oferente plural será considerado en proporción al porcentaje de participación de dicho integrante en la estructura plural, o si el valor de la experiencia que aporte será considerado al 100% independientemente de su porcentaje de participación en la estructura plural.”
RESPUESTA No 31 (SUPERINTENDENCIA NACIONAL DE SALUD): Se le aclara al observante lo siguiente: “En primera medida la experiencia del oferente plural (unión temporal-consorcio) corresponde a la suma de la experiencia que acredite cada uno de sus integrantes de conformidad con su porcentaje de participación. En todo caso, cada uno de sus integrantes deberá allegar el correspondiente Certificado del Registro Único de Proponentes (RUP) VIGENTE y EN FIRME. Sin embargo, en segunda medida puede darse el caso que con una (1) sola certificación aportada se cumpla con el 100% del presupuesto oficial por parte de uno de los proponentes plurales, en este caso se da aplicación a lo establecido en la nota 3 de la experiencia, donde el proponente podrá aportar mínimo uno (1) y máximo tres (3) contratos.”
Igualmente, en las mismas respuestas a las observaciones se aclaró que:
OBSERVACIÓN No 12: En caso de presentarse en consorcio, entendemos que la experiencia habilitante del proponente pueda ser aportada por uno de los miembros que integran el proponente plural. ¿Es correcto nuestro entendimiento?
RESPUESTA No 12 (SUPERINTENDENCIA NACIONAL DE SALUD):  Su entendimiento es correcto únicamente en el caso que con una (1) sola certificación aportada se cumpla con el 100% del presupuesto oficial.
Así las cosas, la Entidad fue clara al establecer que ÚNICAMENTE en el caso que con una (1) sola certificación aportada por uno de los integrantes de la figura asociativa se cumpla con el 100% del presupuesto oficial, es válida para demostrar la experiencia, sin que el otro integrante deba hacerlo. 
En razón a lo anterior, y toda vez ninguno de los dos contratos aportados y ejecutados por Business Support SAS supera el 100% del presupuesto en salarios mínimos para el grupo 1, deberá aportarse la experiencia por parte del otro integrante de la Unión Temporal, es decir de CORPORACIÓN POLITÉCNICO COLOMBO ANDINO-POLCOLAN (10%), de acuerdo a su porcentaje de participación.  
SUBSANACIÓN: Deberá acreditar la Experiencia conforme a lo establecido en el pliego de condiciones, numeral 4.3.1 EXPERIENCIA. </t>
  </si>
  <si>
    <t>NO HABILITADO</t>
  </si>
  <si>
    <t>HABILITADO</t>
  </si>
  <si>
    <t>Nota.</t>
  </si>
  <si>
    <t xml:space="preserve">La presente evaluación se suscribe por el comité técnico designado por el ordenador del gasto </t>
  </si>
  <si>
    <t xml:space="preserve">Lorena Velasquez Grajales </t>
  </si>
  <si>
    <t>Camila Andrea Jaime de la Rosa</t>
  </si>
  <si>
    <t xml:space="preserve">Directora Talento Humano </t>
  </si>
  <si>
    <t xml:space="preserve">Coordinadora Grupo Desarrollo </t>
  </si>
  <si>
    <t xml:space="preserve">Yina Pattricia Mejia Rodriguez </t>
  </si>
  <si>
    <t>Alejandro Bojaca Barreto</t>
  </si>
  <si>
    <t>Profesional Especializado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</si>
</sst>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164" formatCode="0.0"/>
    <numFmt numFmtId="165" formatCode="_-&quot;$&quot;\ * #,##0_-;\-&quot;$&quot;\ * #,##0_-;_-&quot;$&quot;\ * &quot;-&quot;??_-;_-@_-"/>
  </numFmts>
  <fonts count="31" x14ac:knownFonts="1">
    <font>
      <sz val="11"/>
      <color theme="1"/>
      <name val="Aptos Narrow"/>
      <family val="2"/>
      <scheme val="minor"/>
    </font>
    <font>
      <b/>
      <sz val="11"/>
      <color theme="0"/>
      <name val="Aptos Narrow"/>
      <family val="2"/>
      <scheme val="minor"/>
    </font>
    <font>
      <sz val="11"/>
      <color rgb="FFFF0000"/>
      <name val="Aptos Narrow"/>
      <family val="2"/>
      <scheme val="minor"/>
    </font>
    <font>
      <b/>
      <sz val="11"/>
      <color theme="1"/>
      <name val="Aptos Narrow"/>
      <family val="2"/>
      <scheme val="minor"/>
    </font>
    <font>
      <sz val="10"/>
      <color theme="1"/>
      <name val="Aptos Narrow"/>
      <family val="2"/>
      <scheme val="minor"/>
    </font>
    <font>
      <b/>
      <sz val="9"/>
      <color rgb="FFFF0000"/>
      <name val="Aptos Narrow"/>
      <family val="2"/>
      <scheme val="minor"/>
    </font>
    <font>
      <b/>
      <sz val="11"/>
      <color rgb="FFFF0000"/>
      <name val="Aptos Narrow"/>
      <family val="2"/>
      <scheme val="minor"/>
    </font>
    <font>
      <b/>
      <i/>
      <u/>
      <sz val="11"/>
      <color theme="0"/>
      <name val="Aptos Narrow"/>
      <family val="2"/>
      <scheme val="minor"/>
    </font>
    <font>
      <b/>
      <sz val="10"/>
      <color theme="0"/>
      <name val="Aptos Narrow"/>
      <family val="2"/>
      <scheme val="minor"/>
    </font>
    <font>
      <b/>
      <sz val="10"/>
      <color theme="1"/>
      <name val="Aptos Narrow"/>
      <family val="2"/>
      <scheme val="minor"/>
    </font>
    <font>
      <b/>
      <sz val="9"/>
      <color theme="1"/>
      <name val="Aptos Narrow"/>
      <family val="2"/>
      <scheme val="minor"/>
    </font>
    <font>
      <b/>
      <sz val="8"/>
      <color theme="1"/>
      <name val="Aptos Narrow"/>
      <family val="2"/>
      <scheme val="minor"/>
    </font>
    <font>
      <sz val="12"/>
      <color theme="1"/>
      <name val="Aptos Narrow"/>
      <family val="2"/>
      <scheme val="minor"/>
    </font>
    <font>
      <b/>
      <sz val="14"/>
      <color theme="1"/>
      <name val="Aptos Narrow"/>
      <family val="2"/>
      <scheme val="minor"/>
    </font>
    <font>
      <b/>
      <sz val="18"/>
      <color theme="1"/>
      <name val="Aptos Narrow"/>
      <family val="2"/>
      <scheme val="minor"/>
    </font>
    <font>
      <b/>
      <sz val="11"/>
      <color rgb="FF000000"/>
      <name val="Aptos Narrow"/>
      <family val="2"/>
      <scheme val="minor"/>
    </font>
    <font>
      <b/>
      <sz val="11"/>
      <name val="Aptos Narrow"/>
      <family val="2"/>
      <scheme val="minor"/>
    </font>
    <font>
      <sz val="11"/>
      <name val="Aptos Narrow"/>
      <family val="2"/>
      <scheme val="minor"/>
    </font>
    <font>
      <b/>
      <sz val="10"/>
      <name val="Aptos Narrow"/>
      <family val="2"/>
      <scheme val="minor"/>
    </font>
    <font>
      <u/>
      <sz val="11"/>
      <color theme="10"/>
      <name val="Aptos Narrow"/>
      <family val="2"/>
      <scheme val="minor"/>
    </font>
    <font>
      <b/>
      <u/>
      <sz val="11"/>
      <color theme="10"/>
      <name val="Aptos Narrow"/>
      <family val="2"/>
      <scheme val="minor"/>
    </font>
    <font>
      <b/>
      <u/>
      <sz val="11"/>
      <color theme="1"/>
      <name val="Aptos Narrow"/>
      <family val="2"/>
      <scheme val="minor"/>
    </font>
    <font>
      <sz val="8"/>
      <name val="Aptos Narrow"/>
      <family val="2"/>
      <scheme val="minor"/>
    </font>
    <font>
      <b/>
      <i/>
      <u/>
      <sz val="12"/>
      <color theme="0"/>
      <name val="Aptos Narrow"/>
      <family val="2"/>
      <scheme val="minor"/>
    </font>
    <font>
      <b/>
      <i/>
      <u/>
      <sz val="16"/>
      <color theme="0"/>
      <name val="Aptos Narrow"/>
      <family val="2"/>
      <scheme val="minor"/>
    </font>
    <font>
      <u/>
      <sz val="11"/>
      <color theme="1"/>
      <name val="Aptos Narrow"/>
      <family val="2"/>
      <scheme val="minor"/>
    </font>
    <font>
      <b/>
      <u/>
      <sz val="12"/>
      <color theme="1"/>
      <name val="Aptos Narrow"/>
      <family val="2"/>
      <scheme val="minor"/>
    </font>
    <font>
      <b/>
      <sz val="11"/>
      <color theme="1"/>
      <name val="Arial"/>
      <family val="2"/>
    </font>
    <font>
      <sz val="11"/>
      <color theme="1"/>
      <name val="Arial"/>
      <family val="2"/>
    </font>
    <font>
      <sz val="11"/>
      <color theme="1"/>
      <name val="Aptos Display"/>
      <family val="2"/>
      <scheme val="major"/>
    </font>
    <font>
      <b/>
      <sz val="12"/>
      <color theme="1"/>
      <name val="Arial"/>
      <family val="2"/>
    </font>
  </fonts>
  <fills count="11">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
      <patternFill patternType="solid">
        <fgColor rgb="FFFF0000"/>
        <bgColor indexed="64"/>
      </patternFill>
    </fill>
    <fill>
      <patternFill patternType="solid">
        <fgColor theme="9"/>
        <bgColor indexed="64"/>
      </patternFill>
    </fill>
    <fill>
      <patternFill patternType="solid">
        <fgColor theme="9" tint="0.79998168889431442"/>
        <bgColor indexed="64"/>
      </patternFill>
    </fill>
    <fill>
      <patternFill patternType="solid">
        <fgColor theme="9" tint="0.5999938962981048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19" fillId="0" borderId="0" applyNumberFormat="0" applyFill="0" applyBorder="0" applyAlignment="0" applyProtection="0"/>
  </cellStyleXfs>
  <cellXfs count="329">
    <xf numFmtId="0" fontId="0" fillId="0" borderId="0" xfId="0"/>
    <xf numFmtId="0" fontId="0" fillId="0" borderId="0" xfId="0" applyAlignment="1">
      <alignment horizontal="center"/>
    </xf>
    <xf numFmtId="0" fontId="0" fillId="0" borderId="0" xfId="0" applyAlignment="1">
      <alignment vertical="center"/>
    </xf>
    <xf numFmtId="2" fontId="7" fillId="0" borderId="0" xfId="0" applyNumberFormat="1" applyFont="1" applyAlignment="1">
      <alignment horizontal="center"/>
    </xf>
    <xf numFmtId="0" fontId="0" fillId="0" borderId="0" xfId="0" applyAlignment="1">
      <alignment horizontal="left"/>
    </xf>
    <xf numFmtId="0" fontId="3" fillId="0" borderId="0" xfId="0" applyFont="1"/>
    <xf numFmtId="0" fontId="0" fillId="0" borderId="12" xfId="0" applyBorder="1"/>
    <xf numFmtId="0" fontId="0" fillId="0" borderId="6" xfId="0" applyBorder="1"/>
    <xf numFmtId="0" fontId="0" fillId="0" borderId="7" xfId="0" applyBorder="1"/>
    <xf numFmtId="0" fontId="0" fillId="0" borderId="2" xfId="0" applyBorder="1"/>
    <xf numFmtId="0" fontId="0" fillId="0" borderId="13" xfId="0" applyBorder="1"/>
    <xf numFmtId="0" fontId="0" fillId="0" borderId="4" xfId="0" applyBorder="1"/>
    <xf numFmtId="0" fontId="0" fillId="0" borderId="8" xfId="0" applyBorder="1"/>
    <xf numFmtId="0" fontId="0" fillId="0" borderId="10" xfId="0" applyBorder="1"/>
    <xf numFmtId="0" fontId="0" fillId="0" borderId="14" xfId="0" applyBorder="1"/>
    <xf numFmtId="0" fontId="9" fillId="0" borderId="0" xfId="0" applyFont="1" applyAlignment="1">
      <alignment vertical="center"/>
    </xf>
    <xf numFmtId="0" fontId="10" fillId="4" borderId="1" xfId="0" applyFont="1" applyFill="1" applyBorder="1" applyAlignment="1">
      <alignment horizontal="center" vertical="center" wrapText="1"/>
    </xf>
    <xf numFmtId="0" fontId="3" fillId="0" borderId="0" xfId="0" applyFont="1" applyAlignment="1">
      <alignment wrapText="1"/>
    </xf>
    <xf numFmtId="0" fontId="3" fillId="4" borderId="1" xfId="0" applyFont="1" applyFill="1" applyBorder="1" applyAlignment="1">
      <alignment horizontal="center"/>
    </xf>
    <xf numFmtId="0" fontId="10" fillId="0" borderId="0" xfId="0" applyFont="1" applyAlignment="1">
      <alignment vertical="center" wrapText="1"/>
    </xf>
    <xf numFmtId="0" fontId="11" fillId="0" borderId="0" xfId="0" applyFont="1" applyAlignment="1">
      <alignment vertical="center" wrapText="1"/>
    </xf>
    <xf numFmtId="0" fontId="0" fillId="3" borderId="7" xfId="0" applyFill="1" applyBorder="1" applyAlignment="1">
      <alignment horizontal="center"/>
    </xf>
    <xf numFmtId="0" fontId="12" fillId="5" borderId="1" xfId="0" applyFont="1" applyFill="1" applyBorder="1" applyAlignment="1">
      <alignment horizontal="center"/>
    </xf>
    <xf numFmtId="0" fontId="1" fillId="0" borderId="0" xfId="0" applyFont="1" applyAlignment="1">
      <alignment wrapText="1"/>
    </xf>
    <xf numFmtId="0" fontId="3" fillId="0" borderId="2" xfId="0" applyFont="1" applyBorder="1"/>
    <xf numFmtId="0" fontId="3" fillId="0" borderId="13" xfId="0" applyFont="1" applyBorder="1"/>
    <xf numFmtId="0" fontId="3" fillId="0" borderId="4" xfId="0" applyFont="1" applyBorder="1"/>
    <xf numFmtId="0" fontId="3" fillId="0" borderId="8" xfId="0" applyFont="1" applyBorder="1"/>
    <xf numFmtId="0" fontId="3" fillId="0" borderId="12" xfId="0" applyFont="1" applyBorder="1"/>
    <xf numFmtId="0" fontId="3" fillId="0" borderId="10" xfId="0" applyFont="1" applyBorder="1"/>
    <xf numFmtId="0" fontId="3" fillId="0" borderId="14" xfId="0" applyFont="1" applyBorder="1"/>
    <xf numFmtId="0" fontId="0" fillId="0" borderId="0" xfId="0" applyAlignment="1">
      <alignment horizontal="center" vertical="center"/>
    </xf>
    <xf numFmtId="0" fontId="3" fillId="0" borderId="1" xfId="0" applyFont="1" applyBorder="1"/>
    <xf numFmtId="0" fontId="17" fillId="0" borderId="0" xfId="0" applyFont="1"/>
    <xf numFmtId="0" fontId="9" fillId="0" borderId="0" xfId="0" applyFont="1" applyAlignment="1">
      <alignment horizontal="center" vertical="center" wrapText="1"/>
    </xf>
    <xf numFmtId="0" fontId="0" fillId="0" borderId="1" xfId="0" applyBorder="1" applyAlignment="1">
      <alignment horizontal="center"/>
    </xf>
    <xf numFmtId="0" fontId="18" fillId="0" borderId="0" xfId="0" applyFont="1" applyAlignment="1">
      <alignment vertical="center"/>
    </xf>
    <xf numFmtId="0" fontId="18" fillId="0" borderId="4" xfId="0" applyFont="1" applyBorder="1" applyAlignment="1">
      <alignment vertical="center"/>
    </xf>
    <xf numFmtId="0" fontId="8" fillId="0" borderId="0" xfId="0" applyFont="1" applyAlignment="1">
      <alignment horizontal="center" vertical="center"/>
    </xf>
    <xf numFmtId="14" fontId="0" fillId="0" borderId="0" xfId="0" applyNumberFormat="1" applyAlignment="1">
      <alignment horizontal="center"/>
    </xf>
    <xf numFmtId="0" fontId="18" fillId="0" borderId="1" xfId="0" applyFont="1" applyBorder="1" applyAlignment="1">
      <alignment vertical="center"/>
    </xf>
    <xf numFmtId="0" fontId="12" fillId="5" borderId="0" xfId="0" applyFont="1" applyFill="1" applyAlignment="1">
      <alignment horizontal="center"/>
    </xf>
    <xf numFmtId="0" fontId="1" fillId="0" borderId="1" xfId="0" applyFont="1" applyBorder="1" applyAlignment="1">
      <alignment vertical="center"/>
    </xf>
    <xf numFmtId="0" fontId="1" fillId="0" borderId="0" xfId="0" applyFont="1" applyAlignment="1">
      <alignment vertical="center"/>
    </xf>
    <xf numFmtId="0" fontId="1" fillId="0" borderId="10" xfId="0" applyFont="1" applyBorder="1" applyAlignment="1">
      <alignment vertical="center"/>
    </xf>
    <xf numFmtId="0" fontId="8" fillId="0" borderId="1" xfId="0" applyFont="1" applyBorder="1" applyAlignment="1">
      <alignment vertical="center"/>
    </xf>
    <xf numFmtId="0" fontId="12" fillId="5" borderId="1" xfId="0" applyFont="1" applyFill="1" applyBorder="1" applyAlignment="1">
      <alignment horizontal="center" vertical="center"/>
    </xf>
    <xf numFmtId="0" fontId="8" fillId="0" borderId="0" xfId="0" applyFont="1" applyAlignment="1">
      <alignment vertical="center"/>
    </xf>
    <xf numFmtId="0" fontId="8" fillId="0" borderId="4" xfId="0" applyFont="1" applyBorder="1" applyAlignment="1">
      <alignment vertical="center"/>
    </xf>
    <xf numFmtId="0" fontId="1" fillId="0" borderId="1" xfId="0" applyFont="1" applyBorder="1"/>
    <xf numFmtId="0" fontId="1" fillId="0" borderId="0" xfId="0" applyFont="1"/>
    <xf numFmtId="0" fontId="16" fillId="0" borderId="0" xfId="0" applyFont="1"/>
    <xf numFmtId="0" fontId="1" fillId="0" borderId="9" xfId="0" applyFont="1" applyBorder="1" applyAlignment="1">
      <alignment vertical="center"/>
    </xf>
    <xf numFmtId="0" fontId="12" fillId="5" borderId="11" xfId="0" applyFont="1" applyFill="1" applyBorder="1" applyAlignment="1">
      <alignment horizontal="center"/>
    </xf>
    <xf numFmtId="0" fontId="12" fillId="5" borderId="17" xfId="0" applyFont="1" applyFill="1" applyBorder="1" applyAlignment="1">
      <alignment horizontal="center"/>
    </xf>
    <xf numFmtId="0" fontId="12" fillId="5" borderId="25" xfId="0" applyFont="1" applyFill="1"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0" xfId="0" applyAlignment="1">
      <alignment vertical="center" wrapText="1"/>
    </xf>
    <xf numFmtId="0" fontId="0" fillId="0" borderId="1" xfId="0" applyBorder="1"/>
    <xf numFmtId="0" fontId="0" fillId="8" borderId="1" xfId="0" applyFill="1" applyBorder="1"/>
    <xf numFmtId="0" fontId="0" fillId="8" borderId="0" xfId="0" applyFill="1"/>
    <xf numFmtId="0" fontId="0" fillId="0" borderId="1" xfId="0" applyBorder="1" applyAlignment="1">
      <alignment vertical="center" wrapText="1"/>
    </xf>
    <xf numFmtId="0" fontId="0" fillId="7" borderId="0" xfId="0" applyFill="1"/>
    <xf numFmtId="0" fontId="3" fillId="4" borderId="1" xfId="0" applyFont="1" applyFill="1" applyBorder="1" applyAlignment="1">
      <alignment horizontal="center" vertical="center" wrapText="1"/>
    </xf>
    <xf numFmtId="2" fontId="0" fillId="0" borderId="0" xfId="0" applyNumberFormat="1"/>
    <xf numFmtId="164" fontId="0" fillId="0" borderId="1" xfId="0" applyNumberFormat="1" applyBorder="1"/>
    <xf numFmtId="0" fontId="0" fillId="0" borderId="9" xfId="0" applyBorder="1"/>
    <xf numFmtId="164" fontId="0" fillId="0" borderId="9" xfId="0" applyNumberFormat="1" applyBorder="1"/>
    <xf numFmtId="0" fontId="12" fillId="5" borderId="9" xfId="0" applyFont="1" applyFill="1" applyBorder="1" applyAlignment="1">
      <alignment horizontal="center"/>
    </xf>
    <xf numFmtId="0" fontId="12" fillId="5" borderId="1" xfId="0" applyFont="1" applyFill="1" applyBorder="1" applyAlignment="1">
      <alignment horizontal="center" vertical="center" wrapText="1"/>
    </xf>
    <xf numFmtId="164" fontId="0" fillId="0" borderId="9" xfId="0" applyNumberFormat="1" applyBorder="1" applyAlignment="1">
      <alignment vertical="center" wrapText="1"/>
    </xf>
    <xf numFmtId="0" fontId="0" fillId="0" borderId="9" xfId="0" applyBorder="1" applyAlignment="1">
      <alignment vertical="center" wrapText="1"/>
    </xf>
    <xf numFmtId="0" fontId="12" fillId="5" borderId="9" xfId="0" applyFont="1" applyFill="1" applyBorder="1" applyAlignment="1">
      <alignment horizontal="center" vertical="center" wrapText="1"/>
    </xf>
    <xf numFmtId="0" fontId="0" fillId="10" borderId="0" xfId="0" applyFill="1"/>
    <xf numFmtId="0" fontId="0" fillId="9" borderId="0" xfId="0" applyFill="1"/>
    <xf numFmtId="0" fontId="20" fillId="0" borderId="1" xfId="1" applyFont="1" applyBorder="1" applyAlignment="1">
      <alignment horizontal="center" vertical="center" wrapText="1"/>
    </xf>
    <xf numFmtId="0" fontId="15" fillId="6" borderId="1" xfId="0" applyFont="1" applyFill="1" applyBorder="1" applyAlignment="1">
      <alignment horizontal="center" vertical="center"/>
    </xf>
    <xf numFmtId="0" fontId="3" fillId="0" borderId="11" xfId="0" applyFont="1" applyBorder="1" applyAlignment="1">
      <alignment horizontal="center" vertical="center"/>
    </xf>
    <xf numFmtId="0" fontId="3" fillId="0" borderId="15" xfId="0" applyFont="1" applyBorder="1" applyAlignment="1">
      <alignment horizontal="center" vertical="center"/>
    </xf>
    <xf numFmtId="0" fontId="3" fillId="0" borderId="9" xfId="0" applyFont="1" applyBorder="1" applyAlignment="1">
      <alignment horizontal="center" vertical="center"/>
    </xf>
    <xf numFmtId="0" fontId="3" fillId="6" borderId="11" xfId="0" applyFont="1" applyFill="1" applyBorder="1" applyAlignment="1">
      <alignment horizontal="center" vertical="center"/>
    </xf>
    <xf numFmtId="0" fontId="3" fillId="6" borderId="15" xfId="0" applyFont="1" applyFill="1" applyBorder="1" applyAlignment="1">
      <alignment horizontal="center" vertical="center"/>
    </xf>
    <xf numFmtId="0" fontId="3" fillId="6" borderId="9"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0" xfId="0" applyFont="1" applyFill="1" applyAlignment="1">
      <alignment horizontal="center" vertical="center"/>
    </xf>
    <xf numFmtId="0" fontId="8" fillId="2" borderId="8" xfId="0" applyFont="1" applyFill="1" applyBorder="1" applyAlignment="1">
      <alignment horizontal="center" vertical="center"/>
    </xf>
    <xf numFmtId="0" fontId="8" fillId="2" borderId="14" xfId="0" applyFont="1" applyFill="1" applyBorder="1" applyAlignment="1">
      <alignment horizontal="center" vertical="center"/>
    </xf>
    <xf numFmtId="0" fontId="0" fillId="0" borderId="1" xfId="0" applyBorder="1" applyAlignment="1">
      <alignment horizontal="center"/>
    </xf>
    <xf numFmtId="14" fontId="0" fillId="0" borderId="5" xfId="0" applyNumberForma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1" fillId="2" borderId="1" xfId="0" applyFont="1" applyFill="1" applyBorder="1" applyAlignment="1">
      <alignment horizontal="center" wrapText="1"/>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xf>
    <xf numFmtId="0" fontId="0" fillId="0" borderId="2" xfId="0" applyBorder="1" applyAlignment="1">
      <alignment horizontal="center"/>
    </xf>
    <xf numFmtId="0" fontId="0" fillId="0" borderId="1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4" xfId="0" applyBorder="1" applyAlignment="1">
      <alignment horizontal="center"/>
    </xf>
    <xf numFmtId="0" fontId="1" fillId="2" borderId="1" xfId="0" applyFont="1" applyFill="1" applyBorder="1" applyAlignment="1">
      <alignment horizontal="center" vertical="center"/>
    </xf>
    <xf numFmtId="0" fontId="4" fillId="0" borderId="0" xfId="0" applyFont="1" applyAlignment="1">
      <alignment horizontal="center" vertical="center"/>
    </xf>
    <xf numFmtId="0" fontId="1" fillId="2" borderId="1" xfId="0" applyFont="1" applyFill="1" applyBorder="1" applyAlignment="1">
      <alignment horizontal="center"/>
    </xf>
    <xf numFmtId="0" fontId="4" fillId="0" borderId="1" xfId="0" applyFont="1" applyBorder="1" applyAlignment="1">
      <alignment horizontal="center" vertical="center" wrapText="1"/>
    </xf>
    <xf numFmtId="0" fontId="1" fillId="2" borderId="4" xfId="0" applyFont="1" applyFill="1" applyBorder="1" applyAlignment="1">
      <alignment horizontal="center" wrapText="1"/>
    </xf>
    <xf numFmtId="0" fontId="1" fillId="2" borderId="0" xfId="0" applyFont="1" applyFill="1" applyAlignment="1">
      <alignment horizontal="center" wrapText="1"/>
    </xf>
    <xf numFmtId="0" fontId="9" fillId="4"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9" fillId="4" borderId="5" xfId="0" applyFont="1" applyFill="1" applyBorder="1" applyAlignment="1">
      <alignment horizontal="center" vertical="center"/>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9" fillId="0" borderId="0" xfId="0" applyFont="1" applyAlignment="1">
      <alignment horizontal="center" vertical="center" wrapText="1"/>
    </xf>
    <xf numFmtId="0" fontId="8" fillId="2" borderId="1" xfId="0" applyFont="1" applyFill="1" applyBorder="1" applyAlignment="1">
      <alignment horizontal="center" vertical="center"/>
    </xf>
    <xf numFmtId="0" fontId="0" fillId="0" borderId="9" xfId="0" applyBorder="1" applyAlignment="1">
      <alignment horizontal="center"/>
    </xf>
    <xf numFmtId="2" fontId="7" fillId="2" borderId="9" xfId="0" applyNumberFormat="1" applyFont="1" applyFill="1" applyBorder="1" applyAlignment="1">
      <alignment horizontal="center"/>
    </xf>
    <xf numFmtId="0" fontId="10" fillId="4" borderId="6"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1" xfId="0" applyBorder="1" applyAlignment="1">
      <alignment horizontal="center" wrapText="1"/>
    </xf>
    <xf numFmtId="0" fontId="3" fillId="0" borderId="1" xfId="0" applyFont="1" applyBorder="1" applyAlignment="1">
      <alignment horizontal="left"/>
    </xf>
    <xf numFmtId="0" fontId="6" fillId="0" borderId="1" xfId="0" applyFont="1" applyBorder="1" applyAlignment="1">
      <alignment horizontal="center"/>
    </xf>
    <xf numFmtId="0" fontId="13" fillId="0" borderId="1" xfId="0" applyFont="1" applyBorder="1" applyAlignment="1">
      <alignment horizontal="left" vertical="center"/>
    </xf>
    <xf numFmtId="0" fontId="3" fillId="0" borderId="3" xfId="0" applyFont="1" applyBorder="1" applyAlignment="1">
      <alignment horizontal="left"/>
    </xf>
    <xf numFmtId="0" fontId="3" fillId="0" borderId="13" xfId="0" applyFont="1" applyBorder="1" applyAlignment="1">
      <alignment horizontal="left"/>
    </xf>
    <xf numFmtId="0" fontId="3" fillId="0" borderId="3" xfId="0" applyFont="1" applyBorder="1" applyAlignment="1">
      <alignment horizontal="center"/>
    </xf>
    <xf numFmtId="0" fontId="3" fillId="0" borderId="2" xfId="0" applyFont="1" applyBorder="1" applyAlignment="1">
      <alignment horizontal="center"/>
    </xf>
    <xf numFmtId="0" fontId="3" fillId="4" borderId="1" xfId="0" applyFont="1" applyFill="1" applyBorder="1" applyAlignment="1">
      <alignment horizontal="center"/>
    </xf>
    <xf numFmtId="0" fontId="14" fillId="0" borderId="1" xfId="0" applyFont="1" applyBorder="1" applyAlignment="1">
      <alignment horizontal="center" vertical="center" wrapText="1"/>
    </xf>
    <xf numFmtId="0" fontId="0" fillId="0" borderId="11" xfId="0" applyBorder="1" applyAlignment="1">
      <alignment horizontal="left"/>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applyAlignment="1">
      <alignment horizontal="center" vertical="center"/>
    </xf>
    <xf numFmtId="0" fontId="0" fillId="5" borderId="1" xfId="0" applyFill="1" applyBorder="1" applyAlignment="1">
      <alignment horizontal="center" vertical="center"/>
    </xf>
    <xf numFmtId="14" fontId="0" fillId="0" borderId="1" xfId="0" applyNumberFormat="1"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20" fillId="0" borderId="12" xfId="1" applyFont="1" applyBorder="1" applyAlignment="1">
      <alignment horizont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6" fillId="0" borderId="1" xfId="0" applyFont="1" applyBorder="1" applyAlignment="1">
      <alignment horizontal="center" wrapText="1"/>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14" fontId="0" fillId="0" borderId="5" xfId="0" applyNumberFormat="1" applyBorder="1" applyAlignment="1">
      <alignment horizontal="center" vertical="center"/>
    </xf>
    <xf numFmtId="0" fontId="9" fillId="4"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14" fontId="0" fillId="0" borderId="5" xfId="0" applyNumberFormat="1" applyBorder="1" applyAlignment="1">
      <alignment horizontal="center" vertical="center" wrapText="1"/>
    </xf>
    <xf numFmtId="0" fontId="8" fillId="8" borderId="5" xfId="0" applyFont="1" applyFill="1" applyBorder="1" applyAlignment="1">
      <alignment horizontal="center" vertical="center"/>
    </xf>
    <xf numFmtId="0" fontId="8" fillId="8" borderId="6" xfId="0" applyFont="1" applyFill="1" applyBorder="1" applyAlignment="1">
      <alignment horizontal="center" vertical="center"/>
    </xf>
    <xf numFmtId="0" fontId="8" fillId="8" borderId="7" xfId="0" applyFont="1" applyFill="1" applyBorder="1" applyAlignment="1">
      <alignment horizontal="center" vertical="center"/>
    </xf>
    <xf numFmtId="2" fontId="7" fillId="2" borderId="5" xfId="0" applyNumberFormat="1" applyFont="1" applyFill="1" applyBorder="1" applyAlignment="1">
      <alignment horizontal="center"/>
    </xf>
    <xf numFmtId="2" fontId="7" fillId="2" borderId="6" xfId="0" applyNumberFormat="1" applyFont="1" applyFill="1" applyBorder="1" applyAlignment="1">
      <alignment horizontal="center"/>
    </xf>
    <xf numFmtId="2" fontId="7" fillId="2" borderId="7" xfId="0" applyNumberFormat="1" applyFont="1" applyFill="1" applyBorder="1" applyAlignment="1">
      <alignment horizontal="center"/>
    </xf>
    <xf numFmtId="2" fontId="0" fillId="0" borderId="1" xfId="0" applyNumberFormat="1" applyBorder="1" applyAlignment="1">
      <alignment horizontal="center" vertical="center" wrapText="1"/>
    </xf>
    <xf numFmtId="2" fontId="0" fillId="0" borderId="1" xfId="0" applyNumberFormat="1" applyBorder="1" applyAlignment="1">
      <alignment horizontal="center" vertical="center"/>
    </xf>
    <xf numFmtId="0" fontId="8" fillId="2" borderId="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0" fillId="0" borderId="3" xfId="0" applyBorder="1" applyAlignment="1">
      <alignment horizontal="center" vertical="center" wrapText="1"/>
    </xf>
    <xf numFmtId="0" fontId="0" fillId="5" borderId="3" xfId="0" applyFill="1" applyBorder="1" applyAlignment="1">
      <alignment horizontal="center"/>
    </xf>
    <xf numFmtId="0" fontId="0" fillId="5" borderId="2" xfId="0" applyFill="1" applyBorder="1" applyAlignment="1">
      <alignment horizontal="center"/>
    </xf>
    <xf numFmtId="0" fontId="0" fillId="5" borderId="13" xfId="0" applyFill="1" applyBorder="1" applyAlignment="1">
      <alignment horizontal="center"/>
    </xf>
    <xf numFmtId="0" fontId="0" fillId="5" borderId="10" xfId="0" applyFill="1" applyBorder="1" applyAlignment="1">
      <alignment horizontal="center"/>
    </xf>
    <xf numFmtId="0" fontId="0" fillId="5" borderId="12" xfId="0" applyFill="1" applyBorder="1" applyAlignment="1">
      <alignment horizontal="center"/>
    </xf>
    <xf numFmtId="0" fontId="0" fillId="5" borderId="14" xfId="0" applyFill="1" applyBorder="1" applyAlignment="1">
      <alignment horizont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2" fontId="0" fillId="0" borderId="5" xfId="0" applyNumberFormat="1" applyBorder="1" applyAlignment="1">
      <alignment horizontal="center" vertical="center"/>
    </xf>
    <xf numFmtId="2" fontId="0" fillId="0" borderId="6" xfId="0" applyNumberFormat="1" applyBorder="1" applyAlignment="1">
      <alignment horizontal="center" vertical="center"/>
    </xf>
    <xf numFmtId="2" fontId="0" fillId="0" borderId="7" xfId="0" applyNumberFormat="1" applyBorder="1" applyAlignment="1">
      <alignment horizontal="center" vertical="center"/>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2" fontId="24" fillId="2" borderId="4" xfId="0" applyNumberFormat="1" applyFont="1" applyFill="1" applyBorder="1" applyAlignment="1">
      <alignment horizontal="center" vertical="center" wrapText="1"/>
    </xf>
    <xf numFmtId="2" fontId="24" fillId="2" borderId="0" xfId="0" applyNumberFormat="1" applyFont="1" applyFill="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1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8" xfId="0" applyBorder="1" applyAlignment="1">
      <alignment horizontal="center" vertical="center" wrapText="1"/>
    </xf>
    <xf numFmtId="14" fontId="0" fillId="0" borderId="6" xfId="0" applyNumberFormat="1" applyBorder="1" applyAlignment="1">
      <alignment horizontal="center"/>
    </xf>
    <xf numFmtId="14" fontId="0" fillId="0" borderId="7" xfId="0" applyNumberFormat="1" applyBorder="1" applyAlignment="1">
      <alignment horizontal="center"/>
    </xf>
    <xf numFmtId="2" fontId="24" fillId="2" borderId="9" xfId="0" applyNumberFormat="1" applyFont="1" applyFill="1" applyBorder="1" applyAlignment="1">
      <alignment horizontal="center"/>
    </xf>
    <xf numFmtId="0" fontId="3" fillId="4" borderId="1" xfId="0" applyFont="1" applyFill="1" applyBorder="1" applyAlignment="1">
      <alignment horizontal="center" vertical="center"/>
    </xf>
    <xf numFmtId="0" fontId="0" fillId="5" borderId="1" xfId="0" applyFill="1" applyBorder="1" applyAlignment="1">
      <alignment horizontal="center" vertical="center" wrapText="1"/>
    </xf>
    <xf numFmtId="0" fontId="0" fillId="0" borderId="5" xfId="0" applyBorder="1"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0" fillId="0" borderId="11" xfId="0" applyBorder="1" applyAlignment="1">
      <alignment horizontal="center"/>
    </xf>
    <xf numFmtId="0" fontId="0" fillId="0" borderId="11" xfId="0" applyBorder="1" applyAlignment="1">
      <alignment horizontal="center" vertical="center"/>
    </xf>
    <xf numFmtId="14" fontId="0" fillId="0" borderId="0" xfId="0" applyNumberFormat="1" applyAlignment="1">
      <alignment horizontal="center"/>
    </xf>
    <xf numFmtId="14" fontId="0" fillId="0" borderId="3" xfId="0" applyNumberFormat="1" applyBorder="1" applyAlignment="1">
      <alignment horizontal="center" vertical="center"/>
    </xf>
    <xf numFmtId="14" fontId="0" fillId="0" borderId="2" xfId="0" applyNumberFormat="1" applyBorder="1" applyAlignment="1">
      <alignment horizontal="center" vertical="center"/>
    </xf>
    <xf numFmtId="14" fontId="0" fillId="0" borderId="13" xfId="0" applyNumberFormat="1" applyBorder="1" applyAlignment="1">
      <alignment horizontal="center" vertical="center"/>
    </xf>
    <xf numFmtId="14" fontId="0" fillId="0" borderId="4" xfId="0" applyNumberFormat="1" applyBorder="1" applyAlignment="1">
      <alignment horizontal="center" vertical="center"/>
    </xf>
    <xf numFmtId="14" fontId="0" fillId="0" borderId="0" xfId="0" applyNumberFormat="1" applyAlignment="1">
      <alignment horizontal="center" vertical="center"/>
    </xf>
    <xf numFmtId="14" fontId="0" fillId="0" borderId="8" xfId="0" applyNumberForma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22"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17" xfId="0" applyBorder="1" applyAlignment="1">
      <alignment horizontal="center" vertical="center" wrapText="1"/>
    </xf>
    <xf numFmtId="0" fontId="0" fillId="0" borderId="25" xfId="0" applyBorder="1" applyAlignment="1">
      <alignment horizontal="center" vertical="center" wrapText="1"/>
    </xf>
    <xf numFmtId="14" fontId="0" fillId="0" borderId="18" xfId="0" applyNumberFormat="1" applyBorder="1" applyAlignment="1">
      <alignment horizontal="center" vertical="center"/>
    </xf>
    <xf numFmtId="14" fontId="0" fillId="0" borderId="19" xfId="0" applyNumberFormat="1" applyBorder="1" applyAlignment="1">
      <alignment horizontal="center" vertical="center"/>
    </xf>
    <xf numFmtId="14" fontId="0" fillId="0" borderId="20" xfId="0" applyNumberFormat="1" applyBorder="1" applyAlignment="1">
      <alignment horizontal="center" vertical="center"/>
    </xf>
    <xf numFmtId="14" fontId="0" fillId="0" borderId="26" xfId="0" applyNumberFormat="1" applyBorder="1" applyAlignment="1">
      <alignment horizontal="center" vertical="center"/>
    </xf>
    <xf numFmtId="14" fontId="0" fillId="0" borderId="27" xfId="0" applyNumberFormat="1" applyBorder="1" applyAlignment="1">
      <alignment horizontal="center" vertical="center"/>
    </xf>
    <xf numFmtId="14" fontId="0" fillId="0" borderId="28" xfId="0" applyNumberFormat="1" applyBorder="1" applyAlignment="1">
      <alignment horizontal="center" vertical="center"/>
    </xf>
    <xf numFmtId="0" fontId="0" fillId="0" borderId="11" xfId="0" applyBorder="1" applyAlignment="1">
      <alignment horizontal="center" vertical="center" wrapText="1"/>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18" fillId="0" borderId="3" xfId="0" applyFont="1" applyBorder="1" applyAlignment="1">
      <alignment horizontal="center" vertical="center"/>
    </xf>
    <xf numFmtId="0" fontId="18" fillId="0" borderId="2" xfId="0" applyFont="1" applyBorder="1" applyAlignment="1">
      <alignment horizontal="center" vertical="center"/>
    </xf>
    <xf numFmtId="0" fontId="18" fillId="0" borderId="13" xfId="0" applyFont="1" applyBorder="1" applyAlignment="1">
      <alignment horizontal="center" vertical="center"/>
    </xf>
    <xf numFmtId="0" fontId="18" fillId="0" borderId="4" xfId="0" applyFont="1" applyBorder="1" applyAlignment="1">
      <alignment horizontal="center" vertical="center"/>
    </xf>
    <xf numFmtId="0" fontId="18" fillId="0" borderId="0" xfId="0" applyFont="1" applyAlignment="1">
      <alignment horizontal="center" vertical="center"/>
    </xf>
    <xf numFmtId="0" fontId="18" fillId="0" borderId="8" xfId="0" applyFont="1" applyBorder="1" applyAlignment="1">
      <alignment horizontal="center"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14" fontId="0" fillId="0" borderId="11" xfId="0" applyNumberFormat="1" applyBorder="1" applyAlignment="1">
      <alignment horizontal="center"/>
    </xf>
    <xf numFmtId="0" fontId="0" fillId="0" borderId="21" xfId="0" applyBorder="1" applyAlignment="1">
      <alignment horizontal="center" vertical="center" wrapText="1"/>
    </xf>
    <xf numFmtId="0" fontId="0" fillId="0" borderId="23"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9" xfId="0" applyBorder="1" applyAlignment="1">
      <alignment horizontal="center" vertical="center" wrapText="1"/>
    </xf>
    <xf numFmtId="14" fontId="0" fillId="0" borderId="10" xfId="0" applyNumberFormat="1" applyBorder="1" applyAlignment="1">
      <alignment horizontal="center" vertical="center"/>
    </xf>
    <xf numFmtId="14" fontId="0" fillId="0" borderId="12" xfId="0" applyNumberFormat="1" applyBorder="1" applyAlignment="1">
      <alignment horizontal="center" vertical="center"/>
    </xf>
    <xf numFmtId="14" fontId="0" fillId="0" borderId="14" xfId="0" applyNumberFormat="1" applyBorder="1" applyAlignment="1">
      <alignment horizontal="center" vertical="center"/>
    </xf>
    <xf numFmtId="14" fontId="0" fillId="0" borderId="25" xfId="0" applyNumberFormat="1" applyBorder="1" applyAlignment="1">
      <alignment horizont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1" xfId="0" applyFont="1" applyBorder="1" applyAlignment="1">
      <alignment horizontal="center" vertical="center"/>
    </xf>
    <xf numFmtId="0" fontId="18" fillId="0" borderId="25" xfId="0" applyFont="1" applyBorder="1" applyAlignment="1">
      <alignment horizontal="center" vertical="center"/>
    </xf>
    <xf numFmtId="0" fontId="0" fillId="0" borderId="25" xfId="0" applyBorder="1" applyAlignment="1">
      <alignment horizontal="center"/>
    </xf>
    <xf numFmtId="0" fontId="1" fillId="2" borderId="10" xfId="0" applyFont="1" applyFill="1" applyBorder="1" applyAlignment="1">
      <alignment horizontal="center" wrapText="1"/>
    </xf>
    <xf numFmtId="0" fontId="1" fillId="2" borderId="12" xfId="0" applyFont="1" applyFill="1" applyBorder="1" applyAlignment="1">
      <alignment horizontal="center" wrapText="1"/>
    </xf>
    <xf numFmtId="0" fontId="0" fillId="0" borderId="17" xfId="0" applyBorder="1" applyAlignment="1">
      <alignment horizontal="center"/>
    </xf>
    <xf numFmtId="0" fontId="0" fillId="0" borderId="1" xfId="0" applyBorder="1" applyAlignment="1">
      <alignment horizontal="left" wrapText="1"/>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4" xfId="0" applyFont="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9" fontId="0" fillId="0" borderId="1" xfId="0" applyNumberFormat="1" applyBorder="1" applyAlignment="1">
      <alignment horizontal="center" vertical="center"/>
    </xf>
    <xf numFmtId="4" fontId="0" fillId="0" borderId="1" xfId="0" applyNumberFormat="1" applyBorder="1" applyAlignment="1">
      <alignment horizontal="center" vertical="center"/>
    </xf>
    <xf numFmtId="0" fontId="3" fillId="0" borderId="1" xfId="0" applyFont="1" applyBorder="1" applyAlignment="1">
      <alignment horizontal="left" vertical="center"/>
    </xf>
    <xf numFmtId="2" fontId="23" fillId="2" borderId="5" xfId="0" applyNumberFormat="1" applyFont="1" applyFill="1" applyBorder="1" applyAlignment="1">
      <alignment horizontal="center" wrapText="1"/>
    </xf>
    <xf numFmtId="2" fontId="23" fillId="2" borderId="6" xfId="0" applyNumberFormat="1" applyFont="1" applyFill="1" applyBorder="1" applyAlignment="1">
      <alignment horizontal="center" wrapText="1"/>
    </xf>
    <xf numFmtId="0" fontId="1" fillId="8" borderId="1" xfId="0" applyFont="1" applyFill="1" applyBorder="1" applyAlignment="1">
      <alignment horizontal="center"/>
    </xf>
    <xf numFmtId="2" fontId="7" fillId="2" borderId="5" xfId="0" applyNumberFormat="1" applyFont="1" applyFill="1" applyBorder="1" applyAlignment="1">
      <alignment horizontal="center" wrapText="1"/>
    </xf>
    <xf numFmtId="2" fontId="7" fillId="2" borderId="6" xfId="0" applyNumberFormat="1" applyFont="1" applyFill="1" applyBorder="1" applyAlignment="1">
      <alignment horizontal="center" wrapText="1"/>
    </xf>
    <xf numFmtId="0" fontId="12" fillId="5" borderId="11" xfId="0" applyFont="1" applyFill="1" applyBorder="1" applyAlignment="1">
      <alignment horizontal="center" vertical="center"/>
    </xf>
    <xf numFmtId="0" fontId="12" fillId="5" borderId="15" xfId="0" applyFont="1" applyFill="1" applyBorder="1" applyAlignment="1">
      <alignment horizontal="center" vertical="center"/>
    </xf>
    <xf numFmtId="0" fontId="12" fillId="5" borderId="9" xfId="0" applyFont="1" applyFill="1" applyBorder="1" applyAlignment="1">
      <alignment horizontal="center" vertical="center"/>
    </xf>
    <xf numFmtId="0" fontId="18" fillId="0" borderId="10" xfId="0" applyFont="1" applyBorder="1" applyAlignment="1">
      <alignment horizontal="center" vertical="center"/>
    </xf>
    <xf numFmtId="0" fontId="18" fillId="0" borderId="12" xfId="0" applyFont="1" applyBorder="1" applyAlignment="1">
      <alignment horizontal="center" vertical="center"/>
    </xf>
    <xf numFmtId="0" fontId="18" fillId="0" borderId="14" xfId="0" applyFont="1" applyBorder="1" applyAlignment="1">
      <alignment horizontal="center" vertical="center"/>
    </xf>
    <xf numFmtId="14" fontId="0" fillId="0" borderId="3" xfId="0" applyNumberFormat="1" applyBorder="1" applyAlignment="1">
      <alignment horizontal="center" vertical="center" wrapText="1"/>
    </xf>
    <xf numFmtId="14" fontId="0" fillId="0" borderId="2" xfId="0" applyNumberFormat="1" applyBorder="1" applyAlignment="1">
      <alignment horizontal="center" vertical="center" wrapText="1"/>
    </xf>
    <xf numFmtId="14" fontId="0" fillId="0" borderId="13" xfId="0" applyNumberFormat="1" applyBorder="1" applyAlignment="1">
      <alignment horizontal="center" vertical="center" wrapText="1"/>
    </xf>
    <xf numFmtId="14" fontId="0" fillId="0" borderId="4" xfId="0" applyNumberFormat="1" applyBorder="1" applyAlignment="1">
      <alignment horizontal="center" vertical="center" wrapText="1"/>
    </xf>
    <xf numFmtId="14" fontId="0" fillId="0" borderId="0" xfId="0" applyNumberFormat="1" applyAlignment="1">
      <alignment horizontal="center" vertical="center" wrapText="1"/>
    </xf>
    <xf numFmtId="14" fontId="0" fillId="0" borderId="8" xfId="0" applyNumberFormat="1" applyBorder="1" applyAlignment="1">
      <alignment horizontal="center" vertical="center" wrapText="1"/>
    </xf>
    <xf numFmtId="14" fontId="0" fillId="0" borderId="10" xfId="0" applyNumberFormat="1" applyBorder="1" applyAlignment="1">
      <alignment horizontal="center" vertical="center" wrapText="1"/>
    </xf>
    <xf numFmtId="14" fontId="0" fillId="0" borderId="12" xfId="0" applyNumberFormat="1" applyBorder="1" applyAlignment="1">
      <alignment horizontal="center" vertical="center" wrapText="1"/>
    </xf>
    <xf numFmtId="14" fontId="0" fillId="0" borderId="14" xfId="0" applyNumberFormat="1" applyBorder="1" applyAlignment="1">
      <alignment horizontal="center" vertical="center" wrapText="1"/>
    </xf>
    <xf numFmtId="0" fontId="0" fillId="0" borderId="1" xfId="0" applyBorder="1" applyAlignment="1">
      <alignment horizontal="left"/>
    </xf>
    <xf numFmtId="0" fontId="2" fillId="0" borderId="1" xfId="0" applyFont="1" applyBorder="1" applyAlignment="1">
      <alignment horizontal="center"/>
    </xf>
    <xf numFmtId="0" fontId="27" fillId="0" borderId="0" xfId="0" applyFont="1"/>
    <xf numFmtId="0" fontId="28" fillId="0" borderId="0" xfId="0" applyFont="1"/>
    <xf numFmtId="0" fontId="27" fillId="0" borderId="0" xfId="0" applyFont="1" applyAlignment="1">
      <alignment horizontal="center" vertical="center" wrapText="1"/>
    </xf>
    <xf numFmtId="0" fontId="29" fillId="0" borderId="0" xfId="0" applyFont="1"/>
    <xf numFmtId="165" fontId="29" fillId="0" borderId="0" xfId="0" applyNumberFormat="1" applyFont="1"/>
    <xf numFmtId="5" fontId="29" fillId="0" borderId="0" xfId="0" applyNumberFormat="1" applyFont="1"/>
    <xf numFmtId="0" fontId="30" fillId="0" borderId="0" xfId="0" applyFont="1"/>
  </cellXfs>
  <cellStyles count="2">
    <cellStyle name="Hipervínculo" xfId="1" builtinId="8"/>
    <cellStyle name="Normal" xfId="0" builtinId="0"/>
  </cellStyles>
  <dxfs count="136">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247649</xdr:colOff>
      <xdr:row>21</xdr:row>
      <xdr:rowOff>57151</xdr:rowOff>
    </xdr:from>
    <xdr:to>
      <xdr:col>0</xdr:col>
      <xdr:colOff>1524000</xdr:colOff>
      <xdr:row>26</xdr:row>
      <xdr:rowOff>9525</xdr:rowOff>
    </xdr:to>
    <xdr:pic>
      <xdr:nvPicPr>
        <xdr:cNvPr id="5" name="Imagen 4">
          <a:extLst>
            <a:ext uri="{FF2B5EF4-FFF2-40B4-BE49-F238E27FC236}">
              <a16:creationId xmlns:a16="http://schemas.microsoft.com/office/drawing/2014/main" id="{723B8ADE-2B59-3C89-D8CB-784CF19EF2C5}"/>
            </a:ext>
          </a:extLst>
        </xdr:cNvPr>
        <xdr:cNvPicPr>
          <a:picLocks noChangeAspect="1"/>
        </xdr:cNvPicPr>
      </xdr:nvPicPr>
      <xdr:blipFill>
        <a:blip xmlns:r="http://schemas.openxmlformats.org/officeDocument/2006/relationships" r:embed="rId1">
          <a:biLevel thresh="50000"/>
        </a:blip>
        <a:stretch>
          <a:fillRect/>
        </a:stretch>
      </xdr:blipFill>
      <xdr:spPr>
        <a:xfrm>
          <a:off x="247649" y="4057651"/>
          <a:ext cx="1276351" cy="904874"/>
        </a:xfrm>
        <a:prstGeom prst="rect">
          <a:avLst/>
        </a:prstGeom>
      </xdr:spPr>
    </xdr:pic>
    <xdr:clientData/>
  </xdr:twoCellAnchor>
  <xdr:twoCellAnchor editAs="oneCell">
    <xdr:from>
      <xdr:col>0</xdr:col>
      <xdr:colOff>17394</xdr:colOff>
      <xdr:row>30</xdr:row>
      <xdr:rowOff>19302</xdr:rowOff>
    </xdr:from>
    <xdr:to>
      <xdr:col>0</xdr:col>
      <xdr:colOff>2000835</xdr:colOff>
      <xdr:row>34</xdr:row>
      <xdr:rowOff>13412</xdr:rowOff>
    </xdr:to>
    <xdr:pic>
      <xdr:nvPicPr>
        <xdr:cNvPr id="2" name="Imagen 1">
          <a:extLst>
            <a:ext uri="{FF2B5EF4-FFF2-40B4-BE49-F238E27FC236}">
              <a16:creationId xmlns:a16="http://schemas.microsoft.com/office/drawing/2014/main" id="{B710239D-98E3-41C8-A6B7-E350CDA6E74B}"/>
            </a:ext>
          </a:extLst>
        </xdr:cNvPr>
        <xdr:cNvPicPr>
          <a:picLocks noChangeAspect="1"/>
        </xdr:cNvPicPr>
      </xdr:nvPicPr>
      <xdr:blipFill>
        <a:blip xmlns:r="http://schemas.openxmlformats.org/officeDocument/2006/relationships" r:embed="rId2"/>
        <a:stretch>
          <a:fillRect/>
        </a:stretch>
      </xdr:blipFill>
      <xdr:spPr>
        <a:xfrm>
          <a:off x="17394" y="5772402"/>
          <a:ext cx="1983441" cy="775160"/>
        </a:xfrm>
        <a:prstGeom prst="rect">
          <a:avLst/>
        </a:prstGeom>
      </xdr:spPr>
    </xdr:pic>
    <xdr:clientData/>
  </xdr:twoCellAnchor>
  <xdr:twoCellAnchor editAs="oneCell">
    <xdr:from>
      <xdr:col>2</xdr:col>
      <xdr:colOff>331239</xdr:colOff>
      <xdr:row>21</xdr:row>
      <xdr:rowOff>165652</xdr:rowOff>
    </xdr:from>
    <xdr:to>
      <xdr:col>4</xdr:col>
      <xdr:colOff>279745</xdr:colOff>
      <xdr:row>25</xdr:row>
      <xdr:rowOff>146442</xdr:rowOff>
    </xdr:to>
    <xdr:pic>
      <xdr:nvPicPr>
        <xdr:cNvPr id="3" name="Imagen 2">
          <a:extLst>
            <a:ext uri="{FF2B5EF4-FFF2-40B4-BE49-F238E27FC236}">
              <a16:creationId xmlns:a16="http://schemas.microsoft.com/office/drawing/2014/main" id="{0EEAC57C-578C-4E41-89AB-174F07F02D9C}"/>
            </a:ext>
          </a:extLst>
        </xdr:cNvPr>
        <xdr:cNvPicPr>
          <a:picLocks noChangeAspect="1"/>
        </xdr:cNvPicPr>
      </xdr:nvPicPr>
      <xdr:blipFill>
        <a:blip xmlns:r="http://schemas.openxmlformats.org/officeDocument/2006/relationships" r:embed="rId3"/>
        <a:stretch>
          <a:fillRect/>
        </a:stretch>
      </xdr:blipFill>
      <xdr:spPr>
        <a:xfrm>
          <a:off x="4531764" y="2937427"/>
          <a:ext cx="1701106" cy="742790"/>
        </a:xfrm>
        <a:prstGeom prst="rect">
          <a:avLst/>
        </a:prstGeom>
      </xdr:spPr>
    </xdr:pic>
    <xdr:clientData/>
  </xdr:twoCellAnchor>
  <xdr:twoCellAnchor editAs="oneCell">
    <xdr:from>
      <xdr:col>2</xdr:col>
      <xdr:colOff>193789</xdr:colOff>
      <xdr:row>29</xdr:row>
      <xdr:rowOff>122148</xdr:rowOff>
    </xdr:from>
    <xdr:to>
      <xdr:col>4</xdr:col>
      <xdr:colOff>201342</xdr:colOff>
      <xdr:row>34</xdr:row>
      <xdr:rowOff>27001</xdr:rowOff>
    </xdr:to>
    <xdr:pic>
      <xdr:nvPicPr>
        <xdr:cNvPr id="4" name="Imagen 3">
          <a:extLst>
            <a:ext uri="{FF2B5EF4-FFF2-40B4-BE49-F238E27FC236}">
              <a16:creationId xmlns:a16="http://schemas.microsoft.com/office/drawing/2014/main" id="{B8CB470D-274A-4871-A486-D7264088A3AF}"/>
            </a:ext>
          </a:extLst>
        </xdr:cNvPr>
        <xdr:cNvPicPr>
          <a:picLocks noChangeAspect="1"/>
        </xdr:cNvPicPr>
      </xdr:nvPicPr>
      <xdr:blipFill>
        <a:blip xmlns:r="http://schemas.openxmlformats.org/officeDocument/2006/relationships" r:embed="rId4">
          <a:biLevel thresh="50000"/>
        </a:blip>
        <a:stretch>
          <a:fillRect/>
        </a:stretch>
      </xdr:blipFill>
      <xdr:spPr>
        <a:xfrm>
          <a:off x="4394314" y="4446498"/>
          <a:ext cx="1760153" cy="8573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70</xdr:col>
      <xdr:colOff>211665</xdr:colOff>
      <xdr:row>29</xdr:row>
      <xdr:rowOff>370417</xdr:rowOff>
    </xdr:from>
    <xdr:to>
      <xdr:col>74</xdr:col>
      <xdr:colOff>302082</xdr:colOff>
      <xdr:row>29</xdr:row>
      <xdr:rowOff>822633</xdr:rowOff>
    </xdr:to>
    <xdr:pic>
      <xdr:nvPicPr>
        <xdr:cNvPr id="2" name="Imagen 1">
          <a:extLst>
            <a:ext uri="{FF2B5EF4-FFF2-40B4-BE49-F238E27FC236}">
              <a16:creationId xmlns:a16="http://schemas.microsoft.com/office/drawing/2014/main" id="{1CF5C797-9592-3504-FFE9-C7758ABE3196}"/>
            </a:ext>
          </a:extLst>
        </xdr:cNvPr>
        <xdr:cNvPicPr>
          <a:picLocks noChangeAspect="1"/>
        </xdr:cNvPicPr>
      </xdr:nvPicPr>
      <xdr:blipFill>
        <a:blip xmlns:r="http://schemas.openxmlformats.org/officeDocument/2006/relationships" r:embed="rId1"/>
        <a:stretch>
          <a:fillRect/>
        </a:stretch>
      </xdr:blipFill>
      <xdr:spPr>
        <a:xfrm>
          <a:off x="30046082" y="12911667"/>
          <a:ext cx="1614417" cy="4522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E4F0E-E01D-4D3D-A311-AE7053D45E07}">
  <sheetPr>
    <tabColor rgb="FFFFC000"/>
  </sheetPr>
  <dimension ref="A1:AE38"/>
  <sheetViews>
    <sheetView showGridLines="0" tabSelected="1" workbookViewId="0">
      <pane xSplit="1" ySplit="4" topLeftCell="B17" activePane="bottomRight" state="frozen"/>
      <selection pane="topRight" activeCell="B1" sqref="B1"/>
      <selection pane="bottomLeft" activeCell="A5" sqref="A5"/>
      <selection pane="bottomRight" activeCell="B40" sqref="B40"/>
    </sheetView>
  </sheetViews>
  <sheetFormatPr baseColWidth="10" defaultColWidth="11.42578125" defaultRowHeight="15" x14ac:dyDescent="0.25"/>
  <cols>
    <col min="1" max="1" width="30.7109375" bestFit="1" customWidth="1"/>
    <col min="2" max="2" width="13" customWidth="1"/>
    <col min="3" max="3" width="14.28515625" bestFit="1" customWidth="1"/>
    <col min="4" max="4" width="12" bestFit="1" customWidth="1"/>
    <col min="5" max="5" width="14.28515625" bestFit="1" customWidth="1"/>
    <col min="6" max="6" width="14.140625" customWidth="1"/>
    <col min="7" max="7" width="14.28515625" bestFit="1" customWidth="1"/>
    <col min="8" max="8" width="11.7109375" customWidth="1"/>
    <col min="9" max="9" width="14.28515625" bestFit="1" customWidth="1"/>
    <col min="10" max="10" width="16.85546875" customWidth="1"/>
    <col min="11" max="11" width="14.28515625" bestFit="1" customWidth="1"/>
    <col min="12" max="12" width="13.140625" customWidth="1"/>
    <col min="13" max="13" width="14.28515625" bestFit="1" customWidth="1"/>
    <col min="14" max="14" width="13.42578125" customWidth="1"/>
    <col min="15" max="15" width="14.28515625" bestFit="1" customWidth="1"/>
    <col min="16" max="16" width="12.5703125" customWidth="1"/>
    <col min="17" max="17" width="14.28515625" bestFit="1" customWidth="1"/>
    <col min="18" max="18" width="15.85546875" customWidth="1"/>
    <col min="19" max="19" width="14.28515625" bestFit="1" customWidth="1"/>
    <col min="20" max="20" width="11.85546875" bestFit="1" customWidth="1"/>
    <col min="21" max="21" width="14.28515625" bestFit="1" customWidth="1"/>
    <col min="22" max="22" width="11.85546875" bestFit="1" customWidth="1"/>
    <col min="23" max="23" width="14.28515625" bestFit="1" customWidth="1"/>
    <col min="24" max="24" width="11.85546875" bestFit="1" customWidth="1"/>
    <col min="25" max="25" width="14.28515625" bestFit="1" customWidth="1"/>
    <col min="26" max="26" width="20.85546875" bestFit="1" customWidth="1"/>
    <col min="27" max="27" width="14.28515625" bestFit="1" customWidth="1"/>
    <col min="28" max="28" width="15.5703125" customWidth="1"/>
    <col min="29" max="29" width="14.28515625" bestFit="1" customWidth="1"/>
    <col min="30" max="30" width="11.85546875" bestFit="1" customWidth="1"/>
    <col min="31" max="31" width="14.28515625" bestFit="1" customWidth="1"/>
  </cols>
  <sheetData>
    <row r="1" spans="1:31" s="51" customFormat="1" x14ac:dyDescent="0.25">
      <c r="A1" s="77" t="s">
        <v>0</v>
      </c>
      <c r="B1" s="76" t="s">
        <v>1</v>
      </c>
      <c r="C1" s="76"/>
      <c r="D1" s="76" t="s">
        <v>2</v>
      </c>
      <c r="E1" s="76"/>
      <c r="F1" s="76" t="s">
        <v>3</v>
      </c>
      <c r="G1" s="76"/>
      <c r="H1" s="76" t="s">
        <v>4</v>
      </c>
      <c r="I1" s="76"/>
      <c r="J1" s="76" t="s">
        <v>5</v>
      </c>
      <c r="K1" s="76"/>
      <c r="L1" s="76" t="s">
        <v>6</v>
      </c>
      <c r="M1" s="76"/>
      <c r="N1" s="76" t="s">
        <v>7</v>
      </c>
      <c r="O1" s="76"/>
      <c r="P1" s="76" t="s">
        <v>8</v>
      </c>
      <c r="Q1" s="76"/>
      <c r="R1" s="76" t="s">
        <v>9</v>
      </c>
      <c r="S1" s="76"/>
      <c r="T1" s="76" t="s">
        <v>10</v>
      </c>
      <c r="U1" s="76"/>
      <c r="V1" s="76" t="s">
        <v>11</v>
      </c>
      <c r="W1" s="76"/>
      <c r="X1" s="76" t="s">
        <v>12</v>
      </c>
      <c r="Y1" s="76"/>
      <c r="Z1" s="76" t="s">
        <v>13</v>
      </c>
      <c r="AA1" s="76"/>
      <c r="AB1" s="76" t="s">
        <v>14</v>
      </c>
      <c r="AC1" s="76"/>
      <c r="AD1" s="76" t="s">
        <v>15</v>
      </c>
      <c r="AE1" s="76"/>
    </row>
    <row r="2" spans="1:31" s="51" customFormat="1" x14ac:dyDescent="0.25">
      <c r="A2" s="77"/>
      <c r="B2" s="76"/>
      <c r="C2" s="76"/>
      <c r="D2" s="76"/>
      <c r="E2" s="76"/>
      <c r="F2" s="76"/>
      <c r="G2" s="76"/>
      <c r="H2" s="76"/>
      <c r="I2" s="76"/>
      <c r="J2" s="76"/>
      <c r="K2" s="76"/>
      <c r="L2" s="76"/>
      <c r="M2" s="76"/>
      <c r="N2" s="76"/>
      <c r="O2" s="76"/>
      <c r="P2" s="76"/>
      <c r="Q2" s="76"/>
      <c r="R2" s="76"/>
      <c r="S2" s="76"/>
      <c r="T2" s="76"/>
      <c r="U2" s="76"/>
      <c r="V2" s="76"/>
      <c r="W2" s="76"/>
      <c r="X2" s="76"/>
      <c r="Y2" s="76"/>
      <c r="Z2" s="76"/>
      <c r="AA2" s="76"/>
      <c r="AB2" s="76"/>
      <c r="AC2" s="76"/>
      <c r="AD2" s="76"/>
      <c r="AE2" s="76"/>
    </row>
    <row r="3" spans="1:31" s="51" customFormat="1" x14ac:dyDescent="0.25">
      <c r="A3" s="77"/>
      <c r="B3" s="76"/>
      <c r="C3" s="76"/>
      <c r="D3" s="76"/>
      <c r="E3" s="76"/>
      <c r="F3" s="76"/>
      <c r="G3" s="76"/>
      <c r="H3" s="76"/>
      <c r="I3" s="76"/>
      <c r="J3" s="76"/>
      <c r="K3" s="76"/>
      <c r="L3" s="76"/>
      <c r="M3" s="76"/>
      <c r="N3" s="76"/>
      <c r="O3" s="76"/>
      <c r="P3" s="76"/>
      <c r="Q3" s="76"/>
      <c r="R3" s="76"/>
      <c r="S3" s="76"/>
      <c r="T3" s="76"/>
      <c r="U3" s="76"/>
      <c r="V3" s="76"/>
      <c r="W3" s="76"/>
      <c r="X3" s="76"/>
      <c r="Y3" s="76"/>
      <c r="Z3" s="76"/>
      <c r="AA3" s="76"/>
      <c r="AB3" s="76"/>
      <c r="AC3" s="76"/>
      <c r="AD3" s="76"/>
      <c r="AE3" s="76"/>
    </row>
    <row r="4" spans="1:31" s="31" customFormat="1" x14ac:dyDescent="0.25">
      <c r="A4" s="77"/>
      <c r="B4" s="18" t="s">
        <v>16</v>
      </c>
      <c r="C4" s="18" t="s">
        <v>17</v>
      </c>
      <c r="D4" s="18" t="s">
        <v>16</v>
      </c>
      <c r="E4" s="18" t="s">
        <v>17</v>
      </c>
      <c r="F4" s="18" t="s">
        <v>16</v>
      </c>
      <c r="G4" s="18" t="s">
        <v>17</v>
      </c>
      <c r="H4" s="18" t="s">
        <v>16</v>
      </c>
      <c r="I4" s="18" t="s">
        <v>17</v>
      </c>
      <c r="J4" s="18" t="s">
        <v>16</v>
      </c>
      <c r="K4" s="18" t="s">
        <v>17</v>
      </c>
      <c r="L4" s="18" t="s">
        <v>16</v>
      </c>
      <c r="M4" s="18" t="s">
        <v>17</v>
      </c>
      <c r="N4" s="18" t="s">
        <v>16</v>
      </c>
      <c r="O4" s="18" t="s">
        <v>17</v>
      </c>
      <c r="P4" s="18" t="s">
        <v>16</v>
      </c>
      <c r="Q4" s="18" t="s">
        <v>17</v>
      </c>
      <c r="R4" s="18" t="s">
        <v>16</v>
      </c>
      <c r="S4" s="18" t="s">
        <v>17</v>
      </c>
      <c r="T4" s="18" t="s">
        <v>16</v>
      </c>
      <c r="U4" s="18" t="s">
        <v>17</v>
      </c>
      <c r="V4" s="18" t="s">
        <v>16</v>
      </c>
      <c r="W4" s="18" t="s">
        <v>17</v>
      </c>
      <c r="X4" s="18" t="s">
        <v>16</v>
      </c>
      <c r="Y4" s="18" t="s">
        <v>17</v>
      </c>
      <c r="Z4" s="18" t="s">
        <v>16</v>
      </c>
      <c r="AA4" s="18" t="s">
        <v>17</v>
      </c>
      <c r="AB4" s="18" t="s">
        <v>16</v>
      </c>
      <c r="AC4" s="18" t="s">
        <v>17</v>
      </c>
      <c r="AD4" s="18" t="s">
        <v>16</v>
      </c>
      <c r="AE4" s="18" t="s">
        <v>17</v>
      </c>
    </row>
    <row r="5" spans="1:31" x14ac:dyDescent="0.25">
      <c r="A5" s="32" t="s">
        <v>18</v>
      </c>
      <c r="B5" s="32" t="str">
        <f>+'2. COOPERATIVA'!BG21</f>
        <v xml:space="preserve">NO CUMPLE </v>
      </c>
      <c r="C5" s="78" t="s">
        <v>469</v>
      </c>
      <c r="D5" s="32" t="str">
        <f>+'3. CONSORCIO BI'!BG23</f>
        <v>SI CUMPLE</v>
      </c>
      <c r="E5" s="81" t="s">
        <v>470</v>
      </c>
      <c r="F5" s="32" t="str">
        <f>+'4. UMERANI'!BG20</f>
        <v>SI CUMPLE</v>
      </c>
      <c r="G5" s="81" t="s">
        <v>470</v>
      </c>
      <c r="H5" s="32" t="str">
        <f>+'5. CIDOR'!BG22</f>
        <v xml:space="preserve">NO CUMPLE </v>
      </c>
      <c r="I5" s="78" t="s">
        <v>469</v>
      </c>
      <c r="J5" s="32" t="str">
        <f>+'6. UT POLCOLAN'!BJ23</f>
        <v>NO CUMPLE</v>
      </c>
      <c r="K5" s="78" t="s">
        <v>469</v>
      </c>
      <c r="L5" s="32" t="str">
        <f>+'7. EAN'!BG21</f>
        <v>NO CUMPLE</v>
      </c>
      <c r="M5" s="78" t="s">
        <v>469</v>
      </c>
      <c r="N5" s="32" t="str">
        <f>+'8. CHICAMOCHA'!BG21</f>
        <v>NO CUMPLE</v>
      </c>
      <c r="O5" s="78" t="s">
        <v>469</v>
      </c>
      <c r="P5" s="32" t="str">
        <f>+'9. POLITECNICO'!BG21</f>
        <v>NO CUMPLE</v>
      </c>
      <c r="Q5" s="78" t="s">
        <v>469</v>
      </c>
      <c r="R5" s="32" t="str">
        <f>+'10. SANTIAGO CALI'!BG21</f>
        <v xml:space="preserve">NO CUMPLE </v>
      </c>
      <c r="S5" s="78" t="s">
        <v>469</v>
      </c>
      <c r="T5" s="32" t="str">
        <f>+'11. ESUMER'!BG20</f>
        <v>NO CUMPLE</v>
      </c>
      <c r="U5" s="78" t="s">
        <v>469</v>
      </c>
      <c r="V5" s="32" t="str">
        <f>+'12. REMINGTON'!BG20</f>
        <v>NO CUMPLE</v>
      </c>
      <c r="W5" s="78" t="s">
        <v>469</v>
      </c>
      <c r="X5" s="32" t="str">
        <f>+'13. COMPENSAR'!BG19</f>
        <v>SI CUMPLE</v>
      </c>
      <c r="Y5" s="78" t="s">
        <v>469</v>
      </c>
      <c r="Z5" s="32" t="str">
        <f>+'14. CUN'!BG21</f>
        <v>NO CUMPLE</v>
      </c>
      <c r="AA5" s="78" t="s">
        <v>469</v>
      </c>
      <c r="AB5" s="32" t="str">
        <f>+'15. UTP PIC'!BJ22</f>
        <v>NO CUMPLE</v>
      </c>
      <c r="AC5" s="78" t="s">
        <v>469</v>
      </c>
      <c r="AD5" s="32" t="str">
        <f>+'16. SOCOLDES'!BG19</f>
        <v>NO CUMPLE</v>
      </c>
      <c r="AE5" s="78" t="s">
        <v>469</v>
      </c>
    </row>
    <row r="6" spans="1:31" x14ac:dyDescent="0.25">
      <c r="A6" s="32" t="s">
        <v>19</v>
      </c>
      <c r="B6" s="32" t="str">
        <f>+'2. COOPERATIVA'!BO31</f>
        <v>NO CUMPLE</v>
      </c>
      <c r="C6" s="79"/>
      <c r="D6" s="32" t="str">
        <f>+'3. CONSORCIO BI'!BO37</f>
        <v>SI CUMPLE</v>
      </c>
      <c r="E6" s="82"/>
      <c r="F6" s="32" t="str">
        <f>+'4. UMERANI'!BO28</f>
        <v>SI CUMPLE</v>
      </c>
      <c r="G6" s="82"/>
      <c r="H6" s="32" t="str">
        <f>+'5. CIDOR'!BO29</f>
        <v>SI CUMPLE</v>
      </c>
      <c r="I6" s="79"/>
      <c r="J6" s="32" t="str">
        <f>+'6. UT POLCOLAN'!BO41</f>
        <v>SI CUMPLE</v>
      </c>
      <c r="K6" s="79"/>
      <c r="L6" s="32" t="str">
        <f>+'7. EAN'!BO39</f>
        <v>NO CUMPLE</v>
      </c>
      <c r="M6" s="79"/>
      <c r="N6" s="32" t="str">
        <f>+'8. CHICAMOCHA'!BO28</f>
        <v>NO CUMPLE</v>
      </c>
      <c r="O6" s="79"/>
      <c r="P6" s="32" t="str">
        <f>+'9. POLITECNICO'!BO30</f>
        <v>SI CUMPLE</v>
      </c>
      <c r="Q6" s="79"/>
      <c r="R6" s="32" t="str">
        <f>+'10. SANTIAGO CALI'!BO28</f>
        <v xml:space="preserve">SI CUMPLE </v>
      </c>
      <c r="S6" s="79"/>
      <c r="T6" s="32" t="str">
        <f>+'11. ESUMER'!BL38</f>
        <v>NO CUMPLE</v>
      </c>
      <c r="U6" s="79"/>
      <c r="V6" s="32" t="str">
        <f>+'12. REMINGTON'!BL28</f>
        <v>NO CUMPLE</v>
      </c>
      <c r="W6" s="79"/>
      <c r="X6" s="32" t="str">
        <f>+'13. COMPENSAR'!BL27</f>
        <v>NO CUMPLE</v>
      </c>
      <c r="Y6" s="79"/>
      <c r="Z6" s="32" t="str">
        <f>+'14. CUN'!BL31</f>
        <v>NO CUMPLE</v>
      </c>
      <c r="AA6" s="79"/>
      <c r="AB6" s="32" t="str">
        <f>+'15. UTP PIC'!BO30</f>
        <v xml:space="preserve">SI CUMPLE </v>
      </c>
      <c r="AC6" s="79"/>
      <c r="AD6" s="32" t="str">
        <f>+'16. SOCOLDES'!BO29</f>
        <v>NO CUMPLE</v>
      </c>
      <c r="AE6" s="79"/>
    </row>
    <row r="7" spans="1:31" x14ac:dyDescent="0.25">
      <c r="A7" s="32" t="s">
        <v>20</v>
      </c>
      <c r="B7" s="32" t="str">
        <f>+'2. COOPERATIVA'!AE43</f>
        <v>SI CUMPLE</v>
      </c>
      <c r="C7" s="79"/>
      <c r="D7" s="32" t="str">
        <f>+'3. CONSORCIO BI'!AE45</f>
        <v>SI CUMPLE</v>
      </c>
      <c r="E7" s="82"/>
      <c r="F7" s="32" t="str">
        <f>+'4. UMERANI'!AE39</f>
        <v>SI CUMPLE</v>
      </c>
      <c r="G7" s="82"/>
      <c r="H7" s="32" t="str">
        <f>+'5. CIDOR'!AE36</f>
        <v>SI CUMPLE</v>
      </c>
      <c r="I7" s="79"/>
      <c r="J7" s="32" t="str">
        <f>+'6. UT POLCOLAN'!AE49</f>
        <v>SI CUMPLE</v>
      </c>
      <c r="K7" s="79"/>
      <c r="L7" s="32" t="str">
        <f>+'7. EAN'!AE46</f>
        <v>SI CUMPLE</v>
      </c>
      <c r="M7" s="79"/>
      <c r="N7" s="32" t="str">
        <f>+'8. CHICAMOCHA'!AE35</f>
        <v xml:space="preserve">SI CUMPLE </v>
      </c>
      <c r="O7" s="79"/>
      <c r="P7" s="32" t="str">
        <f>+'9. POLITECNICO'!AE37</f>
        <v xml:space="preserve">SI CUMPLE </v>
      </c>
      <c r="Q7" s="79"/>
      <c r="R7" s="32" t="str">
        <f>+'10. SANTIAGO CALI'!AE35</f>
        <v>NO CUMPLE</v>
      </c>
      <c r="S7" s="79"/>
      <c r="T7" s="32" t="str">
        <f>+'11. ESUMER'!AE46</f>
        <v>NO CUMPLE</v>
      </c>
      <c r="U7" s="79"/>
      <c r="V7" s="32" t="str">
        <f>+'12. REMINGTON'!AE35</f>
        <v>SI CUMPLE</v>
      </c>
      <c r="W7" s="79"/>
      <c r="X7" s="32" t="str">
        <f>+'13. COMPENSAR'!AE34</f>
        <v>SI CUMPLE</v>
      </c>
      <c r="Y7" s="79"/>
      <c r="Z7" s="32" t="str">
        <f>+'14. CUN'!AE38</f>
        <v>NO CUMPLE</v>
      </c>
      <c r="AA7" s="79"/>
      <c r="AB7" s="32" t="str">
        <f>+'15. UTP PIC'!AE34</f>
        <v>NO CUMPLE</v>
      </c>
      <c r="AC7" s="79"/>
      <c r="AD7" s="32" t="str">
        <f>+'16. SOCOLDES'!AE36</f>
        <v>NO CUMPLE</v>
      </c>
      <c r="AE7" s="79"/>
    </row>
    <row r="8" spans="1:31" x14ac:dyDescent="0.25">
      <c r="A8" s="32" t="s">
        <v>21</v>
      </c>
      <c r="B8" s="32" t="str">
        <f>+'2. COOPERATIVA'!J50</f>
        <v>SI CUMPLE</v>
      </c>
      <c r="C8" s="80"/>
      <c r="D8" s="32" t="str">
        <f>+'3. CONSORCIO BI'!J52</f>
        <v>SI CUMPLE</v>
      </c>
      <c r="E8" s="83"/>
      <c r="F8" s="32" t="str">
        <f>+'4. UMERANI'!J45</f>
        <v>SI CUMPLE</v>
      </c>
      <c r="G8" s="83"/>
      <c r="H8" s="32" t="str">
        <f>+'5. CIDOR'!J43</f>
        <v xml:space="preserve">SI CUMPLE </v>
      </c>
      <c r="I8" s="80"/>
      <c r="J8" s="32" t="str">
        <f>+'6. UT POLCOLAN'!J56</f>
        <v>SI CUMPLE</v>
      </c>
      <c r="K8" s="80"/>
      <c r="L8" s="32" t="str">
        <f>+'7. EAN'!J53</f>
        <v>SI CUMPLE</v>
      </c>
      <c r="M8" s="80"/>
      <c r="N8" s="32" t="str">
        <f>+'8. CHICAMOCHA'!J42</f>
        <v>SI CUMPLE</v>
      </c>
      <c r="O8" s="80"/>
      <c r="P8" s="32" t="str">
        <f>+'9. POLITECNICO'!J44</f>
        <v xml:space="preserve">SI CUMPLE </v>
      </c>
      <c r="Q8" s="80"/>
      <c r="R8" s="32" t="str">
        <f>+'10. SANTIAGO CALI'!J42</f>
        <v>SI CUMPLE</v>
      </c>
      <c r="S8" s="80"/>
      <c r="T8" s="32" t="str">
        <f>+'11. ESUMER'!J53</f>
        <v>SI CUMPLE</v>
      </c>
      <c r="U8" s="80"/>
      <c r="V8" s="32" t="str">
        <f>+'12. REMINGTON'!J42</f>
        <v>SI CUMPLE</v>
      </c>
      <c r="W8" s="80"/>
      <c r="X8" s="32" t="str">
        <f>+'13. COMPENSAR'!J41</f>
        <v>SI CUMPLE</v>
      </c>
      <c r="Y8" s="80"/>
      <c r="Z8" s="32" t="str">
        <f>+'14. CUN'!J45</f>
        <v>SI CUMPLE</v>
      </c>
      <c r="AA8" s="80"/>
      <c r="AB8" s="32" t="str">
        <f>+'15. UTP PIC'!J41</f>
        <v xml:space="preserve">SI CUMPLE </v>
      </c>
      <c r="AC8" s="80"/>
      <c r="AD8" s="32" t="str">
        <f>+'16. SOCOLDES'!J43</f>
        <v>SI CUMPLE</v>
      </c>
      <c r="AE8" s="80"/>
    </row>
    <row r="13" spans="1:31" x14ac:dyDescent="0.25">
      <c r="A13" s="322" t="s">
        <v>471</v>
      </c>
      <c r="B13" s="323"/>
    </row>
    <row r="14" spans="1:31" x14ac:dyDescent="0.25">
      <c r="A14" s="323"/>
      <c r="B14" s="323"/>
    </row>
    <row r="15" spans="1:31" ht="15" customHeight="1" x14ac:dyDescent="0.25">
      <c r="A15" s="324" t="s">
        <v>472</v>
      </c>
      <c r="B15" s="324"/>
    </row>
    <row r="16" spans="1:31" x14ac:dyDescent="0.25">
      <c r="A16" s="324"/>
      <c r="B16" s="324"/>
    </row>
    <row r="17" spans="1:4" x14ac:dyDescent="0.25">
      <c r="A17" s="324"/>
      <c r="B17" s="324"/>
    </row>
    <row r="22" spans="1:4" x14ac:dyDescent="0.25">
      <c r="A22" s="325"/>
      <c r="B22" s="325"/>
      <c r="C22" s="325"/>
      <c r="D22" s="325"/>
    </row>
    <row r="23" spans="1:4" x14ac:dyDescent="0.25">
      <c r="A23" s="325"/>
      <c r="B23" s="325"/>
      <c r="C23" s="326"/>
      <c r="D23" s="325"/>
    </row>
    <row r="24" spans="1:4" x14ac:dyDescent="0.25">
      <c r="A24" s="325"/>
      <c r="B24" s="325"/>
      <c r="C24" s="326"/>
      <c r="D24" s="327"/>
    </row>
    <row r="25" spans="1:4" x14ac:dyDescent="0.25">
      <c r="A25" s="325"/>
      <c r="B25" s="325"/>
      <c r="C25" s="325"/>
      <c r="D25" s="325"/>
    </row>
    <row r="26" spans="1:4" x14ac:dyDescent="0.25">
      <c r="A26" s="325"/>
      <c r="B26" s="325"/>
      <c r="C26" s="325"/>
      <c r="D26" s="325"/>
    </row>
    <row r="27" spans="1:4" ht="15.75" x14ac:dyDescent="0.25">
      <c r="A27" s="328" t="s">
        <v>473</v>
      </c>
      <c r="C27" s="328" t="s">
        <v>474</v>
      </c>
      <c r="D27" s="325"/>
    </row>
    <row r="28" spans="1:4" ht="15.75" x14ac:dyDescent="0.25">
      <c r="A28" s="328" t="s">
        <v>475</v>
      </c>
      <c r="C28" s="328" t="s">
        <v>476</v>
      </c>
      <c r="D28" s="325"/>
    </row>
    <row r="29" spans="1:4" ht="15.75" x14ac:dyDescent="0.25">
      <c r="A29" s="325"/>
      <c r="B29" s="328"/>
      <c r="C29" s="325"/>
      <c r="D29" s="325"/>
    </row>
    <row r="30" spans="1:4" ht="15.75" x14ac:dyDescent="0.25">
      <c r="A30" s="325"/>
      <c r="B30" s="328"/>
      <c r="C30" s="325"/>
      <c r="D30" s="325"/>
    </row>
    <row r="31" spans="1:4" ht="15.75" x14ac:dyDescent="0.25">
      <c r="A31" s="325"/>
      <c r="B31" s="328"/>
      <c r="C31" s="325"/>
      <c r="D31" s="325"/>
    </row>
    <row r="32" spans="1:4" ht="15.75" x14ac:dyDescent="0.25">
      <c r="A32" s="325"/>
      <c r="B32" s="328"/>
      <c r="C32" s="325"/>
      <c r="D32" s="325"/>
    </row>
    <row r="33" spans="1:4" x14ac:dyDescent="0.25">
      <c r="A33" s="325"/>
      <c r="B33" s="325"/>
      <c r="C33" s="325"/>
      <c r="D33" s="325"/>
    </row>
    <row r="34" spans="1:4" x14ac:dyDescent="0.25">
      <c r="A34" s="325"/>
      <c r="B34" s="325"/>
      <c r="C34" s="325"/>
      <c r="D34" s="325"/>
    </row>
    <row r="35" spans="1:4" ht="15.75" x14ac:dyDescent="0.25">
      <c r="A35" s="328" t="s">
        <v>477</v>
      </c>
      <c r="C35" s="328" t="s">
        <v>478</v>
      </c>
      <c r="D35" s="325"/>
    </row>
    <row r="36" spans="1:4" ht="15.75" x14ac:dyDescent="0.25">
      <c r="A36" s="328" t="s">
        <v>479</v>
      </c>
      <c r="C36" s="328" t="s">
        <v>479</v>
      </c>
      <c r="D36" s="325"/>
    </row>
    <row r="37" spans="1:4" x14ac:dyDescent="0.25">
      <c r="A37" s="325"/>
      <c r="B37" s="325"/>
      <c r="C37" s="325"/>
      <c r="D37" s="325"/>
    </row>
    <row r="38" spans="1:4" x14ac:dyDescent="0.25">
      <c r="A38" s="325"/>
      <c r="B38" s="325"/>
      <c r="C38" s="325"/>
      <c r="D38" s="325"/>
    </row>
  </sheetData>
  <mergeCells count="32">
    <mergeCell ref="A15:B17"/>
    <mergeCell ref="AA5:AA8"/>
    <mergeCell ref="AC5:AC8"/>
    <mergeCell ref="AE5:AE8"/>
    <mergeCell ref="O5:O8"/>
    <mergeCell ref="Q5:Q8"/>
    <mergeCell ref="S5:S8"/>
    <mergeCell ref="U5:U8"/>
    <mergeCell ref="W5:W8"/>
    <mergeCell ref="Y5:Y8"/>
    <mergeCell ref="X1:Y3"/>
    <mergeCell ref="Z1:AA3"/>
    <mergeCell ref="AB1:AC3"/>
    <mergeCell ref="AD1:AE3"/>
    <mergeCell ref="C5:C8"/>
    <mergeCell ref="E5:E8"/>
    <mergeCell ref="G5:G8"/>
    <mergeCell ref="I5:I8"/>
    <mergeCell ref="K5:K8"/>
    <mergeCell ref="M5:M8"/>
    <mergeCell ref="L1:M3"/>
    <mergeCell ref="N1:O3"/>
    <mergeCell ref="P1:Q3"/>
    <mergeCell ref="R1:S3"/>
    <mergeCell ref="T1:U3"/>
    <mergeCell ref="V1:W3"/>
    <mergeCell ref="J1:K3"/>
    <mergeCell ref="A1:A4"/>
    <mergeCell ref="B1:C3"/>
    <mergeCell ref="D1:E3"/>
    <mergeCell ref="F1:G3"/>
    <mergeCell ref="H1:I3"/>
  </mergeCells>
  <hyperlinks>
    <hyperlink ref="B1:C3" location="'2. COOPERATIVA'!A1" display="2. U COPERATIVA DE COLOMBIA" xr:uid="{F3FF5EE7-CF2B-4D44-A714-184318B3DF04}"/>
    <hyperlink ref="D1:E3" location="'3. CONSORCIO BI'!A1" display="3. CONSORCIO BI COLOMBIA " xr:uid="{8AB9F494-00FB-40E8-8731-667D75EC4AA9}"/>
    <hyperlink ref="F1:G3" location="'4. UMERANI'!A1" display="4. UMERANI" xr:uid="{5ACF8A34-6989-4C9C-935E-7BD20A462E19}"/>
    <hyperlink ref="H1:I3" location="'5. CIDOR'!A1" display="5. CIDOR" xr:uid="{A5525E3F-BC62-4060-BA84-DD7617C961C0}"/>
    <hyperlink ref="J1:K3" location="'6. UT POLCOLAN'!A1" display="6. UT SUPERSALUD POLCOLAN" xr:uid="{6BF724DF-D337-4E8F-8A68-26485498A1EA}"/>
    <hyperlink ref="L1:M3" location="'7. EAN'!A1" display="7. U EAN " xr:uid="{42453A8A-39C5-498F-83CC-6091A14239AE}"/>
    <hyperlink ref="N1:O3" location="'8. CHICAMOCHA'!A1" display="8. U CHICAMOCHA" xr:uid="{5347F041-CAB4-4127-9715-CC89F26F9EFE}"/>
    <hyperlink ref="P1:Q3" location="'9. POLITECNICO'!A1" display="9. U POLITECNICO" xr:uid="{DAA2BE9B-7E47-4627-9D87-E996B6E7907A}"/>
    <hyperlink ref="R1:S3" location="'10. SANTIAGO CALI'!A1" display="10. U SANTIAGO DE CALI" xr:uid="{19C46B30-6EEE-43EC-8AC5-E1D5D014E56A}"/>
    <hyperlink ref="T1:U3" location="'11. ESUMER'!A1" display="11. ESUMER" xr:uid="{0C56F66F-220F-4658-A393-F4A4E45887CB}"/>
    <hyperlink ref="V1:W3" location="'12. REMINGTON'!A1" display="12. REMINGTON" xr:uid="{46F41DF8-D87A-49E4-AE8C-DC402D381A3D}"/>
    <hyperlink ref="X1:Y3" location="'13. COMPENSAR'!A1" display="13. U COMPENSAR" xr:uid="{0AB32615-7763-42A5-BDE7-4B9DBB869D5A}"/>
    <hyperlink ref="Z1:AA3" location="'14. CUN'!A1" display="14. CUN" xr:uid="{8357C03F-5CE6-42FA-9B54-CCD10694BCED}"/>
    <hyperlink ref="AB1:AC3" location="'15. UTP PIC'!A1" display="15. UT PIC 2024" xr:uid="{B45E8D0A-C812-4DB3-97A3-7F64947EC134}"/>
    <hyperlink ref="AD1:AE3" location="'16. SOCOLDES'!A1" display="16. SOCOLDES" xr:uid="{52F9ACBA-25A0-44B3-BB8D-D841710C5178}"/>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11FBC-6843-454E-82C5-E81F25273BBC}">
  <dimension ref="A2:BU44"/>
  <sheetViews>
    <sheetView showGridLines="0" topLeftCell="A5" zoomScale="90" zoomScaleNormal="90" workbookViewId="0">
      <selection activeCell="N18" sqref="N18"/>
    </sheetView>
  </sheetViews>
  <sheetFormatPr baseColWidth="10" defaultColWidth="5.7109375" defaultRowHeight="15" x14ac:dyDescent="0.25"/>
  <cols>
    <col min="41" max="41" width="6.42578125" customWidth="1"/>
    <col min="42" max="42" width="7.85546875" customWidth="1"/>
    <col min="43" max="43" width="9" customWidth="1"/>
    <col min="44" max="44" width="7.85546875" customWidth="1"/>
  </cols>
  <sheetData>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c r="H8" s="93"/>
      <c r="I8" s="93"/>
      <c r="J8" s="93"/>
      <c r="K8" s="93"/>
      <c r="L8" s="93"/>
      <c r="M8" s="93"/>
      <c r="N8" s="93"/>
      <c r="O8" s="93"/>
      <c r="P8" s="93"/>
      <c r="Q8" s="93"/>
      <c r="R8" s="93"/>
      <c r="S8" s="93"/>
      <c r="T8" s="93"/>
    </row>
    <row r="9" spans="1:73" x14ac:dyDescent="0.25">
      <c r="A9" s="142" t="s">
        <v>37</v>
      </c>
      <c r="B9" s="142"/>
      <c r="C9" s="142"/>
      <c r="D9" s="142"/>
      <c r="E9" s="142"/>
      <c r="F9" s="142"/>
      <c r="G9" s="93"/>
      <c r="H9" s="93"/>
      <c r="I9" s="93"/>
      <c r="J9" s="93"/>
      <c r="K9" s="93"/>
      <c r="L9" s="93"/>
      <c r="M9" s="93"/>
      <c r="N9" s="93"/>
      <c r="O9" s="93"/>
      <c r="P9" s="93"/>
      <c r="Q9" s="93"/>
      <c r="R9" s="93"/>
      <c r="S9" s="93"/>
      <c r="T9" s="93"/>
    </row>
    <row r="10" spans="1:73" x14ac:dyDescent="0.25">
      <c r="A10" s="142" t="s">
        <v>38</v>
      </c>
      <c r="B10" s="142"/>
      <c r="C10" s="142"/>
      <c r="D10" s="142"/>
      <c r="E10" s="142"/>
      <c r="F10" s="142"/>
      <c r="G10" s="93"/>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40</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3"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55</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3" ht="141" customHeight="1" x14ac:dyDescent="0.25">
      <c r="A18" s="93"/>
      <c r="B18" s="93"/>
      <c r="C18" s="93"/>
      <c r="D18" s="141" t="s">
        <v>60</v>
      </c>
      <c r="E18" s="93"/>
      <c r="F18" s="93"/>
      <c r="Q18" s="93"/>
      <c r="R18" s="93"/>
      <c r="S18" s="93"/>
      <c r="T18" s="93"/>
      <c r="U18" s="93"/>
      <c r="V18" s="93"/>
      <c r="W18" s="93"/>
      <c r="X18" s="93"/>
      <c r="Y18" s="93"/>
      <c r="Z18" s="93"/>
      <c r="AA18" s="93"/>
      <c r="AB18" s="93"/>
      <c r="AC18" s="93"/>
      <c r="AD18" s="93"/>
      <c r="AE18" s="93"/>
      <c r="AF18" s="93"/>
      <c r="AG18" s="93"/>
      <c r="AH18" s="93"/>
      <c r="AI18" s="93"/>
      <c r="AJ18" s="93"/>
      <c r="AK18" s="93"/>
      <c r="AL18" s="93"/>
      <c r="AM18" s="93"/>
      <c r="AN18" s="93"/>
      <c r="AO18" s="93"/>
      <c r="AP18" s="93"/>
      <c r="AQ18" s="93"/>
      <c r="AR18" s="93"/>
      <c r="AS18" s="93"/>
      <c r="AT18" s="93"/>
      <c r="AU18" s="126">
        <v>0</v>
      </c>
      <c r="AV18" s="126"/>
      <c r="AW18" s="126"/>
      <c r="AX18" s="126"/>
      <c r="AY18" s="126"/>
      <c r="AZ18" s="126"/>
      <c r="BA18" s="126"/>
      <c r="BB18" s="126"/>
      <c r="BC18" s="126"/>
      <c r="BD18" s="126"/>
      <c r="BE18" s="126"/>
      <c r="BF18" s="126"/>
      <c r="BG18" s="136" t="str">
        <f>+IF(AU21&gt;=G12,"SI CUMPLE","NO CUMPLE")</f>
        <v>NO CUMPLE</v>
      </c>
      <c r="BH18" s="136"/>
      <c r="BI18" s="136"/>
      <c r="BJ18" s="93"/>
      <c r="BK18" s="93"/>
      <c r="BL18" s="93"/>
      <c r="BM18" s="93"/>
      <c r="BN18" s="93"/>
      <c r="BO18" s="93"/>
      <c r="BP18" s="93"/>
      <c r="BQ18" s="93"/>
      <c r="BR18" s="93"/>
      <c r="BS18" s="93"/>
      <c r="BT18" s="93"/>
      <c r="BU18" s="93"/>
    </row>
    <row r="19" spans="1:73" ht="147" customHeight="1" x14ac:dyDescent="0.25">
      <c r="A19" s="93"/>
      <c r="B19" s="93"/>
      <c r="C19" s="93"/>
      <c r="D19" s="141" t="s">
        <v>60</v>
      </c>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c r="AP19" s="93"/>
      <c r="AQ19" s="93"/>
      <c r="AR19" s="93"/>
      <c r="AS19" s="93"/>
      <c r="AT19" s="93"/>
      <c r="AU19" s="126">
        <v>0</v>
      </c>
      <c r="AV19" s="126"/>
      <c r="AW19" s="126"/>
      <c r="AX19" s="126"/>
      <c r="AY19" s="126"/>
      <c r="AZ19" s="126"/>
      <c r="BA19" s="126"/>
      <c r="BB19" s="126"/>
      <c r="BC19" s="126"/>
      <c r="BD19" s="126"/>
      <c r="BE19" s="126"/>
      <c r="BF19" s="126"/>
      <c r="BG19" s="136"/>
      <c r="BH19" s="136"/>
      <c r="BI19" s="136"/>
      <c r="BJ19" s="93"/>
      <c r="BK19" s="93"/>
      <c r="BL19" s="93"/>
      <c r="BM19" s="93"/>
      <c r="BN19" s="93"/>
      <c r="BO19" s="93"/>
      <c r="BP19" s="93"/>
      <c r="BQ19" s="93"/>
      <c r="BR19" s="93"/>
      <c r="BS19" s="93"/>
      <c r="BT19" s="93"/>
      <c r="BU19" s="93"/>
    </row>
    <row r="20" spans="1:73" ht="139.5" customHeight="1" x14ac:dyDescent="0.25">
      <c r="A20" s="93"/>
      <c r="B20" s="93"/>
      <c r="C20" s="93"/>
      <c r="D20" s="141" t="s">
        <v>60</v>
      </c>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c r="AN20" s="93"/>
      <c r="AO20" s="93"/>
      <c r="AP20" s="93"/>
      <c r="AQ20" s="93"/>
      <c r="AR20" s="93"/>
      <c r="AS20" s="93"/>
      <c r="AT20" s="93"/>
      <c r="AU20" s="126">
        <v>0</v>
      </c>
      <c r="AV20" s="126"/>
      <c r="AW20" s="126"/>
      <c r="AX20" s="126"/>
      <c r="AY20" s="126"/>
      <c r="AZ20" s="126"/>
      <c r="BA20" s="126"/>
      <c r="BB20" s="126"/>
      <c r="BC20" s="126"/>
      <c r="BD20" s="126"/>
      <c r="BE20" s="126"/>
      <c r="BF20" s="126"/>
      <c r="BG20" s="136"/>
      <c r="BH20" s="136"/>
      <c r="BI20" s="136"/>
      <c r="BJ20" s="93"/>
      <c r="BK20" s="93"/>
      <c r="BL20" s="93"/>
      <c r="BM20" s="93"/>
      <c r="BN20" s="93"/>
      <c r="BO20" s="93"/>
      <c r="BP20" s="93"/>
      <c r="BQ20" s="93"/>
      <c r="BR20" s="93"/>
      <c r="BS20" s="93"/>
      <c r="BT20" s="93"/>
      <c r="BU20" s="93"/>
    </row>
    <row r="21" spans="1:73" x14ac:dyDescent="0.25">
      <c r="AR21" s="137" t="s">
        <v>61</v>
      </c>
      <c r="AS21" s="137"/>
      <c r="AT21" s="137"/>
      <c r="AU21" s="138">
        <f>SUM(AU18:AW20)</f>
        <v>0</v>
      </c>
      <c r="AV21" s="138"/>
      <c r="AW21" s="138"/>
    </row>
    <row r="22" spans="1:73" x14ac:dyDescent="0.25">
      <c r="AR22" s="1"/>
      <c r="AS22" s="1"/>
      <c r="AT22" s="1"/>
      <c r="AU22" s="3"/>
      <c r="AV22" s="3"/>
      <c r="AW22" s="3"/>
    </row>
    <row r="23" spans="1:73" x14ac:dyDescent="0.25">
      <c r="A23" s="5" t="s">
        <v>62</v>
      </c>
      <c r="AR23" s="1"/>
      <c r="AS23" s="1"/>
      <c r="AT23" s="1"/>
      <c r="AU23" s="3"/>
      <c r="AV23" s="3"/>
      <c r="AW23" s="3"/>
    </row>
    <row r="24" spans="1:73" x14ac:dyDescent="0.25">
      <c r="AR24" s="1"/>
      <c r="AS24" s="1"/>
      <c r="AT24" s="1"/>
      <c r="AU24" s="3"/>
      <c r="AV24" s="3"/>
      <c r="AW24" s="3"/>
    </row>
    <row r="25" spans="1:73" s="5" customFormat="1" ht="15" customHeight="1" x14ac:dyDescent="0.25">
      <c r="A25" s="121" t="s">
        <v>63</v>
      </c>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row>
    <row r="26" spans="1:73" s="17" customFormat="1" ht="45" customHeight="1" x14ac:dyDescent="0.25">
      <c r="A26" s="123" t="s">
        <v>64</v>
      </c>
      <c r="B26" s="124"/>
      <c r="C26" s="124"/>
      <c r="D26" s="124"/>
      <c r="E26" s="124"/>
      <c r="F26" s="125"/>
      <c r="G26" s="84" t="s">
        <v>65</v>
      </c>
      <c r="H26" s="84"/>
      <c r="I26" s="84"/>
      <c r="J26" s="84" t="s">
        <v>66</v>
      </c>
      <c r="K26" s="84"/>
      <c r="L26" s="84"/>
      <c r="M26" s="123" t="s">
        <v>67</v>
      </c>
      <c r="N26" s="124"/>
      <c r="O26" s="124"/>
      <c r="P26" s="125"/>
      <c r="Q26" s="84" t="s">
        <v>68</v>
      </c>
      <c r="R26" s="84"/>
      <c r="S26" s="84"/>
      <c r="T26" s="129" t="s">
        <v>69</v>
      </c>
      <c r="U26" s="130"/>
      <c r="V26" s="130"/>
      <c r="W26" s="130"/>
      <c r="X26" s="131"/>
      <c r="Y26" s="129" t="s">
        <v>70</v>
      </c>
      <c r="Z26" s="130"/>
      <c r="AA26" s="130"/>
      <c r="AB26" s="130"/>
      <c r="AC26" s="131"/>
      <c r="AD26" s="129" t="s">
        <v>71</v>
      </c>
      <c r="AE26" s="130"/>
      <c r="AF26" s="130"/>
      <c r="AG26" s="130"/>
      <c r="AH26" s="131"/>
      <c r="AI26" s="133" t="s">
        <v>72</v>
      </c>
      <c r="AJ26" s="133"/>
      <c r="AK26" s="133"/>
      <c r="AL26" s="133"/>
      <c r="AM26" s="133"/>
      <c r="AN26" s="129" t="s">
        <v>73</v>
      </c>
      <c r="AO26" s="130"/>
      <c r="AP26" s="130"/>
      <c r="AQ26" s="130"/>
      <c r="AR26" s="131"/>
      <c r="AS26" s="134" t="s">
        <v>74</v>
      </c>
      <c r="AT26" s="139"/>
      <c r="AU26" s="132"/>
      <c r="AV26" s="140" t="s">
        <v>75</v>
      </c>
      <c r="AW26" s="140"/>
      <c r="AX26" s="140"/>
      <c r="AY26" s="129" t="s">
        <v>76</v>
      </c>
      <c r="AZ26" s="131"/>
      <c r="BA26" s="132" t="s">
        <v>47</v>
      </c>
      <c r="BB26" s="133"/>
      <c r="BC26" s="133"/>
      <c r="BD26" s="133" t="s">
        <v>48</v>
      </c>
      <c r="BE26" s="133"/>
      <c r="BF26" s="133"/>
      <c r="BG26" s="16" t="s">
        <v>77</v>
      </c>
      <c r="BH26" s="16" t="s">
        <v>78</v>
      </c>
      <c r="BI26" s="16" t="s">
        <v>79</v>
      </c>
      <c r="BJ26" s="134" t="s">
        <v>80</v>
      </c>
      <c r="BK26" s="132"/>
      <c r="BL26" s="85" t="s">
        <v>58</v>
      </c>
      <c r="BM26" s="85"/>
      <c r="BN26" s="85"/>
      <c r="BO26" s="84" t="s">
        <v>59</v>
      </c>
      <c r="BP26" s="84"/>
      <c r="BQ26" s="84"/>
      <c r="BR26" s="84"/>
      <c r="BS26" s="84"/>
      <c r="BT26" s="84"/>
      <c r="BU26" s="84"/>
    </row>
    <row r="27" spans="1:73" ht="15.75" x14ac:dyDescent="0.25">
      <c r="A27" s="109"/>
      <c r="B27" s="110"/>
      <c r="C27" s="110"/>
      <c r="D27" s="110"/>
      <c r="E27" s="110"/>
      <c r="F27" s="111"/>
      <c r="G27" s="100" t="s">
        <v>40</v>
      </c>
      <c r="H27" s="101"/>
      <c r="I27" s="102"/>
      <c r="J27" s="100" t="s">
        <v>40</v>
      </c>
      <c r="K27" s="101"/>
      <c r="L27" s="102"/>
      <c r="M27" s="109"/>
      <c r="N27" s="110"/>
      <c r="O27" s="110"/>
      <c r="P27" s="111"/>
      <c r="Q27" s="109"/>
      <c r="R27" s="110"/>
      <c r="S27" s="111"/>
      <c r="T27" s="109"/>
      <c r="U27" s="110"/>
      <c r="V27" s="110"/>
      <c r="W27" s="110"/>
      <c r="X27" s="111"/>
      <c r="Y27" s="100" t="s">
        <v>81</v>
      </c>
      <c r="Z27" s="101"/>
      <c r="AA27" s="101"/>
      <c r="AB27" s="101"/>
      <c r="AC27" s="102"/>
      <c r="AD27" s="100" t="s">
        <v>81</v>
      </c>
      <c r="AE27" s="101"/>
      <c r="AF27" s="101"/>
      <c r="AG27" s="101"/>
      <c r="AH27" s="102"/>
      <c r="AI27" s="93"/>
      <c r="AJ27" s="93"/>
      <c r="AK27" s="93"/>
      <c r="AL27" s="93"/>
      <c r="AM27" s="93"/>
      <c r="AN27" s="98"/>
      <c r="AO27" s="95"/>
      <c r="AP27" s="95"/>
      <c r="AQ27" s="95"/>
      <c r="AR27" s="96"/>
      <c r="AS27" s="98"/>
      <c r="AT27" s="95"/>
      <c r="AU27" s="95"/>
      <c r="AV27" s="98"/>
      <c r="AW27" s="95"/>
      <c r="AX27" s="96"/>
      <c r="AY27" s="98"/>
      <c r="AZ27" s="96"/>
      <c r="BA27" s="94">
        <v>44927</v>
      </c>
      <c r="BB27" s="95"/>
      <c r="BC27" s="96"/>
      <c r="BD27" s="94">
        <v>45366</v>
      </c>
      <c r="BE27" s="95"/>
      <c r="BF27" s="96"/>
      <c r="BG27" s="22">
        <f>DATEDIF(BA27,BD27,"Y")</f>
        <v>1</v>
      </c>
      <c r="BH27" s="22">
        <f>DATEDIF(BA27,BD27,"YM")</f>
        <v>2</v>
      </c>
      <c r="BI27" s="22">
        <f>DATEDIF(BA27,BD27,"MD")</f>
        <v>14</v>
      </c>
      <c r="BJ27" s="98"/>
      <c r="BK27" s="96"/>
      <c r="BL27" s="86" t="str">
        <f>+IF(BH31&gt;=24,"SI CUMPLE","NO CUMPLE")</f>
        <v>SI CUMPLE</v>
      </c>
      <c r="BM27" s="87"/>
      <c r="BN27" s="88"/>
      <c r="BO27" s="93"/>
      <c r="BP27" s="93"/>
      <c r="BQ27" s="93"/>
      <c r="BR27" s="93"/>
      <c r="BS27" s="93"/>
      <c r="BT27" s="93"/>
      <c r="BU27" s="93"/>
    </row>
    <row r="28" spans="1:73" x14ac:dyDescent="0.25">
      <c r="A28" s="112"/>
      <c r="B28" s="97"/>
      <c r="C28" s="97"/>
      <c r="D28" s="97"/>
      <c r="E28" s="97"/>
      <c r="F28" s="113"/>
      <c r="G28" s="103"/>
      <c r="H28" s="104"/>
      <c r="I28" s="105"/>
      <c r="J28" s="103"/>
      <c r="K28" s="104"/>
      <c r="L28" s="105"/>
      <c r="M28" s="112"/>
      <c r="N28" s="97"/>
      <c r="O28" s="97"/>
      <c r="P28" s="113"/>
      <c r="Q28" s="112"/>
      <c r="R28" s="97"/>
      <c r="S28" s="113"/>
      <c r="T28" s="112"/>
      <c r="U28" s="97"/>
      <c r="V28" s="97"/>
      <c r="W28" s="97"/>
      <c r="X28" s="113"/>
      <c r="Y28" s="103"/>
      <c r="Z28" s="104"/>
      <c r="AA28" s="104"/>
      <c r="AB28" s="104"/>
      <c r="AC28" s="105"/>
      <c r="AD28" s="103"/>
      <c r="AE28" s="104"/>
      <c r="AF28" s="104"/>
      <c r="AG28" s="104"/>
      <c r="AH28" s="105"/>
      <c r="AI28" s="93"/>
      <c r="AJ28" s="93"/>
      <c r="AK28" s="93"/>
      <c r="AL28" s="93"/>
      <c r="AM28" s="93"/>
      <c r="AN28" s="98"/>
      <c r="AO28" s="95"/>
      <c r="AP28" s="95"/>
      <c r="AQ28" s="95"/>
      <c r="AR28" s="96"/>
      <c r="AS28" s="98"/>
      <c r="AT28" s="95"/>
      <c r="AU28" s="95"/>
      <c r="AV28" s="98"/>
      <c r="AW28" s="95"/>
      <c r="AX28" s="96"/>
      <c r="AY28" s="98"/>
      <c r="AZ28" s="96"/>
      <c r="BA28" s="98"/>
      <c r="BB28" s="95"/>
      <c r="BC28" s="96"/>
      <c r="BD28" s="98"/>
      <c r="BE28" s="95"/>
      <c r="BF28" s="96"/>
      <c r="BG28" s="21"/>
      <c r="BH28" s="21"/>
      <c r="BI28" s="21"/>
      <c r="BJ28" s="98"/>
      <c r="BK28" s="96"/>
      <c r="BL28" s="89"/>
      <c r="BM28" s="90"/>
      <c r="BN28" s="91"/>
      <c r="BO28" s="93"/>
      <c r="BP28" s="93"/>
      <c r="BQ28" s="93"/>
      <c r="BR28" s="93"/>
      <c r="BS28" s="93"/>
      <c r="BT28" s="93"/>
      <c r="BU28" s="93"/>
    </row>
    <row r="29" spans="1:73" x14ac:dyDescent="0.25">
      <c r="A29" s="112"/>
      <c r="B29" s="97"/>
      <c r="C29" s="97"/>
      <c r="D29" s="97"/>
      <c r="E29" s="97"/>
      <c r="F29" s="113"/>
      <c r="G29" s="103"/>
      <c r="H29" s="104"/>
      <c r="I29" s="105"/>
      <c r="J29" s="103"/>
      <c r="K29" s="104"/>
      <c r="L29" s="105"/>
      <c r="M29" s="112"/>
      <c r="N29" s="97"/>
      <c r="O29" s="97"/>
      <c r="P29" s="113"/>
      <c r="Q29" s="112"/>
      <c r="R29" s="97"/>
      <c r="S29" s="113"/>
      <c r="T29" s="112"/>
      <c r="U29" s="97"/>
      <c r="V29" s="97"/>
      <c r="W29" s="97"/>
      <c r="X29" s="113"/>
      <c r="Y29" s="103"/>
      <c r="Z29" s="104"/>
      <c r="AA29" s="104"/>
      <c r="AB29" s="104"/>
      <c r="AC29" s="105"/>
      <c r="AD29" s="103"/>
      <c r="AE29" s="104"/>
      <c r="AF29" s="104"/>
      <c r="AG29" s="104"/>
      <c r="AH29" s="105"/>
      <c r="AI29" s="93"/>
      <c r="AJ29" s="93"/>
      <c r="AK29" s="93"/>
      <c r="AL29" s="93"/>
      <c r="AM29" s="93"/>
      <c r="AN29" s="98"/>
      <c r="AO29" s="95"/>
      <c r="AP29" s="95"/>
      <c r="AQ29" s="95"/>
      <c r="AR29" s="96"/>
      <c r="AS29" s="98"/>
      <c r="AT29" s="95"/>
      <c r="AU29" s="95"/>
      <c r="AV29" s="98"/>
      <c r="AW29" s="95"/>
      <c r="AX29" s="96"/>
      <c r="AY29" s="98"/>
      <c r="AZ29" s="96"/>
      <c r="BA29" s="98"/>
      <c r="BB29" s="95"/>
      <c r="BC29" s="96"/>
      <c r="BD29" s="98"/>
      <c r="BE29" s="95"/>
      <c r="BF29" s="96"/>
      <c r="BG29" s="21"/>
      <c r="BH29" s="21"/>
      <c r="BI29" s="21"/>
      <c r="BJ29" s="98"/>
      <c r="BK29" s="96"/>
      <c r="BL29" s="89"/>
      <c r="BM29" s="90"/>
      <c r="BN29" s="91"/>
      <c r="BO29" s="93"/>
      <c r="BP29" s="93"/>
      <c r="BQ29" s="93"/>
      <c r="BR29" s="93"/>
      <c r="BS29" s="93"/>
      <c r="BT29" s="93"/>
      <c r="BU29" s="93"/>
    </row>
    <row r="30" spans="1:73" x14ac:dyDescent="0.25">
      <c r="A30" s="114"/>
      <c r="B30" s="115"/>
      <c r="C30" s="115"/>
      <c r="D30" s="115"/>
      <c r="E30" s="115"/>
      <c r="F30" s="116"/>
      <c r="G30" s="106"/>
      <c r="H30" s="107"/>
      <c r="I30" s="108"/>
      <c r="J30" s="106"/>
      <c r="K30" s="107"/>
      <c r="L30" s="108"/>
      <c r="M30" s="114"/>
      <c r="N30" s="115"/>
      <c r="O30" s="115"/>
      <c r="P30" s="116"/>
      <c r="Q30" s="114"/>
      <c r="R30" s="115"/>
      <c r="S30" s="116"/>
      <c r="T30" s="114"/>
      <c r="U30" s="115"/>
      <c r="V30" s="115"/>
      <c r="W30" s="115"/>
      <c r="X30" s="116"/>
      <c r="Y30" s="106"/>
      <c r="Z30" s="107"/>
      <c r="AA30" s="107"/>
      <c r="AB30" s="107"/>
      <c r="AC30" s="108"/>
      <c r="AD30" s="106"/>
      <c r="AE30" s="107"/>
      <c r="AF30" s="107"/>
      <c r="AG30" s="107"/>
      <c r="AH30" s="108"/>
      <c r="AI30" s="93"/>
      <c r="AJ30" s="93"/>
      <c r="AK30" s="93"/>
      <c r="AL30" s="93"/>
      <c r="AM30" s="93"/>
      <c r="AN30" s="98"/>
      <c r="AO30" s="95"/>
      <c r="AP30" s="95"/>
      <c r="AQ30" s="95"/>
      <c r="AR30" s="96"/>
      <c r="AS30" s="98"/>
      <c r="AT30" s="95"/>
      <c r="AU30" s="95"/>
      <c r="AV30" s="98"/>
      <c r="AW30" s="95"/>
      <c r="AX30" s="96"/>
      <c r="AY30" s="98"/>
      <c r="AZ30" s="96"/>
      <c r="BA30" s="98"/>
      <c r="BB30" s="95"/>
      <c r="BC30" s="96"/>
      <c r="BD30" s="98"/>
      <c r="BE30" s="95"/>
      <c r="BF30" s="96"/>
      <c r="BG30" s="21"/>
      <c r="BH30" s="21"/>
      <c r="BI30" s="21"/>
      <c r="BJ30" s="98"/>
      <c r="BK30" s="96"/>
      <c r="BL30" s="89"/>
      <c r="BM30" s="90"/>
      <c r="BN30" s="92"/>
      <c r="BO30" s="93"/>
      <c r="BP30" s="93"/>
      <c r="BQ30" s="93"/>
      <c r="BR30" s="93"/>
      <c r="BS30" s="93"/>
      <c r="BT30" s="93"/>
      <c r="BU30" s="93"/>
    </row>
    <row r="31" spans="1:73" x14ac:dyDescent="0.25">
      <c r="Q31" s="97"/>
      <c r="R31" s="97"/>
      <c r="S31" s="97"/>
      <c r="T31" s="97"/>
      <c r="U31" s="97"/>
      <c r="V31" s="97"/>
      <c r="BE31" s="110" t="s">
        <v>82</v>
      </c>
      <c r="BF31" s="110"/>
      <c r="BG31" s="110"/>
      <c r="BH31" s="98">
        <v>24</v>
      </c>
      <c r="BI31" s="96"/>
    </row>
    <row r="33" spans="1:70" x14ac:dyDescent="0.25">
      <c r="A33" s="5" t="s">
        <v>83</v>
      </c>
    </row>
    <row r="35" spans="1:70" s="5" customFormat="1" ht="15" customHeight="1" x14ac:dyDescent="0.25">
      <c r="A35" s="99" t="s">
        <v>84</v>
      </c>
      <c r="B35" s="99"/>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row>
    <row r="36" spans="1:70" s="5" customFormat="1" ht="28.5" customHeight="1" x14ac:dyDescent="0.25">
      <c r="A36" s="84" t="s">
        <v>20</v>
      </c>
      <c r="B36" s="84"/>
      <c r="C36" s="84"/>
      <c r="D36" s="84"/>
      <c r="E36" s="84"/>
      <c r="F36" s="84"/>
      <c r="G36" s="84" t="s">
        <v>85</v>
      </c>
      <c r="H36" s="84"/>
      <c r="I36" s="84"/>
      <c r="J36" s="84"/>
      <c r="K36" s="84"/>
      <c r="L36" s="84"/>
      <c r="M36" s="84" t="s">
        <v>86</v>
      </c>
      <c r="N36" s="84"/>
      <c r="O36" s="84"/>
      <c r="P36" s="84"/>
      <c r="Q36" s="84" t="s">
        <v>87</v>
      </c>
      <c r="R36" s="84"/>
      <c r="S36" s="84"/>
      <c r="T36" s="84"/>
      <c r="U36" s="84" t="s">
        <v>88</v>
      </c>
      <c r="V36" s="84"/>
      <c r="W36" s="84"/>
      <c r="X36" s="84"/>
      <c r="Y36" s="84" t="s">
        <v>89</v>
      </c>
      <c r="Z36" s="84"/>
      <c r="AA36" s="84"/>
      <c r="AB36" s="84" t="s">
        <v>90</v>
      </c>
      <c r="AC36" s="84"/>
      <c r="AD36" s="84"/>
      <c r="AE36" s="85" t="s">
        <v>58</v>
      </c>
      <c r="AF36" s="85"/>
      <c r="AG36" s="85"/>
      <c r="AH36" s="85" t="s">
        <v>59</v>
      </c>
      <c r="AI36" s="85"/>
      <c r="AJ36" s="85"/>
      <c r="AK36" s="85"/>
      <c r="AL36" s="85"/>
      <c r="AM36" s="85"/>
      <c r="AN36" s="85"/>
      <c r="AO36" s="19"/>
      <c r="AP36" s="20"/>
      <c r="AQ36" s="20"/>
      <c r="AR36" s="20"/>
      <c r="AS36" s="20"/>
      <c r="AT36" s="20"/>
      <c r="AU36" s="20"/>
      <c r="AV36" s="20"/>
      <c r="AW36" s="19"/>
      <c r="AX36" s="19"/>
      <c r="AY36" s="19"/>
      <c r="AZ36" s="19"/>
      <c r="BA36" s="19"/>
      <c r="BB36" s="19"/>
      <c r="BC36" s="19"/>
      <c r="BD36" s="19"/>
      <c r="BE36" s="19"/>
      <c r="BF36" s="135"/>
      <c r="BG36" s="135"/>
      <c r="BH36" s="135"/>
      <c r="BI36" s="135"/>
      <c r="BJ36" s="135"/>
      <c r="BK36" s="135"/>
      <c r="BL36" s="135"/>
      <c r="BM36" s="135"/>
      <c r="BN36" s="135"/>
      <c r="BO36" s="135"/>
      <c r="BP36" s="135"/>
      <c r="BQ36" s="135"/>
      <c r="BR36" s="135"/>
    </row>
    <row r="37" spans="1:70" x14ac:dyDescent="0.25">
      <c r="A37" s="93" t="s">
        <v>91</v>
      </c>
      <c r="B37" s="93"/>
      <c r="C37" s="93"/>
      <c r="D37" s="93"/>
      <c r="E37" s="93"/>
      <c r="F37" s="93"/>
      <c r="G37" s="93"/>
      <c r="H37" s="93"/>
      <c r="I37" s="93"/>
      <c r="J37" s="93"/>
      <c r="K37" s="93"/>
      <c r="L37" s="93"/>
      <c r="M37" s="93"/>
      <c r="N37" s="93"/>
      <c r="O37" s="93"/>
      <c r="P37" s="93"/>
      <c r="Q37" s="93"/>
      <c r="R37" s="93"/>
      <c r="S37" s="93"/>
      <c r="T37" s="93"/>
      <c r="U37" s="93"/>
      <c r="V37" s="93"/>
      <c r="W37" s="93"/>
      <c r="X37" s="93"/>
      <c r="Y37" s="98" t="s">
        <v>81</v>
      </c>
      <c r="Z37" s="95"/>
      <c r="AA37" s="96"/>
      <c r="AB37" s="98" t="s">
        <v>81</v>
      </c>
      <c r="AC37" s="95"/>
      <c r="AD37" s="96"/>
      <c r="AE37" s="119" t="str">
        <f>+IF(AB37="SI","SI CUMPLE","NO CUMPLE")</f>
        <v>SI CUMPLE</v>
      </c>
      <c r="AF37" s="119"/>
      <c r="AG37" s="119"/>
      <c r="AH37" s="98"/>
      <c r="AI37" s="95"/>
      <c r="AJ37" s="95"/>
      <c r="AK37" s="95"/>
      <c r="AL37" s="95"/>
      <c r="AM37" s="95"/>
      <c r="AN37" s="96"/>
    </row>
    <row r="40" spans="1:70" x14ac:dyDescent="0.25">
      <c r="A40" s="5" t="s">
        <v>92</v>
      </c>
    </row>
    <row r="42" spans="1:70" s="5" customFormat="1" ht="15" customHeight="1" x14ac:dyDescent="0.25">
      <c r="A42" s="121" t="s">
        <v>93</v>
      </c>
      <c r="B42" s="122"/>
      <c r="C42" s="122"/>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c r="AB42" s="122"/>
      <c r="AC42" s="23"/>
      <c r="AD42" s="23"/>
      <c r="AE42" s="23"/>
      <c r="AF42" s="23"/>
      <c r="AG42" s="23"/>
      <c r="AH42" s="23"/>
      <c r="AI42" s="23"/>
      <c r="AJ42" s="23"/>
      <c r="AK42" s="23"/>
      <c r="AL42" s="23"/>
    </row>
    <row r="43" spans="1:70" ht="29.25" customHeight="1" x14ac:dyDescent="0.25">
      <c r="A43" s="84" t="s">
        <v>94</v>
      </c>
      <c r="B43" s="84"/>
      <c r="C43" s="84"/>
      <c r="D43" s="84"/>
      <c r="E43" s="84"/>
      <c r="F43" s="84"/>
      <c r="G43" s="123" t="s">
        <v>90</v>
      </c>
      <c r="H43" s="124"/>
      <c r="I43" s="125"/>
      <c r="J43" s="85" t="s">
        <v>58</v>
      </c>
      <c r="K43" s="85"/>
      <c r="L43" s="128"/>
      <c r="M43" s="84" t="s">
        <v>59</v>
      </c>
      <c r="N43" s="84"/>
      <c r="O43" s="84"/>
      <c r="P43" s="84"/>
      <c r="Q43" s="84"/>
      <c r="R43" s="84"/>
      <c r="S43" s="84"/>
      <c r="T43" s="84"/>
      <c r="U43" s="84"/>
      <c r="V43" s="84"/>
      <c r="W43" s="84"/>
      <c r="X43" s="84"/>
      <c r="Y43" s="84"/>
      <c r="Z43" s="84"/>
      <c r="AA43" s="84"/>
      <c r="AB43" s="84"/>
      <c r="AC43" s="118"/>
      <c r="AD43" s="118"/>
      <c r="AE43" s="118"/>
      <c r="AF43" s="118"/>
      <c r="AG43" s="118"/>
      <c r="AH43" s="118"/>
      <c r="AI43" s="118"/>
      <c r="AJ43" s="118"/>
      <c r="AK43" s="118"/>
      <c r="AL43" s="118"/>
    </row>
    <row r="44" spans="1:70" s="2" customFormat="1" ht="72.75" customHeight="1" x14ac:dyDescent="0.25">
      <c r="A44" s="127" t="s">
        <v>95</v>
      </c>
      <c r="B44" s="127"/>
      <c r="C44" s="127"/>
      <c r="D44" s="127"/>
      <c r="E44" s="127"/>
      <c r="F44" s="127"/>
      <c r="G44" s="126" t="s">
        <v>40</v>
      </c>
      <c r="H44" s="126"/>
      <c r="I44" s="126"/>
      <c r="J44" s="117" t="str">
        <f>+IF(G44="SI","SI CUMPLE","NO CUMPLE")</f>
        <v>NO CUMPLE</v>
      </c>
      <c r="K44" s="117"/>
      <c r="L44" s="117"/>
      <c r="M44" s="120" t="s">
        <v>96</v>
      </c>
      <c r="N44" s="120"/>
      <c r="O44" s="120"/>
      <c r="P44" s="120"/>
      <c r="Q44" s="120"/>
      <c r="R44" s="120"/>
      <c r="S44" s="120"/>
      <c r="T44" s="120"/>
      <c r="U44" s="120"/>
      <c r="V44" s="120"/>
      <c r="W44" s="120"/>
      <c r="X44" s="120"/>
      <c r="Y44" s="120"/>
      <c r="Z44" s="120"/>
      <c r="AA44" s="120"/>
      <c r="AB44" s="120"/>
      <c r="AC44" s="104"/>
      <c r="AD44" s="104"/>
      <c r="AE44" s="104"/>
      <c r="AF44" s="104"/>
      <c r="AG44" s="104"/>
      <c r="AH44" s="104"/>
      <c r="AI44" s="104"/>
      <c r="AJ44" s="104"/>
      <c r="AK44" s="104"/>
      <c r="AL44" s="104"/>
    </row>
  </sheetData>
  <mergeCells count="181">
    <mergeCell ref="A12:F12"/>
    <mergeCell ref="G12:T12"/>
    <mergeCell ref="A17:C17"/>
    <mergeCell ref="G17:P17"/>
    <mergeCell ref="T17:V17"/>
    <mergeCell ref="A2:B2"/>
    <mergeCell ref="G8:T8"/>
    <mergeCell ref="G9:T9"/>
    <mergeCell ref="G10:T10"/>
    <mergeCell ref="A8:F8"/>
    <mergeCell ref="A9:F9"/>
    <mergeCell ref="A10:F10"/>
    <mergeCell ref="A3:B3"/>
    <mergeCell ref="A4:B4"/>
    <mergeCell ref="A11:F11"/>
    <mergeCell ref="G11:T11"/>
    <mergeCell ref="A16:BU16"/>
    <mergeCell ref="C2:BU2"/>
    <mergeCell ref="C3:BU3"/>
    <mergeCell ref="AI17:AK17"/>
    <mergeCell ref="AR17:AT17"/>
    <mergeCell ref="AU17:AW17"/>
    <mergeCell ref="G19:P19"/>
    <mergeCell ref="G20:P20"/>
    <mergeCell ref="Q17:S17"/>
    <mergeCell ref="Q18:S18"/>
    <mergeCell ref="Q19:S19"/>
    <mergeCell ref="Q20:S20"/>
    <mergeCell ref="A18:C18"/>
    <mergeCell ref="A19:C19"/>
    <mergeCell ref="A20:C20"/>
    <mergeCell ref="D17:F17"/>
    <mergeCell ref="D18:F18"/>
    <mergeCell ref="D19:F19"/>
    <mergeCell ref="D20:F20"/>
    <mergeCell ref="T18:V18"/>
    <mergeCell ref="T19:V19"/>
    <mergeCell ref="T20:V20"/>
    <mergeCell ref="W17:AH17"/>
    <mergeCell ref="W18:AH18"/>
    <mergeCell ref="W19:AH19"/>
    <mergeCell ref="W20:AH20"/>
    <mergeCell ref="AL17:AN17"/>
    <mergeCell ref="AL18:AN18"/>
    <mergeCell ref="AL19:AN19"/>
    <mergeCell ref="AL20:AN20"/>
    <mergeCell ref="AU18:AW18"/>
    <mergeCell ref="AU19:AW19"/>
    <mergeCell ref="AU20:AW20"/>
    <mergeCell ref="AI18:AK18"/>
    <mergeCell ref="AI19:AK19"/>
    <mergeCell ref="AI20:AK20"/>
    <mergeCell ref="AO17:AQ17"/>
    <mergeCell ref="AO18:AQ18"/>
    <mergeCell ref="AO19:AQ19"/>
    <mergeCell ref="AO20:AQ20"/>
    <mergeCell ref="AI27:AM27"/>
    <mergeCell ref="AI28:AM28"/>
    <mergeCell ref="AI29:AM29"/>
    <mergeCell ref="BA28:BC28"/>
    <mergeCell ref="BD28:BF28"/>
    <mergeCell ref="BA29:BC29"/>
    <mergeCell ref="BD29:BF29"/>
    <mergeCell ref="Y27:AC30"/>
    <mergeCell ref="AS26:AU26"/>
    <mergeCell ref="AS27:AU27"/>
    <mergeCell ref="AS28:AU28"/>
    <mergeCell ref="AV26:AX26"/>
    <mergeCell ref="AD26:AH26"/>
    <mergeCell ref="AD27:AH30"/>
    <mergeCell ref="AN26:AR26"/>
    <mergeCell ref="AN27:AR27"/>
    <mergeCell ref="AN28:AR28"/>
    <mergeCell ref="AN29:AR29"/>
    <mergeCell ref="AN30:AR30"/>
    <mergeCell ref="AI30:AM30"/>
    <mergeCell ref="Y26:AC26"/>
    <mergeCell ref="A25:BP25"/>
    <mergeCell ref="BD17:BF17"/>
    <mergeCell ref="BD18:BF18"/>
    <mergeCell ref="BD19:BF19"/>
    <mergeCell ref="BD20:BF20"/>
    <mergeCell ref="BG17:BI17"/>
    <mergeCell ref="BG18:BI20"/>
    <mergeCell ref="AR21:AT21"/>
    <mergeCell ref="AU21:AW21"/>
    <mergeCell ref="AX17:AZ17"/>
    <mergeCell ref="AX18:AZ18"/>
    <mergeCell ref="AX19:AZ19"/>
    <mergeCell ref="BJ17:BU17"/>
    <mergeCell ref="BJ18:BU18"/>
    <mergeCell ref="BJ19:BU19"/>
    <mergeCell ref="BJ20:BU20"/>
    <mergeCell ref="BA17:BC17"/>
    <mergeCell ref="BA18:BC18"/>
    <mergeCell ref="BA19:BC19"/>
    <mergeCell ref="BA20:BC20"/>
    <mergeCell ref="AX20:AZ20"/>
    <mergeCell ref="AR18:AT18"/>
    <mergeCell ref="AR19:AT19"/>
    <mergeCell ref="AR20:AT20"/>
    <mergeCell ref="BO28:BU28"/>
    <mergeCell ref="BO29:BU29"/>
    <mergeCell ref="BO30:BU30"/>
    <mergeCell ref="BA26:BC26"/>
    <mergeCell ref="BD26:BF26"/>
    <mergeCell ref="AI26:AM26"/>
    <mergeCell ref="BJ26:BK26"/>
    <mergeCell ref="AE36:AG36"/>
    <mergeCell ref="Y36:AA36"/>
    <mergeCell ref="BH31:BI31"/>
    <mergeCell ref="AY26:AZ26"/>
    <mergeCell ref="AY27:AZ27"/>
    <mergeCell ref="AY28:AZ28"/>
    <mergeCell ref="AY29:AZ29"/>
    <mergeCell ref="AY30:AZ30"/>
    <mergeCell ref="BJ30:BK30"/>
    <mergeCell ref="BE31:BG31"/>
    <mergeCell ref="BA30:BC30"/>
    <mergeCell ref="BD30:BF30"/>
    <mergeCell ref="BJ27:BK27"/>
    <mergeCell ref="BJ28:BK28"/>
    <mergeCell ref="BJ29:BK29"/>
    <mergeCell ref="BF36:BH36"/>
    <mergeCell ref="BI36:BR36"/>
    <mergeCell ref="T27:X30"/>
    <mergeCell ref="A26:F26"/>
    <mergeCell ref="A27:F30"/>
    <mergeCell ref="J26:L26"/>
    <mergeCell ref="T26:X26"/>
    <mergeCell ref="G26:I26"/>
    <mergeCell ref="M26:P26"/>
    <mergeCell ref="M27:P30"/>
    <mergeCell ref="G27:I30"/>
    <mergeCell ref="Q26:S26"/>
    <mergeCell ref="J44:L44"/>
    <mergeCell ref="AF43:AL43"/>
    <mergeCell ref="AC44:AE44"/>
    <mergeCell ref="AF44:AL44"/>
    <mergeCell ref="AH37:AN37"/>
    <mergeCell ref="A43:F43"/>
    <mergeCell ref="AC43:AE43"/>
    <mergeCell ref="M37:P37"/>
    <mergeCell ref="Q37:T37"/>
    <mergeCell ref="U37:X37"/>
    <mergeCell ref="AE37:AG37"/>
    <mergeCell ref="Y37:AA37"/>
    <mergeCell ref="A37:F37"/>
    <mergeCell ref="G37:L37"/>
    <mergeCell ref="M44:AB44"/>
    <mergeCell ref="A42:AB42"/>
    <mergeCell ref="G43:I43"/>
    <mergeCell ref="G44:I44"/>
    <mergeCell ref="A44:F44"/>
    <mergeCell ref="AB37:AD37"/>
    <mergeCell ref="M43:AB43"/>
    <mergeCell ref="J43:L43"/>
    <mergeCell ref="G36:L36"/>
    <mergeCell ref="BL26:BN26"/>
    <mergeCell ref="BO26:BU26"/>
    <mergeCell ref="BL27:BN30"/>
    <mergeCell ref="BO27:BU27"/>
    <mergeCell ref="AH36:AN36"/>
    <mergeCell ref="A36:F36"/>
    <mergeCell ref="M36:P36"/>
    <mergeCell ref="Q36:T36"/>
    <mergeCell ref="U36:X36"/>
    <mergeCell ref="BA27:BC27"/>
    <mergeCell ref="BD27:BF27"/>
    <mergeCell ref="Q31:S31"/>
    <mergeCell ref="T31:V31"/>
    <mergeCell ref="AS29:AU29"/>
    <mergeCell ref="AS30:AU30"/>
    <mergeCell ref="AV27:AX27"/>
    <mergeCell ref="AV28:AX28"/>
    <mergeCell ref="AV29:AX29"/>
    <mergeCell ref="AV30:AX30"/>
    <mergeCell ref="AB36:AD36"/>
    <mergeCell ref="A35:AN35"/>
    <mergeCell ref="J27:L30"/>
    <mergeCell ref="Q27:S30"/>
  </mergeCells>
  <conditionalFormatting sqref="J44:L44">
    <cfRule type="cellIs" dxfId="135" priority="1" operator="equal">
      <formula>"NO CUMPLE"</formula>
    </cfRule>
    <cfRule type="cellIs" dxfId="134" priority="2" operator="equal">
      <formula>"SI CUMPLE"</formula>
    </cfRule>
  </conditionalFormatting>
  <conditionalFormatting sqref="AE37:AG37">
    <cfRule type="cellIs" dxfId="133" priority="3" operator="equal">
      <formula>"NO CUMPLE"</formula>
    </cfRule>
    <cfRule type="cellIs" dxfId="132" priority="4" operator="equal">
      <formula>"SI CUMPLE"</formula>
    </cfRule>
  </conditionalFormatting>
  <conditionalFormatting sqref="BG18:BI20">
    <cfRule type="cellIs" dxfId="131" priority="7" operator="equal">
      <formula>"SI CUMPLE"</formula>
    </cfRule>
    <cfRule type="cellIs" dxfId="130" priority="8" operator="equal">
      <formula>"NO CUMPLE"</formula>
    </cfRule>
  </conditionalFormatting>
  <conditionalFormatting sqref="BL27:BN30">
    <cfRule type="cellIs" dxfId="129" priority="5" operator="equal">
      <formula>"NO CUMPLE"</formula>
    </cfRule>
    <cfRule type="cellIs" dxfId="128" priority="6" operator="equal">
      <formula>"SI CUMPLE"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7DF24AA8-A91C-4040-B6D1-523C24102AF0}">
          <x14:formula1>
            <xm:f>'LISTA '!$A$1:$A$2</xm:f>
          </x14:formula1>
          <xm:sqref>AI18:AK20</xm:sqref>
        </x14:dataValidation>
        <x14:dataValidation type="list" allowBlank="1" showInputMessage="1" showErrorMessage="1" xr:uid="{2CC47CB7-AFFB-4E7A-975D-639223F999DB}">
          <x14:formula1>
            <xm:f>'LISTA '!$C$1:$C$3</xm:f>
          </x14:formula1>
          <xm:sqref>AO18:AQ20 Y27:AC30 AV27:AV30 G11:T11</xm:sqref>
        </x14:dataValidation>
        <x14:dataValidation type="list" allowBlank="1" showInputMessage="1" showErrorMessage="1" xr:uid="{910E9EAF-1ECF-4B55-8D18-1190F13A029F}">
          <x14:formula1>
            <xm:f>'LISTA '!$C$1:$C$2</xm:f>
          </x14:formula1>
          <xm:sqref>G27 J27 AL18:AN20 AY27:AZ30 Y37:AD37 BA18:BF20 G44:I44 AD27:AH30 AN27:AS30 G12</xm:sqref>
        </x14:dataValidation>
        <x14:dataValidation type="list" allowBlank="1" showInputMessage="1" showErrorMessage="1" xr:uid="{CB2B9CB9-89E9-4C5D-B82A-5479661CF930}">
          <x14:formula1>
            <xm:f>'LISTA '!$E$1:$E$2</xm:f>
          </x14:formula1>
          <xm:sqref>A37:F37</xm:sqref>
        </x14:dataValidation>
        <x14:dataValidation type="list" allowBlank="1" showInputMessage="1" showErrorMessage="1" xr:uid="{FA51934C-963B-48CA-827E-ACD2D94934BA}">
          <x14:formula1>
            <xm:f>'LISTA '!$G$1:$G$4</xm:f>
          </x14:formula1>
          <xm:sqref>G37:L37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B6A1F-7E44-477D-B821-610A70BB7FD5}">
  <sheetPr>
    <tabColor rgb="FFFF0000"/>
  </sheetPr>
  <dimension ref="A1:BX50"/>
  <sheetViews>
    <sheetView showGridLines="0" topLeftCell="L41" zoomScale="55" zoomScaleNormal="55" workbookViewId="0">
      <selection activeCell="AU19" sqref="AU19:AW19"/>
    </sheetView>
  </sheetViews>
  <sheetFormatPr baseColWidth="10" defaultColWidth="5.7109375" defaultRowHeight="15" x14ac:dyDescent="0.25"/>
  <cols>
    <col min="10" max="10" width="14.28515625" customWidth="1"/>
    <col min="31" max="31" width="15.85546875" customWidth="1"/>
    <col min="41" max="41" width="6.42578125" customWidth="1"/>
    <col min="42" max="42" width="7.85546875" customWidth="1"/>
    <col min="43" max="43" width="9" customWidth="1"/>
    <col min="44" max="44" width="7.85546875" customWidth="1"/>
    <col min="46" max="46" width="6.140625" customWidth="1"/>
    <col min="59" max="59" width="11" customWidth="1"/>
    <col min="67" max="67" width="11.42578125" customWidth="1"/>
    <col min="76" max="76" width="14.57031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274</v>
      </c>
      <c r="H8" s="93"/>
      <c r="I8" s="93"/>
      <c r="J8" s="93"/>
      <c r="K8" s="93"/>
      <c r="L8" s="93"/>
      <c r="M8" s="93"/>
      <c r="N8" s="93"/>
      <c r="O8" s="93"/>
      <c r="P8" s="93"/>
      <c r="Q8" s="93"/>
      <c r="R8" s="93"/>
      <c r="S8" s="93"/>
      <c r="T8" s="93"/>
    </row>
    <row r="9" spans="1:73" x14ac:dyDescent="0.25">
      <c r="A9" s="142" t="s">
        <v>37</v>
      </c>
      <c r="B9" s="142"/>
      <c r="C9" s="142"/>
      <c r="D9" s="142"/>
      <c r="E9" s="142"/>
      <c r="F9" s="142"/>
      <c r="G9" s="93" t="s">
        <v>275</v>
      </c>
      <c r="H9" s="93"/>
      <c r="I9" s="93"/>
      <c r="J9" s="93"/>
      <c r="K9" s="93"/>
      <c r="L9" s="93"/>
      <c r="M9" s="93"/>
      <c r="N9" s="93"/>
      <c r="O9" s="93"/>
      <c r="P9" s="93"/>
      <c r="Q9" s="93"/>
      <c r="R9" s="93"/>
      <c r="S9" s="93"/>
      <c r="T9" s="93"/>
    </row>
    <row r="10" spans="1:73" x14ac:dyDescent="0.25">
      <c r="A10" s="142" t="s">
        <v>38</v>
      </c>
      <c r="B10" s="142"/>
      <c r="C10" s="142"/>
      <c r="D10" s="142"/>
      <c r="E10" s="142"/>
      <c r="F10" s="142"/>
      <c r="G10" s="93" t="s">
        <v>276</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42"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55</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88.25" customHeight="1" x14ac:dyDescent="0.25">
      <c r="A18" s="126">
        <v>209</v>
      </c>
      <c r="B18" s="126"/>
      <c r="C18" s="126"/>
      <c r="D18" s="127" t="s">
        <v>279</v>
      </c>
      <c r="E18" s="126"/>
      <c r="F18" s="126"/>
      <c r="G18" s="159" t="s">
        <v>278</v>
      </c>
      <c r="H18" s="160"/>
      <c r="I18" s="160"/>
      <c r="J18" s="160"/>
      <c r="K18" s="160"/>
      <c r="L18" s="160"/>
      <c r="M18" s="160"/>
      <c r="N18" s="160"/>
      <c r="O18" s="160"/>
      <c r="P18" s="161"/>
      <c r="Q18" s="156">
        <v>43665</v>
      </c>
      <c r="R18" s="126"/>
      <c r="S18" s="126"/>
      <c r="T18" s="156">
        <v>43798</v>
      </c>
      <c r="U18" s="126"/>
      <c r="V18" s="126"/>
      <c r="W18" s="127" t="s">
        <v>277</v>
      </c>
      <c r="X18" s="126"/>
      <c r="Y18" s="126"/>
      <c r="Z18" s="126"/>
      <c r="AA18" s="126"/>
      <c r="AB18" s="126"/>
      <c r="AC18" s="126"/>
      <c r="AD18" s="126"/>
      <c r="AE18" s="126"/>
      <c r="AF18" s="126"/>
      <c r="AG18" s="126"/>
      <c r="AH18" s="126"/>
      <c r="AI18" s="126" t="s">
        <v>108</v>
      </c>
      <c r="AJ18" s="126"/>
      <c r="AK18" s="126"/>
      <c r="AL18" s="126" t="s">
        <v>81</v>
      </c>
      <c r="AM18" s="126"/>
      <c r="AN18" s="126"/>
      <c r="AO18" s="126" t="s">
        <v>40</v>
      </c>
      <c r="AP18" s="126"/>
      <c r="AQ18" s="126"/>
      <c r="AR18" s="126" t="s">
        <v>102</v>
      </c>
      <c r="AS18" s="126"/>
      <c r="AT18" s="126"/>
      <c r="AU18" s="126">
        <v>1031.96</v>
      </c>
      <c r="AV18" s="126"/>
      <c r="AW18" s="126"/>
      <c r="AX18" s="126">
        <v>129</v>
      </c>
      <c r="AY18" s="126"/>
      <c r="AZ18" s="126"/>
      <c r="BA18" s="126" t="s">
        <v>81</v>
      </c>
      <c r="BB18" s="126"/>
      <c r="BC18" s="126"/>
      <c r="BD18" s="126" t="s">
        <v>81</v>
      </c>
      <c r="BE18" s="126"/>
      <c r="BF18" s="126"/>
      <c r="BG18" s="162" t="str">
        <f>+IF(AU21&gt;=G12,"SI CUMPLE","NO CUMPLE")</f>
        <v>NO CUMPLE</v>
      </c>
      <c r="BH18" s="163"/>
      <c r="BI18" s="164"/>
      <c r="BJ18" s="127" t="s">
        <v>280</v>
      </c>
      <c r="BK18" s="126"/>
      <c r="BL18" s="126"/>
      <c r="BM18" s="126"/>
      <c r="BN18" s="126"/>
      <c r="BO18" s="126"/>
      <c r="BP18" s="126"/>
      <c r="BQ18" s="126"/>
      <c r="BR18" s="126"/>
      <c r="BS18" s="126"/>
      <c r="BT18" s="126"/>
      <c r="BU18" s="126"/>
    </row>
    <row r="19" spans="1:76" ht="409.5" customHeight="1" x14ac:dyDescent="0.25">
      <c r="A19" s="126" t="s">
        <v>283</v>
      </c>
      <c r="B19" s="126"/>
      <c r="C19" s="126"/>
      <c r="D19" s="141" t="s">
        <v>284</v>
      </c>
      <c r="E19" s="93"/>
      <c r="F19" s="93"/>
      <c r="G19" s="127" t="s">
        <v>281</v>
      </c>
      <c r="H19" s="126"/>
      <c r="I19" s="126"/>
      <c r="J19" s="126"/>
      <c r="K19" s="126"/>
      <c r="L19" s="126"/>
      <c r="M19" s="126"/>
      <c r="N19" s="126"/>
      <c r="O19" s="126"/>
      <c r="P19" s="126"/>
      <c r="Q19" s="158">
        <v>45152</v>
      </c>
      <c r="R19" s="127"/>
      <c r="S19" s="127"/>
      <c r="T19" s="156">
        <v>45275</v>
      </c>
      <c r="U19" s="126"/>
      <c r="V19" s="126"/>
      <c r="W19" s="127" t="s">
        <v>282</v>
      </c>
      <c r="X19" s="126"/>
      <c r="Y19" s="126"/>
      <c r="Z19" s="126"/>
      <c r="AA19" s="126"/>
      <c r="AB19" s="126"/>
      <c r="AC19" s="126"/>
      <c r="AD19" s="126"/>
      <c r="AE19" s="126"/>
      <c r="AF19" s="126"/>
      <c r="AG19" s="126"/>
      <c r="AH19" s="126"/>
      <c r="AI19" s="126" t="s">
        <v>119</v>
      </c>
      <c r="AJ19" s="126"/>
      <c r="AK19" s="126"/>
      <c r="AL19" s="126" t="s">
        <v>40</v>
      </c>
      <c r="AM19" s="126"/>
      <c r="AN19" s="126"/>
      <c r="AO19" s="126" t="s">
        <v>40</v>
      </c>
      <c r="AP19" s="126"/>
      <c r="AQ19" s="126"/>
      <c r="AR19" s="126" t="s">
        <v>102</v>
      </c>
      <c r="AS19" s="126"/>
      <c r="AT19" s="126"/>
      <c r="AU19" s="126">
        <v>81.459999999999994</v>
      </c>
      <c r="AV19" s="126"/>
      <c r="AW19" s="126"/>
      <c r="AX19" s="126">
        <v>226</v>
      </c>
      <c r="AY19" s="126"/>
      <c r="AZ19" s="126"/>
      <c r="BA19" s="126" t="s">
        <v>81</v>
      </c>
      <c r="BB19" s="126"/>
      <c r="BC19" s="126"/>
      <c r="BD19" s="126" t="s">
        <v>81</v>
      </c>
      <c r="BE19" s="126"/>
      <c r="BF19" s="126"/>
      <c r="BG19" s="162" t="s">
        <v>108</v>
      </c>
      <c r="BH19" s="163"/>
      <c r="BI19" s="164"/>
      <c r="BJ19" s="141" t="s">
        <v>291</v>
      </c>
      <c r="BK19" s="93"/>
      <c r="BL19" s="93"/>
      <c r="BM19" s="93"/>
      <c r="BN19" s="93"/>
      <c r="BO19" s="93"/>
      <c r="BP19" s="93"/>
      <c r="BQ19" s="93"/>
      <c r="BR19" s="93"/>
      <c r="BS19" s="93"/>
      <c r="BT19" s="93"/>
      <c r="BU19" s="93"/>
    </row>
    <row r="20" spans="1:76" ht="315.75" customHeight="1" x14ac:dyDescent="0.25">
      <c r="A20" s="126" t="s">
        <v>288</v>
      </c>
      <c r="B20" s="126"/>
      <c r="C20" s="126"/>
      <c r="D20" s="127" t="s">
        <v>289</v>
      </c>
      <c r="E20" s="126"/>
      <c r="F20" s="126"/>
      <c r="G20" s="126" t="s">
        <v>287</v>
      </c>
      <c r="H20" s="126"/>
      <c r="I20" s="126"/>
      <c r="J20" s="126"/>
      <c r="K20" s="126"/>
      <c r="L20" s="126"/>
      <c r="M20" s="126"/>
      <c r="N20" s="126"/>
      <c r="O20" s="126"/>
      <c r="P20" s="126"/>
      <c r="Q20" s="127" t="s">
        <v>286</v>
      </c>
      <c r="R20" s="127"/>
      <c r="S20" s="127"/>
      <c r="T20" s="127" t="s">
        <v>286</v>
      </c>
      <c r="U20" s="127"/>
      <c r="V20" s="127"/>
      <c r="W20" s="127" t="s">
        <v>285</v>
      </c>
      <c r="X20" s="126"/>
      <c r="Y20" s="126"/>
      <c r="Z20" s="126"/>
      <c r="AA20" s="126"/>
      <c r="AB20" s="126"/>
      <c r="AC20" s="126"/>
      <c r="AD20" s="126"/>
      <c r="AE20" s="126"/>
      <c r="AF20" s="126"/>
      <c r="AG20" s="126"/>
      <c r="AH20" s="126"/>
      <c r="AI20" s="126" t="s">
        <v>119</v>
      </c>
      <c r="AJ20" s="126"/>
      <c r="AK20" s="126"/>
      <c r="AL20" s="126" t="s">
        <v>40</v>
      </c>
      <c r="AM20" s="126"/>
      <c r="AN20" s="126"/>
      <c r="AO20" s="126" t="s">
        <v>40</v>
      </c>
      <c r="AP20" s="126"/>
      <c r="AQ20" s="126"/>
      <c r="AR20" s="126" t="s">
        <v>102</v>
      </c>
      <c r="AS20" s="126"/>
      <c r="AT20" s="126"/>
      <c r="AU20" s="126">
        <v>285</v>
      </c>
      <c r="AV20" s="126"/>
      <c r="AW20" s="126"/>
      <c r="AX20" s="126">
        <v>195</v>
      </c>
      <c r="AY20" s="126"/>
      <c r="AZ20" s="126"/>
      <c r="BA20" s="126" t="s">
        <v>81</v>
      </c>
      <c r="BB20" s="126"/>
      <c r="BC20" s="126"/>
      <c r="BD20" s="126" t="s">
        <v>81</v>
      </c>
      <c r="BE20" s="126"/>
      <c r="BF20" s="126"/>
      <c r="BG20" s="162" t="s">
        <v>108</v>
      </c>
      <c r="BH20" s="163"/>
      <c r="BI20" s="164"/>
      <c r="BJ20" s="127" t="s">
        <v>292</v>
      </c>
      <c r="BK20" s="126"/>
      <c r="BL20" s="126"/>
      <c r="BM20" s="126"/>
      <c r="BN20" s="126"/>
      <c r="BO20" s="126"/>
      <c r="BP20" s="126"/>
      <c r="BQ20" s="126"/>
      <c r="BR20" s="126"/>
      <c r="BS20" s="126"/>
      <c r="BT20" s="126"/>
      <c r="BU20" s="126"/>
    </row>
    <row r="21" spans="1:76" x14ac:dyDescent="0.25">
      <c r="AR21" s="137" t="s">
        <v>61</v>
      </c>
      <c r="AS21" s="137"/>
      <c r="AT21" s="137"/>
      <c r="AU21" s="138">
        <v>0</v>
      </c>
      <c r="AV21" s="138"/>
      <c r="AW21" s="138"/>
      <c r="BG21" s="63" t="s">
        <v>290</v>
      </c>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1" t="s">
        <v>63</v>
      </c>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row>
    <row r="26" spans="1:76" s="17" customFormat="1" ht="87" customHeight="1" x14ac:dyDescent="0.25">
      <c r="A26" s="123" t="s">
        <v>64</v>
      </c>
      <c r="B26" s="124"/>
      <c r="C26" s="124"/>
      <c r="D26" s="124"/>
      <c r="E26" s="124"/>
      <c r="F26" s="125"/>
      <c r="G26" s="84" t="s">
        <v>65</v>
      </c>
      <c r="H26" s="84"/>
      <c r="I26" s="84"/>
      <c r="J26" s="84" t="s">
        <v>66</v>
      </c>
      <c r="K26" s="84"/>
      <c r="L26" s="84"/>
      <c r="M26" s="123" t="s">
        <v>67</v>
      </c>
      <c r="N26" s="124"/>
      <c r="O26" s="124"/>
      <c r="P26" s="125"/>
      <c r="Q26" s="84" t="s">
        <v>68</v>
      </c>
      <c r="R26" s="84"/>
      <c r="S26" s="84"/>
      <c r="T26" s="129" t="s">
        <v>69</v>
      </c>
      <c r="U26" s="130"/>
      <c r="V26" s="130"/>
      <c r="W26" s="130"/>
      <c r="X26" s="131"/>
      <c r="Y26" s="129" t="s">
        <v>70</v>
      </c>
      <c r="Z26" s="130"/>
      <c r="AA26" s="130"/>
      <c r="AB26" s="130"/>
      <c r="AC26" s="131"/>
      <c r="AD26" s="129" t="s">
        <v>71</v>
      </c>
      <c r="AE26" s="130"/>
      <c r="AF26" s="130"/>
      <c r="AG26" s="130"/>
      <c r="AH26" s="131"/>
      <c r="AI26" s="133" t="s">
        <v>72</v>
      </c>
      <c r="AJ26" s="133"/>
      <c r="AK26" s="133"/>
      <c r="AL26" s="133"/>
      <c r="AM26" s="133"/>
      <c r="AN26" s="129" t="s">
        <v>73</v>
      </c>
      <c r="AO26" s="130"/>
      <c r="AP26" s="130"/>
      <c r="AQ26" s="130"/>
      <c r="AR26" s="131"/>
      <c r="AS26" s="129" t="s">
        <v>98</v>
      </c>
      <c r="AT26" s="130"/>
      <c r="AU26" s="131"/>
      <c r="AV26" s="134" t="s">
        <v>74</v>
      </c>
      <c r="AW26" s="139"/>
      <c r="AX26" s="132"/>
      <c r="AY26" s="140" t="s">
        <v>75</v>
      </c>
      <c r="AZ26" s="140"/>
      <c r="BA26" s="140"/>
      <c r="BB26" s="129" t="s">
        <v>76</v>
      </c>
      <c r="BC26" s="131"/>
      <c r="BD26" s="132" t="s">
        <v>47</v>
      </c>
      <c r="BE26" s="133"/>
      <c r="BF26" s="133"/>
      <c r="BG26" s="133" t="s">
        <v>48</v>
      </c>
      <c r="BH26" s="133"/>
      <c r="BI26" s="133"/>
      <c r="BJ26" s="16" t="s">
        <v>77</v>
      </c>
      <c r="BK26" s="16" t="s">
        <v>78</v>
      </c>
      <c r="BL26" s="16" t="s">
        <v>79</v>
      </c>
      <c r="BM26" s="134" t="s">
        <v>80</v>
      </c>
      <c r="BN26" s="132"/>
      <c r="BO26" s="85" t="s">
        <v>58</v>
      </c>
      <c r="BP26" s="85"/>
      <c r="BQ26" s="85"/>
      <c r="BR26" s="84" t="s">
        <v>59</v>
      </c>
      <c r="BS26" s="84"/>
      <c r="BT26" s="84"/>
      <c r="BU26" s="84"/>
      <c r="BV26" s="84"/>
      <c r="BW26" s="84"/>
      <c r="BX26" s="84"/>
    </row>
    <row r="27" spans="1:76" ht="225.75" customHeight="1" x14ac:dyDescent="0.25">
      <c r="A27" s="126" t="s">
        <v>293</v>
      </c>
      <c r="B27" s="126"/>
      <c r="C27" s="126"/>
      <c r="D27" s="126"/>
      <c r="E27" s="126"/>
      <c r="F27" s="126"/>
      <c r="G27" s="126" t="s">
        <v>81</v>
      </c>
      <c r="H27" s="126"/>
      <c r="I27" s="126"/>
      <c r="J27" s="126" t="s">
        <v>81</v>
      </c>
      <c r="K27" s="126"/>
      <c r="L27" s="126"/>
      <c r="M27" s="126" t="s">
        <v>294</v>
      </c>
      <c r="N27" s="126"/>
      <c r="O27" s="126"/>
      <c r="P27" s="126"/>
      <c r="Q27" s="156">
        <v>38693</v>
      </c>
      <c r="R27" s="156"/>
      <c r="S27" s="156"/>
      <c r="T27" s="126" t="s">
        <v>200</v>
      </c>
      <c r="U27" s="126"/>
      <c r="V27" s="126"/>
      <c r="W27" s="126"/>
      <c r="X27" s="126"/>
      <c r="Y27" s="157" t="s">
        <v>40</v>
      </c>
      <c r="Z27" s="157"/>
      <c r="AA27" s="157"/>
      <c r="AB27" s="157"/>
      <c r="AC27" s="157"/>
      <c r="AD27" s="126" t="s">
        <v>81</v>
      </c>
      <c r="AE27" s="126"/>
      <c r="AF27" s="126"/>
      <c r="AG27" s="126"/>
      <c r="AH27" s="126"/>
      <c r="AI27" s="127" t="s">
        <v>295</v>
      </c>
      <c r="AJ27" s="127"/>
      <c r="AK27" s="127"/>
      <c r="AL27" s="127"/>
      <c r="AM27" s="127"/>
      <c r="AN27" s="157" t="s">
        <v>40</v>
      </c>
      <c r="AO27" s="157"/>
      <c r="AP27" s="157"/>
      <c r="AQ27" s="157"/>
      <c r="AR27" s="157"/>
      <c r="AS27" s="126" t="s">
        <v>40</v>
      </c>
      <c r="AT27" s="126"/>
      <c r="AU27" s="126"/>
      <c r="AV27" s="126" t="s">
        <v>40</v>
      </c>
      <c r="AW27" s="126"/>
      <c r="AX27" s="126"/>
      <c r="AY27" s="126" t="s">
        <v>102</v>
      </c>
      <c r="AZ27" s="126"/>
      <c r="BA27" s="126"/>
      <c r="BB27" s="126" t="s">
        <v>81</v>
      </c>
      <c r="BC27" s="126"/>
      <c r="BD27" s="156">
        <v>43252</v>
      </c>
      <c r="BE27" s="126"/>
      <c r="BF27" s="126"/>
      <c r="BG27" s="156">
        <v>43982</v>
      </c>
      <c r="BH27" s="126"/>
      <c r="BI27" s="126"/>
      <c r="BJ27" s="46">
        <f>DATEDIF(BD27,BG27,"Y")</f>
        <v>1</v>
      </c>
      <c r="BK27" s="46">
        <f>DATEDIF(BD27,BG27,"YM")</f>
        <v>11</v>
      </c>
      <c r="BL27" s="46">
        <f>DATEDIF(BD27,BG27,"MD")</f>
        <v>30</v>
      </c>
      <c r="BM27" s="126"/>
      <c r="BN27" s="126"/>
      <c r="BO27" s="136" t="str">
        <f>+IF(BH29&gt;=24,"SI CUMPLE","NO CUMPLE")</f>
        <v>NO CUMPLE</v>
      </c>
      <c r="BP27" s="136"/>
      <c r="BQ27" s="136"/>
      <c r="BR27" s="127" t="s">
        <v>431</v>
      </c>
      <c r="BS27" s="126"/>
      <c r="BT27" s="126"/>
      <c r="BU27" s="126"/>
      <c r="BV27" s="126"/>
      <c r="BW27" s="126"/>
      <c r="BX27" s="126"/>
    </row>
    <row r="28" spans="1:76" ht="315.75" customHeight="1" x14ac:dyDescent="0.25">
      <c r="A28" s="126"/>
      <c r="B28" s="126"/>
      <c r="C28" s="126"/>
      <c r="D28" s="126"/>
      <c r="E28" s="126"/>
      <c r="F28" s="126"/>
      <c r="G28" s="126"/>
      <c r="H28" s="126"/>
      <c r="I28" s="126"/>
      <c r="J28" s="126"/>
      <c r="K28" s="126"/>
      <c r="L28" s="126"/>
      <c r="M28" s="126"/>
      <c r="N28" s="126"/>
      <c r="O28" s="126"/>
      <c r="P28" s="126"/>
      <c r="Q28" s="156"/>
      <c r="R28" s="156"/>
      <c r="S28" s="156"/>
      <c r="T28" s="126"/>
      <c r="U28" s="126"/>
      <c r="V28" s="126"/>
      <c r="W28" s="126"/>
      <c r="X28" s="126"/>
      <c r="Y28" s="157"/>
      <c r="Z28" s="157"/>
      <c r="AA28" s="157"/>
      <c r="AB28" s="157"/>
      <c r="AC28" s="157"/>
      <c r="AD28" s="126"/>
      <c r="AE28" s="126"/>
      <c r="AF28" s="126"/>
      <c r="AG28" s="126"/>
      <c r="AH28" s="126"/>
      <c r="AI28" s="127" t="s">
        <v>296</v>
      </c>
      <c r="AJ28" s="127"/>
      <c r="AK28" s="127"/>
      <c r="AL28" s="127"/>
      <c r="AM28" s="127"/>
      <c r="AN28" s="157" t="s">
        <v>40</v>
      </c>
      <c r="AO28" s="157"/>
      <c r="AP28" s="157"/>
      <c r="AQ28" s="157"/>
      <c r="AR28" s="157"/>
      <c r="AS28" s="126" t="s">
        <v>40</v>
      </c>
      <c r="AT28" s="126"/>
      <c r="AU28" s="126"/>
      <c r="AV28" s="126" t="s">
        <v>81</v>
      </c>
      <c r="AW28" s="126"/>
      <c r="AX28" s="126"/>
      <c r="AY28" s="126" t="s">
        <v>40</v>
      </c>
      <c r="AZ28" s="126"/>
      <c r="BA28" s="126"/>
      <c r="BB28" s="126" t="s">
        <v>81</v>
      </c>
      <c r="BC28" s="126"/>
      <c r="BD28" s="156">
        <v>44823</v>
      </c>
      <c r="BE28" s="126"/>
      <c r="BF28" s="126"/>
      <c r="BG28" s="156">
        <v>45449</v>
      </c>
      <c r="BH28" s="126"/>
      <c r="BI28" s="126"/>
      <c r="BJ28" s="46">
        <f>DATEDIF(BD28,BG28,"Y")</f>
        <v>1</v>
      </c>
      <c r="BK28" s="46">
        <f>DATEDIF(BD28,BG28,"YM")</f>
        <v>8</v>
      </c>
      <c r="BL28" s="46">
        <f>DATEDIF(BD28,BG28,"MD")</f>
        <v>18</v>
      </c>
      <c r="BM28" s="126"/>
      <c r="BN28" s="126"/>
      <c r="BO28" s="136" t="str">
        <f>+IF(BH30&gt;=24,"SI CUMPLE","NO CUMPLE")</f>
        <v>NO CUMPLE</v>
      </c>
      <c r="BP28" s="136"/>
      <c r="BQ28" s="136"/>
      <c r="BR28" s="127" t="s">
        <v>432</v>
      </c>
      <c r="BS28" s="126"/>
      <c r="BT28" s="126"/>
      <c r="BU28" s="126"/>
      <c r="BV28" s="126"/>
      <c r="BW28" s="126"/>
      <c r="BX28" s="126"/>
    </row>
    <row r="29" spans="1:76" x14ac:dyDescent="0.25">
      <c r="A29" s="109"/>
      <c r="B29" s="110"/>
      <c r="C29" s="110"/>
      <c r="D29" s="110"/>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c r="AD29" s="110"/>
      <c r="AE29" s="110"/>
      <c r="AF29" s="110"/>
      <c r="AG29" s="110"/>
      <c r="AH29" s="110"/>
      <c r="AI29" s="110"/>
      <c r="AJ29" s="110"/>
      <c r="AK29" s="110"/>
      <c r="AL29" s="110"/>
      <c r="AM29" s="110"/>
      <c r="AN29" s="110"/>
      <c r="AO29" s="110"/>
      <c r="AP29" s="110"/>
      <c r="AQ29" s="110"/>
      <c r="AR29" s="110"/>
      <c r="AS29" s="110"/>
      <c r="AT29" s="110"/>
      <c r="AU29" s="110"/>
      <c r="AV29" s="110"/>
      <c r="AW29" s="110"/>
      <c r="AX29" s="110"/>
      <c r="AY29" s="110"/>
      <c r="AZ29" s="110"/>
      <c r="BA29" s="110"/>
      <c r="BB29" s="110"/>
      <c r="BC29" s="110"/>
      <c r="BD29" s="110"/>
      <c r="BE29" s="110"/>
      <c r="BF29" s="110"/>
      <c r="BG29" s="110"/>
      <c r="BH29" s="110"/>
      <c r="BI29" s="111"/>
      <c r="BJ29" s="59">
        <f>SUM(BJ23:BJ28)</f>
        <v>2</v>
      </c>
      <c r="BK29" s="59">
        <f>SUM(BK23:BK28)</f>
        <v>19</v>
      </c>
      <c r="BL29" s="59">
        <f>SUM(BL23:BL28)</f>
        <v>48</v>
      </c>
      <c r="BM29" s="109"/>
      <c r="BN29" s="110"/>
      <c r="BO29" s="110"/>
      <c r="BP29" s="110"/>
      <c r="BQ29" s="110"/>
      <c r="BR29" s="110"/>
      <c r="BS29" s="110"/>
      <c r="BT29" s="110"/>
      <c r="BU29" s="110"/>
      <c r="BV29" s="110"/>
      <c r="BW29" s="110"/>
      <c r="BX29" s="111"/>
    </row>
    <row r="30" spans="1:76" ht="15.75" x14ac:dyDescent="0.25">
      <c r="A30" s="114"/>
      <c r="B30" s="115"/>
      <c r="C30" s="115"/>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115"/>
      <c r="AJ30" s="115"/>
      <c r="AK30" s="115"/>
      <c r="AL30" s="115"/>
      <c r="AM30" s="115"/>
      <c r="AN30" s="115"/>
      <c r="AO30" s="115"/>
      <c r="AP30" s="115"/>
      <c r="AQ30" s="115"/>
      <c r="AR30" s="115"/>
      <c r="AS30" s="115"/>
      <c r="AT30" s="115"/>
      <c r="AU30" s="115"/>
      <c r="AV30" s="115"/>
      <c r="AW30" s="115"/>
      <c r="AX30" s="115"/>
      <c r="AY30" s="115"/>
      <c r="AZ30" s="115"/>
      <c r="BA30" s="115"/>
      <c r="BB30" s="115"/>
      <c r="BC30" s="115"/>
      <c r="BD30" s="115"/>
      <c r="BE30" s="115"/>
      <c r="BF30" s="115"/>
      <c r="BG30" s="115"/>
      <c r="BH30" s="115"/>
      <c r="BI30" s="116"/>
      <c r="BJ30" s="22">
        <f>+BJ29*12</f>
        <v>24</v>
      </c>
      <c r="BK30" s="59">
        <f>+BK29</f>
        <v>19</v>
      </c>
      <c r="BL30" s="22">
        <f>+BL29/30</f>
        <v>1.6</v>
      </c>
      <c r="BM30" s="114"/>
      <c r="BN30" s="115"/>
      <c r="BO30" s="115"/>
      <c r="BP30" s="115"/>
      <c r="BQ30" s="115"/>
      <c r="BR30" s="115"/>
      <c r="BS30" s="115"/>
      <c r="BT30" s="115"/>
      <c r="BU30" s="115"/>
      <c r="BV30" s="115"/>
      <c r="BW30" s="115"/>
      <c r="BX30" s="116"/>
    </row>
    <row r="31" spans="1:76" ht="15.75" x14ac:dyDescent="0.25">
      <c r="A31" s="5" t="s">
        <v>83</v>
      </c>
      <c r="BH31" s="67" t="s">
        <v>272</v>
      </c>
      <c r="BI31" s="67"/>
      <c r="BJ31" s="68">
        <f>+BJ30+BK30+BL30</f>
        <v>44.6</v>
      </c>
      <c r="BK31" s="67" t="s">
        <v>271</v>
      </c>
      <c r="BL31" s="69"/>
      <c r="BO31" s="63" t="s">
        <v>108</v>
      </c>
    </row>
    <row r="33" spans="1:70" s="5" customFormat="1" ht="15" customHeight="1" x14ac:dyDescent="0.25">
      <c r="A33" s="99" t="s">
        <v>84</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row>
    <row r="34" spans="1:70" s="5" customFormat="1" ht="28.5" customHeight="1" x14ac:dyDescent="0.25">
      <c r="A34" s="84" t="s">
        <v>20</v>
      </c>
      <c r="B34" s="84"/>
      <c r="C34" s="84"/>
      <c r="D34" s="84"/>
      <c r="E34" s="84"/>
      <c r="F34" s="84"/>
      <c r="G34" s="84" t="s">
        <v>85</v>
      </c>
      <c r="H34" s="84"/>
      <c r="I34" s="84"/>
      <c r="J34" s="84"/>
      <c r="K34" s="84"/>
      <c r="L34" s="84"/>
      <c r="M34" s="84" t="s">
        <v>86</v>
      </c>
      <c r="N34" s="84"/>
      <c r="O34" s="84"/>
      <c r="P34" s="84"/>
      <c r="Q34" s="84" t="s">
        <v>87</v>
      </c>
      <c r="R34" s="84"/>
      <c r="S34" s="84"/>
      <c r="T34" s="84"/>
      <c r="U34" s="84" t="s">
        <v>88</v>
      </c>
      <c r="V34" s="84"/>
      <c r="W34" s="84"/>
      <c r="X34" s="84"/>
      <c r="Y34" s="84" t="s">
        <v>89</v>
      </c>
      <c r="Z34" s="84"/>
      <c r="AA34" s="84"/>
      <c r="AB34" s="84" t="s">
        <v>90</v>
      </c>
      <c r="AC34" s="84"/>
      <c r="AD34" s="84"/>
      <c r="AE34" s="85" t="s">
        <v>58</v>
      </c>
      <c r="AF34" s="85"/>
      <c r="AG34" s="85"/>
      <c r="AH34" s="85" t="s">
        <v>59</v>
      </c>
      <c r="AI34" s="85"/>
      <c r="AJ34" s="85"/>
      <c r="AK34" s="85"/>
      <c r="AL34" s="85"/>
      <c r="AM34" s="85"/>
      <c r="AN34" s="85"/>
      <c r="AO34" s="19"/>
      <c r="AP34" s="20"/>
      <c r="AQ34" s="20"/>
      <c r="AR34" s="20"/>
      <c r="AS34" s="20"/>
      <c r="AT34" s="20"/>
      <c r="AU34" s="20"/>
      <c r="AV34" s="20"/>
      <c r="AW34" s="19"/>
      <c r="AX34" s="19"/>
      <c r="AY34" s="19"/>
      <c r="AZ34" s="19"/>
      <c r="BA34" s="19"/>
      <c r="BB34" s="19"/>
      <c r="BC34" s="19"/>
      <c r="BD34" s="19"/>
      <c r="BE34" s="19"/>
      <c r="BF34" s="135"/>
      <c r="BG34" s="135"/>
      <c r="BH34" s="135"/>
      <c r="BI34" s="135"/>
      <c r="BJ34" s="135"/>
      <c r="BK34" s="135"/>
      <c r="BL34" s="135"/>
      <c r="BM34" s="135"/>
      <c r="BN34" s="135"/>
      <c r="BO34" s="135"/>
      <c r="BP34" s="135"/>
      <c r="BQ34" s="135"/>
      <c r="BR34" s="135"/>
    </row>
    <row r="35" spans="1:70" s="5" customFormat="1" ht="86.25" customHeight="1" x14ac:dyDescent="0.25">
      <c r="A35" s="93" t="s">
        <v>91</v>
      </c>
      <c r="B35" s="93"/>
      <c r="C35" s="93"/>
      <c r="D35" s="93"/>
      <c r="E35" s="93"/>
      <c r="F35" s="93"/>
      <c r="G35" s="93" t="s">
        <v>150</v>
      </c>
      <c r="H35" s="93"/>
      <c r="I35" s="93"/>
      <c r="J35" s="93"/>
      <c r="K35" s="93"/>
      <c r="L35" s="93"/>
      <c r="M35" s="152" t="s">
        <v>298</v>
      </c>
      <c r="N35" s="153"/>
      <c r="O35" s="153"/>
      <c r="P35" s="154"/>
      <c r="Q35" s="155">
        <v>45497</v>
      </c>
      <c r="R35" s="93"/>
      <c r="S35" s="93"/>
      <c r="T35" s="93"/>
      <c r="U35" s="93" t="s">
        <v>297</v>
      </c>
      <c r="V35" s="93"/>
      <c r="W35" s="93"/>
      <c r="X35" s="93"/>
      <c r="Y35" s="98" t="s">
        <v>81</v>
      </c>
      <c r="Z35" s="95"/>
      <c r="AA35" s="96"/>
      <c r="AB35" s="98" t="s">
        <v>81</v>
      </c>
      <c r="AC35" s="95"/>
      <c r="AD35" s="96"/>
      <c r="AE35" s="119" t="str">
        <f t="shared" ref="AE35:AE36" si="0">+IF(AB35="SI","SI CUMPLE","NO CUMPLE")</f>
        <v>SI CUMPLE</v>
      </c>
      <c r="AF35" s="119"/>
      <c r="AG35" s="119"/>
      <c r="AH35" s="98" t="s">
        <v>301</v>
      </c>
      <c r="AI35" s="95"/>
      <c r="AJ35" s="95"/>
      <c r="AK35" s="95"/>
      <c r="AL35" s="95"/>
      <c r="AM35" s="95"/>
      <c r="AN35" s="96"/>
      <c r="AO35" s="19"/>
      <c r="AP35" s="20"/>
      <c r="AQ35" s="20"/>
      <c r="AR35" s="20"/>
      <c r="AS35" s="20"/>
      <c r="AT35" s="20"/>
      <c r="AU35" s="20"/>
      <c r="AV35" s="20"/>
      <c r="AW35" s="19"/>
      <c r="AX35" s="19"/>
      <c r="AY35" s="19"/>
      <c r="AZ35" s="19"/>
      <c r="BA35" s="19"/>
      <c r="BB35" s="19"/>
      <c r="BC35" s="19"/>
      <c r="BD35" s="19"/>
      <c r="BE35" s="19"/>
      <c r="BF35" s="34"/>
      <c r="BG35" s="34"/>
      <c r="BH35" s="34"/>
      <c r="BI35" s="34"/>
      <c r="BJ35" s="34"/>
      <c r="BK35" s="34"/>
      <c r="BL35" s="34"/>
      <c r="BM35" s="34"/>
      <c r="BN35" s="34"/>
      <c r="BO35" s="34"/>
      <c r="BP35" s="34"/>
      <c r="BQ35" s="34"/>
      <c r="BR35" s="34"/>
    </row>
    <row r="36" spans="1:70" s="5" customFormat="1" ht="102" customHeight="1" x14ac:dyDescent="0.25">
      <c r="A36" s="93" t="s">
        <v>91</v>
      </c>
      <c r="B36" s="93"/>
      <c r="C36" s="93"/>
      <c r="D36" s="93"/>
      <c r="E36" s="93"/>
      <c r="F36" s="93"/>
      <c r="G36" s="93" t="s">
        <v>150</v>
      </c>
      <c r="H36" s="93"/>
      <c r="I36" s="93"/>
      <c r="J36" s="93"/>
      <c r="K36" s="93"/>
      <c r="L36" s="93"/>
      <c r="M36" s="152" t="s">
        <v>298</v>
      </c>
      <c r="N36" s="153"/>
      <c r="O36" s="153"/>
      <c r="P36" s="154"/>
      <c r="Q36" s="155">
        <v>45497</v>
      </c>
      <c r="R36" s="93"/>
      <c r="S36" s="93"/>
      <c r="T36" s="93"/>
      <c r="U36" s="93" t="s">
        <v>297</v>
      </c>
      <c r="V36" s="93"/>
      <c r="W36" s="93"/>
      <c r="X36" s="93"/>
      <c r="Y36" s="98" t="s">
        <v>81</v>
      </c>
      <c r="Z36" s="95"/>
      <c r="AA36" s="96"/>
      <c r="AB36" s="98" t="s">
        <v>81</v>
      </c>
      <c r="AC36" s="95"/>
      <c r="AD36" s="96"/>
      <c r="AE36" s="119" t="str">
        <f t="shared" si="0"/>
        <v>SI CUMPLE</v>
      </c>
      <c r="AF36" s="119"/>
      <c r="AG36" s="119"/>
      <c r="AH36" s="98" t="s">
        <v>302</v>
      </c>
      <c r="AI36" s="95"/>
      <c r="AJ36" s="95"/>
      <c r="AK36" s="95"/>
      <c r="AL36" s="95"/>
      <c r="AM36" s="95"/>
      <c r="AN36" s="96"/>
      <c r="AO36" s="19"/>
      <c r="AP36" s="20"/>
      <c r="AQ36" s="20"/>
      <c r="AR36" s="20"/>
      <c r="AS36" s="20"/>
      <c r="AT36" s="20"/>
      <c r="AU36" s="20"/>
      <c r="AV36" s="20"/>
      <c r="AW36" s="19"/>
      <c r="AX36" s="19"/>
      <c r="AY36" s="19"/>
      <c r="AZ36" s="19"/>
      <c r="BA36" s="19"/>
      <c r="BB36" s="19"/>
      <c r="BC36" s="19"/>
      <c r="BD36" s="19"/>
      <c r="BE36" s="19"/>
      <c r="BF36" s="34"/>
      <c r="BG36" s="34"/>
      <c r="BH36" s="34"/>
      <c r="BI36" s="34"/>
      <c r="BJ36" s="34"/>
      <c r="BK36" s="34"/>
      <c r="BL36" s="34"/>
      <c r="BM36" s="34"/>
      <c r="BN36" s="34"/>
      <c r="BO36" s="34"/>
      <c r="BP36" s="34"/>
      <c r="BQ36" s="34"/>
      <c r="BR36" s="34"/>
    </row>
    <row r="37" spans="1:70" s="5" customFormat="1" ht="78" customHeight="1" x14ac:dyDescent="0.25">
      <c r="A37" s="93" t="s">
        <v>91</v>
      </c>
      <c r="B37" s="93"/>
      <c r="C37" s="93"/>
      <c r="D37" s="93"/>
      <c r="E37" s="93"/>
      <c r="F37" s="93"/>
      <c r="G37" s="93" t="s">
        <v>150</v>
      </c>
      <c r="H37" s="93"/>
      <c r="I37" s="93"/>
      <c r="J37" s="93"/>
      <c r="K37" s="93"/>
      <c r="L37" s="93"/>
      <c r="M37" s="152" t="s">
        <v>298</v>
      </c>
      <c r="N37" s="153"/>
      <c r="O37" s="153"/>
      <c r="P37" s="154"/>
      <c r="Q37" s="155">
        <v>45497</v>
      </c>
      <c r="R37" s="93"/>
      <c r="S37" s="93"/>
      <c r="T37" s="93"/>
      <c r="U37" s="93" t="s">
        <v>297</v>
      </c>
      <c r="V37" s="93"/>
      <c r="W37" s="93"/>
      <c r="X37" s="93"/>
      <c r="Y37" s="98" t="s">
        <v>81</v>
      </c>
      <c r="Z37" s="95"/>
      <c r="AA37" s="96"/>
      <c r="AB37" s="98" t="s">
        <v>81</v>
      </c>
      <c r="AC37" s="95"/>
      <c r="AD37" s="96"/>
      <c r="AE37" s="119" t="str">
        <f>+IF(AB37="SI","SI CUMPLE","NO CUMPLE")</f>
        <v>SI CUMPLE</v>
      </c>
      <c r="AF37" s="119"/>
      <c r="AG37" s="119"/>
      <c r="AH37" s="98" t="s">
        <v>303</v>
      </c>
      <c r="AI37" s="95"/>
      <c r="AJ37" s="95"/>
      <c r="AK37" s="95"/>
      <c r="AL37" s="95"/>
      <c r="AM37" s="95"/>
      <c r="AN37" s="96"/>
      <c r="AO37" s="19"/>
      <c r="AP37" s="20"/>
      <c r="AQ37" s="20"/>
      <c r="AR37" s="20"/>
      <c r="AS37" s="20"/>
      <c r="AT37" s="20"/>
      <c r="AU37" s="20"/>
      <c r="AV37" s="20"/>
      <c r="AW37" s="19"/>
      <c r="AX37" s="19"/>
      <c r="AY37" s="19"/>
      <c r="AZ37" s="19"/>
      <c r="BA37" s="19"/>
      <c r="BB37" s="19"/>
      <c r="BC37" s="19"/>
      <c r="BD37" s="19"/>
      <c r="BE37" s="19"/>
      <c r="BF37" s="34"/>
      <c r="BG37" s="34"/>
      <c r="BH37" s="34"/>
      <c r="BI37" s="34"/>
      <c r="BJ37" s="34"/>
      <c r="BK37" s="34"/>
      <c r="BL37" s="34"/>
      <c r="BM37" s="34"/>
      <c r="BN37" s="34"/>
      <c r="BO37" s="34"/>
      <c r="BP37" s="34"/>
      <c r="BQ37" s="34"/>
      <c r="BR37" s="34"/>
    </row>
    <row r="38" spans="1:70" s="5" customFormat="1" ht="85.5" customHeight="1" x14ac:dyDescent="0.25">
      <c r="A38" s="93" t="s">
        <v>91</v>
      </c>
      <c r="B38" s="93"/>
      <c r="C38" s="93"/>
      <c r="D38" s="93"/>
      <c r="E38" s="93"/>
      <c r="F38" s="93"/>
      <c r="G38" s="93" t="s">
        <v>150</v>
      </c>
      <c r="H38" s="93"/>
      <c r="I38" s="93"/>
      <c r="J38" s="93"/>
      <c r="K38" s="93"/>
      <c r="L38" s="93"/>
      <c r="M38" s="152" t="s">
        <v>298</v>
      </c>
      <c r="N38" s="153"/>
      <c r="O38" s="153"/>
      <c r="P38" s="154"/>
      <c r="Q38" s="155">
        <v>45497</v>
      </c>
      <c r="R38" s="93"/>
      <c r="S38" s="93"/>
      <c r="T38" s="93"/>
      <c r="U38" s="93" t="s">
        <v>297</v>
      </c>
      <c r="V38" s="93"/>
      <c r="W38" s="93"/>
      <c r="X38" s="93"/>
      <c r="Y38" s="98" t="s">
        <v>81</v>
      </c>
      <c r="Z38" s="95"/>
      <c r="AA38" s="96"/>
      <c r="AB38" s="98" t="s">
        <v>81</v>
      </c>
      <c r="AC38" s="95"/>
      <c r="AD38" s="96"/>
      <c r="AE38" s="119" t="str">
        <f>+IF(AB38="SI","SI CUMPLE","NO CUMPLE")</f>
        <v>SI CUMPLE</v>
      </c>
      <c r="AF38" s="119"/>
      <c r="AG38" s="119"/>
      <c r="AH38" s="98" t="s">
        <v>304</v>
      </c>
      <c r="AI38" s="95"/>
      <c r="AJ38" s="95"/>
      <c r="AK38" s="95"/>
      <c r="AL38" s="95"/>
      <c r="AM38" s="95"/>
      <c r="AN38" s="96"/>
      <c r="AO38" s="19"/>
      <c r="AP38" s="20"/>
      <c r="AQ38" s="20"/>
      <c r="AR38" s="20"/>
      <c r="AS38" s="20"/>
      <c r="AT38" s="20"/>
      <c r="AU38" s="20"/>
      <c r="AV38" s="20"/>
      <c r="AW38" s="19"/>
      <c r="AX38" s="19"/>
      <c r="AY38" s="19"/>
      <c r="AZ38" s="19"/>
      <c r="BA38" s="19"/>
      <c r="BB38" s="19"/>
      <c r="BC38" s="19"/>
      <c r="BD38" s="19"/>
      <c r="BE38" s="19"/>
      <c r="BF38" s="34"/>
      <c r="BG38" s="34"/>
      <c r="BH38" s="34"/>
      <c r="BI38" s="34"/>
      <c r="BJ38" s="34"/>
      <c r="BK38" s="34"/>
      <c r="BL38" s="34"/>
      <c r="BM38" s="34"/>
      <c r="BN38" s="34"/>
      <c r="BO38" s="34"/>
      <c r="BP38" s="34"/>
      <c r="BQ38" s="34"/>
      <c r="BR38" s="34"/>
    </row>
    <row r="39" spans="1:70" s="5" customFormat="1" ht="86.25" customHeight="1" x14ac:dyDescent="0.25">
      <c r="A39" s="93" t="s">
        <v>91</v>
      </c>
      <c r="B39" s="93"/>
      <c r="C39" s="93"/>
      <c r="D39" s="93"/>
      <c r="E39" s="93"/>
      <c r="F39" s="93"/>
      <c r="G39" s="93" t="s">
        <v>150</v>
      </c>
      <c r="H39" s="93"/>
      <c r="I39" s="93"/>
      <c r="J39" s="93"/>
      <c r="K39" s="93"/>
      <c r="L39" s="93"/>
      <c r="M39" s="152" t="s">
        <v>298</v>
      </c>
      <c r="N39" s="153"/>
      <c r="O39" s="153"/>
      <c r="P39" s="154"/>
      <c r="Q39" s="155">
        <v>45497</v>
      </c>
      <c r="R39" s="93"/>
      <c r="S39" s="93"/>
      <c r="T39" s="93"/>
      <c r="U39" s="93" t="s">
        <v>297</v>
      </c>
      <c r="V39" s="93"/>
      <c r="W39" s="93"/>
      <c r="X39" s="93"/>
      <c r="Y39" s="98" t="s">
        <v>81</v>
      </c>
      <c r="Z39" s="95"/>
      <c r="AA39" s="96"/>
      <c r="AB39" s="98" t="s">
        <v>81</v>
      </c>
      <c r="AC39" s="95"/>
      <c r="AD39" s="96"/>
      <c r="AE39" s="119" t="str">
        <f t="shared" ref="AE39:AE40" si="1">+IF(AB39="SI","SI CUMPLE","NO CUMPLE")</f>
        <v>SI CUMPLE</v>
      </c>
      <c r="AF39" s="119"/>
      <c r="AG39" s="119"/>
      <c r="AH39" s="98" t="s">
        <v>305</v>
      </c>
      <c r="AI39" s="95"/>
      <c r="AJ39" s="95"/>
      <c r="AK39" s="95"/>
      <c r="AL39" s="95"/>
      <c r="AM39" s="95"/>
      <c r="AN39" s="96"/>
      <c r="AO39" s="19"/>
      <c r="AP39" s="20"/>
      <c r="AQ39" s="20"/>
      <c r="AR39" s="20"/>
      <c r="AS39" s="20"/>
      <c r="AT39" s="20"/>
      <c r="AU39" s="20"/>
      <c r="AV39" s="20"/>
      <c r="AW39" s="19"/>
      <c r="AX39" s="19"/>
      <c r="AY39" s="19"/>
      <c r="AZ39" s="19"/>
      <c r="BA39" s="19"/>
      <c r="BB39" s="19"/>
      <c r="BC39" s="19"/>
      <c r="BD39" s="19"/>
      <c r="BE39" s="19"/>
      <c r="BF39" s="34"/>
      <c r="BG39" s="34"/>
      <c r="BH39" s="34"/>
      <c r="BI39" s="34"/>
      <c r="BJ39" s="34"/>
      <c r="BK39" s="34"/>
      <c r="BL39" s="34"/>
      <c r="BM39" s="34"/>
      <c r="BN39" s="34"/>
      <c r="BO39" s="34"/>
      <c r="BP39" s="34"/>
      <c r="BQ39" s="34"/>
      <c r="BR39" s="34"/>
    </row>
    <row r="40" spans="1:70" s="5" customFormat="1" ht="96.75" customHeight="1" x14ac:dyDescent="0.25">
      <c r="A40" s="93" t="s">
        <v>91</v>
      </c>
      <c r="B40" s="93"/>
      <c r="C40" s="93"/>
      <c r="D40" s="93"/>
      <c r="E40" s="93"/>
      <c r="F40" s="93"/>
      <c r="G40" s="93" t="s">
        <v>150</v>
      </c>
      <c r="H40" s="93"/>
      <c r="I40" s="93"/>
      <c r="J40" s="93"/>
      <c r="K40" s="93"/>
      <c r="L40" s="93"/>
      <c r="M40" s="152" t="s">
        <v>298</v>
      </c>
      <c r="N40" s="153"/>
      <c r="O40" s="153"/>
      <c r="P40" s="154"/>
      <c r="Q40" s="155">
        <v>45497</v>
      </c>
      <c r="R40" s="93"/>
      <c r="S40" s="93"/>
      <c r="T40" s="93"/>
      <c r="U40" s="93" t="s">
        <v>297</v>
      </c>
      <c r="V40" s="93"/>
      <c r="W40" s="93"/>
      <c r="X40" s="93"/>
      <c r="Y40" s="98" t="s">
        <v>81</v>
      </c>
      <c r="Z40" s="95"/>
      <c r="AA40" s="96"/>
      <c r="AB40" s="98" t="s">
        <v>81</v>
      </c>
      <c r="AC40" s="95"/>
      <c r="AD40" s="96"/>
      <c r="AE40" s="119" t="str">
        <f t="shared" si="1"/>
        <v>SI CUMPLE</v>
      </c>
      <c r="AF40" s="119"/>
      <c r="AG40" s="119"/>
      <c r="AH40" s="98" t="s">
        <v>306</v>
      </c>
      <c r="AI40" s="95"/>
      <c r="AJ40" s="95"/>
      <c r="AK40" s="95"/>
      <c r="AL40" s="95"/>
      <c r="AM40" s="95"/>
      <c r="AN40" s="96"/>
      <c r="AO40" s="19"/>
      <c r="AP40" s="20"/>
      <c r="AQ40" s="20"/>
      <c r="AR40" s="20"/>
      <c r="AS40" s="20"/>
      <c r="AT40" s="20"/>
      <c r="AU40" s="20"/>
      <c r="AV40" s="20"/>
      <c r="AW40" s="19"/>
      <c r="AX40" s="19"/>
      <c r="AY40" s="19"/>
      <c r="AZ40" s="19"/>
      <c r="BA40" s="19"/>
      <c r="BB40" s="19"/>
      <c r="BC40" s="19"/>
      <c r="BD40" s="19"/>
      <c r="BE40" s="19"/>
      <c r="BF40" s="34"/>
      <c r="BG40" s="34"/>
      <c r="BH40" s="34"/>
      <c r="BI40" s="34"/>
      <c r="BJ40" s="34"/>
      <c r="BK40" s="34"/>
      <c r="BL40" s="34"/>
      <c r="BM40" s="34"/>
      <c r="BN40" s="34"/>
      <c r="BO40" s="34"/>
      <c r="BP40" s="34"/>
      <c r="BQ40" s="34"/>
      <c r="BR40" s="34"/>
    </row>
    <row r="41" spans="1:70" s="5" customFormat="1" ht="99" customHeight="1" x14ac:dyDescent="0.25">
      <c r="A41" s="93" t="s">
        <v>91</v>
      </c>
      <c r="B41" s="93"/>
      <c r="C41" s="93"/>
      <c r="D41" s="93"/>
      <c r="E41" s="93"/>
      <c r="F41" s="93"/>
      <c r="G41" s="93" t="s">
        <v>150</v>
      </c>
      <c r="H41" s="93"/>
      <c r="I41" s="93"/>
      <c r="J41" s="93"/>
      <c r="K41" s="93"/>
      <c r="L41" s="93"/>
      <c r="M41" s="152" t="s">
        <v>298</v>
      </c>
      <c r="N41" s="153"/>
      <c r="O41" s="153"/>
      <c r="P41" s="154"/>
      <c r="Q41" s="155">
        <v>45497</v>
      </c>
      <c r="R41" s="93"/>
      <c r="S41" s="93"/>
      <c r="T41" s="93"/>
      <c r="U41" s="93" t="s">
        <v>297</v>
      </c>
      <c r="V41" s="93"/>
      <c r="W41" s="93"/>
      <c r="X41" s="93"/>
      <c r="Y41" s="98" t="s">
        <v>81</v>
      </c>
      <c r="Z41" s="95"/>
      <c r="AA41" s="96"/>
      <c r="AB41" s="98" t="s">
        <v>81</v>
      </c>
      <c r="AC41" s="95"/>
      <c r="AD41" s="96"/>
      <c r="AE41" s="119" t="str">
        <f>+IF(AB41="SI","SI CUMPLE","NO CUMPLE")</f>
        <v>SI CUMPLE</v>
      </c>
      <c r="AF41" s="119"/>
      <c r="AG41" s="119"/>
      <c r="AH41" s="98" t="s">
        <v>299</v>
      </c>
      <c r="AI41" s="95"/>
      <c r="AJ41" s="95"/>
      <c r="AK41" s="95"/>
      <c r="AL41" s="95"/>
      <c r="AM41" s="95"/>
      <c r="AN41" s="96"/>
      <c r="AO41" s="19"/>
      <c r="AP41" s="20"/>
      <c r="AQ41" s="20"/>
      <c r="AR41" s="20"/>
      <c r="AS41" s="20"/>
      <c r="AT41" s="20"/>
      <c r="AU41" s="20"/>
      <c r="AV41" s="20"/>
      <c r="AW41" s="19"/>
      <c r="AX41" s="19"/>
      <c r="AY41" s="19"/>
      <c r="AZ41" s="19"/>
      <c r="BA41" s="19"/>
      <c r="BB41" s="19"/>
      <c r="BC41" s="19"/>
      <c r="BD41" s="19"/>
      <c r="BE41" s="19"/>
      <c r="BF41" s="34"/>
      <c r="BG41" s="34"/>
      <c r="BH41" s="34"/>
      <c r="BI41" s="34"/>
      <c r="BJ41" s="34"/>
      <c r="BK41" s="34"/>
      <c r="BL41" s="34"/>
      <c r="BM41" s="34"/>
      <c r="BN41" s="34"/>
      <c r="BO41" s="34"/>
      <c r="BP41" s="34"/>
      <c r="BQ41" s="34"/>
      <c r="BR41" s="34"/>
    </row>
    <row r="42" spans="1:70" ht="94.5" customHeight="1" x14ac:dyDescent="0.25">
      <c r="A42" s="93" t="s">
        <v>91</v>
      </c>
      <c r="B42" s="93"/>
      <c r="C42" s="93"/>
      <c r="D42" s="93"/>
      <c r="E42" s="93"/>
      <c r="F42" s="93"/>
      <c r="G42" s="93" t="s">
        <v>150</v>
      </c>
      <c r="H42" s="93"/>
      <c r="I42" s="93"/>
      <c r="J42" s="93"/>
      <c r="K42" s="93"/>
      <c r="L42" s="93"/>
      <c r="M42" s="152" t="s">
        <v>298</v>
      </c>
      <c r="N42" s="153"/>
      <c r="O42" s="153"/>
      <c r="P42" s="154"/>
      <c r="Q42" s="155">
        <v>45497</v>
      </c>
      <c r="R42" s="93"/>
      <c r="S42" s="93"/>
      <c r="T42" s="93"/>
      <c r="U42" s="93" t="s">
        <v>297</v>
      </c>
      <c r="V42" s="93"/>
      <c r="W42" s="93"/>
      <c r="X42" s="93"/>
      <c r="Y42" s="98" t="s">
        <v>81</v>
      </c>
      <c r="Z42" s="95"/>
      <c r="AA42" s="96"/>
      <c r="AB42" s="98" t="s">
        <v>81</v>
      </c>
      <c r="AC42" s="95"/>
      <c r="AD42" s="96"/>
      <c r="AE42" s="119" t="str">
        <f>+IF(AB42="SI","SI CUMPLE","NO CUMPLE")</f>
        <v>SI CUMPLE</v>
      </c>
      <c r="AF42" s="119"/>
      <c r="AG42" s="119"/>
      <c r="AH42" s="98" t="s">
        <v>300</v>
      </c>
      <c r="AI42" s="95"/>
      <c r="AJ42" s="95"/>
      <c r="AK42" s="95"/>
      <c r="AL42" s="95"/>
      <c r="AM42" s="95"/>
      <c r="AN42" s="96"/>
    </row>
    <row r="43" spans="1:70" x14ac:dyDescent="0.25">
      <c r="AE43" s="61" t="s">
        <v>119</v>
      </c>
    </row>
    <row r="45" spans="1:70" x14ac:dyDescent="0.25">
      <c r="A45" s="5" t="s">
        <v>92</v>
      </c>
    </row>
    <row r="47" spans="1:70" s="5" customFormat="1" ht="15" customHeight="1" x14ac:dyDescent="0.25">
      <c r="A47" s="121" t="s">
        <v>93</v>
      </c>
      <c r="B47" s="122"/>
      <c r="C47" s="122"/>
      <c r="D47" s="122"/>
      <c r="E47" s="122"/>
      <c r="F47" s="122"/>
      <c r="G47" s="122"/>
      <c r="H47" s="122"/>
      <c r="I47" s="122"/>
      <c r="J47" s="122"/>
      <c r="K47" s="122"/>
      <c r="L47" s="122"/>
      <c r="M47" s="122"/>
      <c r="N47" s="122"/>
      <c r="O47" s="122"/>
      <c r="P47" s="122"/>
      <c r="Q47" s="122"/>
      <c r="R47" s="122"/>
      <c r="S47" s="122"/>
      <c r="T47" s="122"/>
      <c r="U47" s="122"/>
      <c r="V47" s="122"/>
      <c r="W47" s="122"/>
      <c r="X47" s="122"/>
      <c r="Y47" s="122"/>
      <c r="Z47" s="122"/>
      <c r="AA47" s="122"/>
      <c r="AB47" s="122"/>
      <c r="AC47" s="23"/>
      <c r="AD47" s="23"/>
      <c r="AE47" s="23"/>
      <c r="AF47" s="23"/>
      <c r="AG47" s="23"/>
      <c r="AH47" s="23"/>
      <c r="AI47" s="23"/>
      <c r="AJ47" s="23"/>
      <c r="AK47" s="23"/>
      <c r="AL47" s="23"/>
    </row>
    <row r="48" spans="1:70" ht="29.25" customHeight="1" x14ac:dyDescent="0.25">
      <c r="A48" s="84" t="s">
        <v>94</v>
      </c>
      <c r="B48" s="84"/>
      <c r="C48" s="84"/>
      <c r="D48" s="84"/>
      <c r="E48" s="84"/>
      <c r="F48" s="84"/>
      <c r="G48" s="123" t="s">
        <v>90</v>
      </c>
      <c r="H48" s="124"/>
      <c r="I48" s="125"/>
      <c r="J48" s="85" t="s">
        <v>58</v>
      </c>
      <c r="K48" s="85"/>
      <c r="L48" s="128"/>
      <c r="M48" s="84" t="s">
        <v>59</v>
      </c>
      <c r="N48" s="84"/>
      <c r="O48" s="84"/>
      <c r="P48" s="84"/>
      <c r="Q48" s="84"/>
      <c r="R48" s="84"/>
      <c r="S48" s="84"/>
      <c r="T48" s="84"/>
      <c r="U48" s="84"/>
      <c r="V48" s="84"/>
      <c r="W48" s="84"/>
      <c r="X48" s="84"/>
      <c r="Y48" s="84"/>
      <c r="Z48" s="84"/>
      <c r="AA48" s="84"/>
      <c r="AB48" s="84"/>
      <c r="AC48" s="118"/>
      <c r="AD48" s="118"/>
      <c r="AE48" s="118"/>
      <c r="AF48" s="118"/>
      <c r="AG48" s="118"/>
      <c r="AH48" s="118"/>
      <c r="AI48" s="118"/>
      <c r="AJ48" s="118"/>
      <c r="AK48" s="118"/>
      <c r="AL48" s="118"/>
    </row>
    <row r="49" spans="1:38" s="2" customFormat="1" ht="72.75" customHeight="1" x14ac:dyDescent="0.25">
      <c r="A49" s="127" t="s">
        <v>95</v>
      </c>
      <c r="B49" s="127"/>
      <c r="C49" s="127"/>
      <c r="D49" s="127"/>
      <c r="E49" s="127"/>
      <c r="F49" s="127"/>
      <c r="G49" s="126" t="s">
        <v>81</v>
      </c>
      <c r="H49" s="126"/>
      <c r="I49" s="126"/>
      <c r="J49" s="117" t="str">
        <f>+IF(G49="SI","SI CUMPLE","NO CUMPLE")</f>
        <v>SI CUMPLE</v>
      </c>
      <c r="K49" s="117"/>
      <c r="L49" s="117"/>
      <c r="M49" s="120" t="s">
        <v>96</v>
      </c>
      <c r="N49" s="120"/>
      <c r="O49" s="120"/>
      <c r="P49" s="120"/>
      <c r="Q49" s="120"/>
      <c r="R49" s="120"/>
      <c r="S49" s="120"/>
      <c r="T49" s="120"/>
      <c r="U49" s="120"/>
      <c r="V49" s="120"/>
      <c r="W49" s="120"/>
      <c r="X49" s="120"/>
      <c r="Y49" s="120"/>
      <c r="Z49" s="120"/>
      <c r="AA49" s="120"/>
      <c r="AB49" s="120"/>
      <c r="AC49" s="104"/>
      <c r="AD49" s="104"/>
      <c r="AE49" s="104"/>
      <c r="AF49" s="104"/>
      <c r="AG49" s="104"/>
      <c r="AH49" s="104"/>
      <c r="AI49" s="104"/>
      <c r="AJ49" s="104"/>
      <c r="AK49" s="104"/>
      <c r="AL49" s="104"/>
    </row>
    <row r="50" spans="1:38" x14ac:dyDescent="0.25">
      <c r="J50" s="61" t="s">
        <v>119</v>
      </c>
    </row>
  </sheetData>
  <mergeCells count="232">
    <mergeCell ref="A1:C1"/>
    <mergeCell ref="AS26:AU26"/>
    <mergeCell ref="AS27:AU27"/>
    <mergeCell ref="AS28:AU28"/>
    <mergeCell ref="AF48:AL48"/>
    <mergeCell ref="A49:F49"/>
    <mergeCell ref="G49:I49"/>
    <mergeCell ref="J49:L49"/>
    <mergeCell ref="M49:AB49"/>
    <mergeCell ref="AC49:AE49"/>
    <mergeCell ref="AF49:AL49"/>
    <mergeCell ref="Y42:AA42"/>
    <mergeCell ref="AB42:AD42"/>
    <mergeCell ref="AE42:AG42"/>
    <mergeCell ref="AH42:AN42"/>
    <mergeCell ref="A47:AB47"/>
    <mergeCell ref="A48:F48"/>
    <mergeCell ref="G48:I48"/>
    <mergeCell ref="J48:L48"/>
    <mergeCell ref="M48:AB48"/>
    <mergeCell ref="AC48:AE48"/>
    <mergeCell ref="AB34:AD34"/>
    <mergeCell ref="A33:AN33"/>
    <mergeCell ref="AI28:AM28"/>
    <mergeCell ref="AE34:AG34"/>
    <mergeCell ref="AH34:AN34"/>
    <mergeCell ref="BF34:BH34"/>
    <mergeCell ref="BI34:BR34"/>
    <mergeCell ref="A42:F42"/>
    <mergeCell ref="G42:L42"/>
    <mergeCell ref="M42:P42"/>
    <mergeCell ref="Q42:T42"/>
    <mergeCell ref="U42:X42"/>
    <mergeCell ref="A34:F34"/>
    <mergeCell ref="G34:L34"/>
    <mergeCell ref="M34:P34"/>
    <mergeCell ref="Q34:T34"/>
    <mergeCell ref="U34:X34"/>
    <mergeCell ref="Y34:AA34"/>
    <mergeCell ref="U40:X40"/>
    <mergeCell ref="Y40:AA40"/>
    <mergeCell ref="AB40:AD40"/>
    <mergeCell ref="AE40:AG40"/>
    <mergeCell ref="AH40:AN40"/>
    <mergeCell ref="AH39:AN39"/>
    <mergeCell ref="A40:F40"/>
    <mergeCell ref="G40:L40"/>
    <mergeCell ref="M40:P40"/>
    <mergeCell ref="AN28:AR28"/>
    <mergeCell ref="AV28:AX28"/>
    <mergeCell ref="AY28:BA28"/>
    <mergeCell ref="BB28:BC28"/>
    <mergeCell ref="BD28:BF28"/>
    <mergeCell ref="BG28:BI28"/>
    <mergeCell ref="BM28:BN28"/>
    <mergeCell ref="BR28:BX28"/>
    <mergeCell ref="AY27:BA27"/>
    <mergeCell ref="BB27:BC27"/>
    <mergeCell ref="BD27:BF27"/>
    <mergeCell ref="BG27:BI27"/>
    <mergeCell ref="BM27:BN27"/>
    <mergeCell ref="BR27:BX27"/>
    <mergeCell ref="AI27:AM27"/>
    <mergeCell ref="AN27:AR27"/>
    <mergeCell ref="AV27:AX27"/>
    <mergeCell ref="BO27:BQ27"/>
    <mergeCell ref="BO28:BQ28"/>
    <mergeCell ref="BJ18:BU18"/>
    <mergeCell ref="AR21:AT21"/>
    <mergeCell ref="AU21:AW21"/>
    <mergeCell ref="A25:BP25"/>
    <mergeCell ref="A26:F26"/>
    <mergeCell ref="G26:I26"/>
    <mergeCell ref="J26:L26"/>
    <mergeCell ref="M26:P26"/>
    <mergeCell ref="Q26:S26"/>
    <mergeCell ref="T26:X26"/>
    <mergeCell ref="Y26:AC26"/>
    <mergeCell ref="BD26:BF26"/>
    <mergeCell ref="BG26:BI26"/>
    <mergeCell ref="BM26:BN26"/>
    <mergeCell ref="BO26:BQ26"/>
    <mergeCell ref="BR26:BX26"/>
    <mergeCell ref="AD26:AH26"/>
    <mergeCell ref="AI26:AM26"/>
    <mergeCell ref="AN26:AR26"/>
    <mergeCell ref="AV26:AX26"/>
    <mergeCell ref="AY26:BA26"/>
    <mergeCell ref="BB26:BC26"/>
    <mergeCell ref="BJ20:BU20"/>
    <mergeCell ref="BJ19:BU19"/>
    <mergeCell ref="A20:C20"/>
    <mergeCell ref="D20:F20"/>
    <mergeCell ref="G20:P20"/>
    <mergeCell ref="Q20:S20"/>
    <mergeCell ref="T20:V20"/>
    <mergeCell ref="W20:AH20"/>
    <mergeCell ref="AI20:AK20"/>
    <mergeCell ref="AL20:AN20"/>
    <mergeCell ref="AO20:AQ20"/>
    <mergeCell ref="AO19:AQ19"/>
    <mergeCell ref="AR19:AT19"/>
    <mergeCell ref="AU19:AW19"/>
    <mergeCell ref="AX19:AZ19"/>
    <mergeCell ref="BA19:BC19"/>
    <mergeCell ref="BD19:BF19"/>
    <mergeCell ref="BG19:BI19"/>
    <mergeCell ref="BG20:BI20"/>
    <mergeCell ref="AI19:AK19"/>
    <mergeCell ref="AL19:AN19"/>
    <mergeCell ref="AR18:AT18"/>
    <mergeCell ref="AU18:AW18"/>
    <mergeCell ref="AX18:AZ18"/>
    <mergeCell ref="BA18:BC18"/>
    <mergeCell ref="BD18:BF18"/>
    <mergeCell ref="BD17:BF17"/>
    <mergeCell ref="BG17:BI17"/>
    <mergeCell ref="BJ17:BU17"/>
    <mergeCell ref="A18:C18"/>
    <mergeCell ref="D18:F18"/>
    <mergeCell ref="Q18:S18"/>
    <mergeCell ref="T18:V18"/>
    <mergeCell ref="W18:AH18"/>
    <mergeCell ref="AI18:AK18"/>
    <mergeCell ref="AL18:AN18"/>
    <mergeCell ref="AL17:AN17"/>
    <mergeCell ref="AO17:AQ17"/>
    <mergeCell ref="AR17:AT17"/>
    <mergeCell ref="AU17:AW17"/>
    <mergeCell ref="AX17:AZ17"/>
    <mergeCell ref="BA17:BC17"/>
    <mergeCell ref="G18:P18"/>
    <mergeCell ref="BG18:BI18"/>
    <mergeCell ref="AO18:AQ18"/>
    <mergeCell ref="A12:F12"/>
    <mergeCell ref="G12:T12"/>
    <mergeCell ref="A16:BU16"/>
    <mergeCell ref="A17:C17"/>
    <mergeCell ref="D17:F17"/>
    <mergeCell ref="G17:P17"/>
    <mergeCell ref="Q17:S17"/>
    <mergeCell ref="T17:V17"/>
    <mergeCell ref="W17:AH17"/>
    <mergeCell ref="AI17:AK17"/>
    <mergeCell ref="A9:F9"/>
    <mergeCell ref="G9:T9"/>
    <mergeCell ref="A10:F10"/>
    <mergeCell ref="G10:T10"/>
    <mergeCell ref="A11:F11"/>
    <mergeCell ref="G11:T11"/>
    <mergeCell ref="A2:B2"/>
    <mergeCell ref="C2:BU2"/>
    <mergeCell ref="A3:B3"/>
    <mergeCell ref="C3:BU3"/>
    <mergeCell ref="A4:B4"/>
    <mergeCell ref="A8:F8"/>
    <mergeCell ref="G8:T8"/>
    <mergeCell ref="A27:F28"/>
    <mergeCell ref="G27:I28"/>
    <mergeCell ref="J27:L28"/>
    <mergeCell ref="M27:P28"/>
    <mergeCell ref="Q27:S28"/>
    <mergeCell ref="T27:X28"/>
    <mergeCell ref="Y27:AC28"/>
    <mergeCell ref="AD27:AH28"/>
    <mergeCell ref="A19:C19"/>
    <mergeCell ref="D19:F19"/>
    <mergeCell ref="G19:P19"/>
    <mergeCell ref="Q19:S19"/>
    <mergeCell ref="T19:V19"/>
    <mergeCell ref="W19:AH19"/>
    <mergeCell ref="AR20:AT20"/>
    <mergeCell ref="AU20:AW20"/>
    <mergeCell ref="AX20:AZ20"/>
    <mergeCell ref="BA20:BC20"/>
    <mergeCell ref="BD20:BF20"/>
    <mergeCell ref="A29:BI30"/>
    <mergeCell ref="BM29:BX30"/>
    <mergeCell ref="A41:F41"/>
    <mergeCell ref="G41:L41"/>
    <mergeCell ref="M41:P41"/>
    <mergeCell ref="Q41:T41"/>
    <mergeCell ref="U41:X41"/>
    <mergeCell ref="Y41:AA41"/>
    <mergeCell ref="AB41:AD41"/>
    <mergeCell ref="AE41:AG41"/>
    <mergeCell ref="AH41:AN41"/>
    <mergeCell ref="A39:F39"/>
    <mergeCell ref="G39:L39"/>
    <mergeCell ref="M39:P39"/>
    <mergeCell ref="Q39:T39"/>
    <mergeCell ref="U39:X39"/>
    <mergeCell ref="Y39:AA39"/>
    <mergeCell ref="AB39:AD39"/>
    <mergeCell ref="AE39:AG39"/>
    <mergeCell ref="Q40:T40"/>
    <mergeCell ref="U35:X35"/>
    <mergeCell ref="Y35:AA35"/>
    <mergeCell ref="AB35:AD35"/>
    <mergeCell ref="AE35:AG35"/>
    <mergeCell ref="AH35:AN35"/>
    <mergeCell ref="A36:F36"/>
    <mergeCell ref="G36:L36"/>
    <mergeCell ref="M36:P36"/>
    <mergeCell ref="Q36:T36"/>
    <mergeCell ref="U36:X36"/>
    <mergeCell ref="Y36:AA36"/>
    <mergeCell ref="AB36:AD36"/>
    <mergeCell ref="AE36:AG36"/>
    <mergeCell ref="AH36:AN36"/>
    <mergeCell ref="A35:F35"/>
    <mergeCell ref="G35:L35"/>
    <mergeCell ref="M35:P35"/>
    <mergeCell ref="Q35:T35"/>
    <mergeCell ref="A37:F37"/>
    <mergeCell ref="G37:L37"/>
    <mergeCell ref="M37:P37"/>
    <mergeCell ref="Q37:T37"/>
    <mergeCell ref="U37:X37"/>
    <mergeCell ref="Y37:AA37"/>
    <mergeCell ref="AB37:AD37"/>
    <mergeCell ref="AE37:AG37"/>
    <mergeCell ref="AH37:AN37"/>
    <mergeCell ref="A38:F38"/>
    <mergeCell ref="G38:L38"/>
    <mergeCell ref="M38:P38"/>
    <mergeCell ref="Q38:T38"/>
    <mergeCell ref="U38:X38"/>
    <mergeCell ref="Y38:AA38"/>
    <mergeCell ref="AB38:AD38"/>
    <mergeCell ref="AE38:AG38"/>
    <mergeCell ref="AH38:AN38"/>
  </mergeCells>
  <conditionalFormatting sqref="J49:L49">
    <cfRule type="cellIs" dxfId="127" priority="11" operator="equal">
      <formula>"NO CUMPLE"</formula>
    </cfRule>
    <cfRule type="cellIs" dxfId="126" priority="12" operator="equal">
      <formula>"SI CUMPLE"</formula>
    </cfRule>
  </conditionalFormatting>
  <conditionalFormatting sqref="AE35:AG42">
    <cfRule type="cellIs" dxfId="125" priority="1" operator="equal">
      <formula>"NO CUMPLE"</formula>
    </cfRule>
    <cfRule type="cellIs" dxfId="124" priority="2" operator="equal">
      <formula>"SI CUMPLE"</formula>
    </cfRule>
  </conditionalFormatting>
  <conditionalFormatting sqref="BG18:BG20">
    <cfRule type="cellIs" dxfId="123" priority="17" operator="equal">
      <formula>"SI CUMPLE"</formula>
    </cfRule>
    <cfRule type="cellIs" dxfId="122" priority="18" operator="equal">
      <formula>"NO CUMPLE"</formula>
    </cfRule>
  </conditionalFormatting>
  <conditionalFormatting sqref="BO27:BO28">
    <cfRule type="cellIs" dxfId="121" priority="15" operator="equal">
      <formula>"NO CUMPLE"</formula>
    </cfRule>
    <cfRule type="cellIs" dxfId="120" priority="16" operator="equal">
      <formula>"SI CUMPLE"</formula>
    </cfRule>
  </conditionalFormatting>
  <hyperlinks>
    <hyperlink ref="A1" location="'CONSOLIDADO HABILITADOS '!A1" display="CONSOLIDADO" xr:uid="{D5530F7B-28F7-4E9A-B1AB-947EED95C15D}"/>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60D74E84-E8DF-4E8C-A542-F7E8DC0D1EA7}">
          <x14:formula1>
            <xm:f>'LISTA '!$G$1:$G$4</xm:f>
          </x14:formula1>
          <xm:sqref>G35:L42</xm:sqref>
        </x14:dataValidation>
        <x14:dataValidation type="list" allowBlank="1" showInputMessage="1" showErrorMessage="1" xr:uid="{2B2144B6-49DF-4399-875B-20499A56C675}">
          <x14:formula1>
            <xm:f>'LISTA '!$E$1:$E$2</xm:f>
          </x14:formula1>
          <xm:sqref>A35:F42</xm:sqref>
        </x14:dataValidation>
        <x14:dataValidation type="list" allowBlank="1" showInputMessage="1" showErrorMessage="1" xr:uid="{0750DD77-B65B-462B-A9AC-7C534882B213}">
          <x14:formula1>
            <xm:f>'LISTA '!$C$1:$C$2</xm:f>
          </x14:formula1>
          <xm:sqref>G27 J27 AL18:AN20 BB27:BC28 BA18:BF20 G49:I49 AN27:AS28 G12 AV27:AV28 AD27 Y35:AD42</xm:sqref>
        </x14:dataValidation>
        <x14:dataValidation type="list" allowBlank="1" showInputMessage="1" showErrorMessage="1" xr:uid="{613962F3-3094-4BD9-811D-D7A343063AD4}">
          <x14:formula1>
            <xm:f>'LISTA '!$C$1:$C$3</xm:f>
          </x14:formula1>
          <xm:sqref>G11:T11 AO18:AQ20 AY27:AY28 Y27</xm:sqref>
        </x14:dataValidation>
        <x14:dataValidation type="list" allowBlank="1" showInputMessage="1" showErrorMessage="1" xr:uid="{517BB7EB-F4AF-4872-B53A-22FC6C4C9E4E}">
          <x14:formula1>
            <xm:f>'LISTA '!$A$1:$A$2</xm:f>
          </x14:formula1>
          <xm:sqref>AI18:AK20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13897-9287-414B-AA68-AAF5024E938A}">
  <sheetPr>
    <tabColor rgb="FFFF0000"/>
  </sheetPr>
  <dimension ref="A1:BU52"/>
  <sheetViews>
    <sheetView showGridLines="0" topLeftCell="M42" zoomScale="80" zoomScaleNormal="80" workbookViewId="0">
      <selection activeCell="BR32" sqref="BR32:BU32"/>
    </sheetView>
  </sheetViews>
  <sheetFormatPr baseColWidth="10" defaultColWidth="5.7109375" defaultRowHeight="15" x14ac:dyDescent="0.25"/>
  <cols>
    <col min="10" max="10" width="11.28515625" customWidth="1"/>
    <col min="31" max="31" width="12.5703125" customWidth="1"/>
    <col min="41" max="41" width="6.42578125" customWidth="1"/>
    <col min="42" max="42" width="7.85546875" customWidth="1"/>
    <col min="43" max="43" width="9" customWidth="1"/>
    <col min="44" max="44" width="7.85546875" customWidth="1"/>
    <col min="59" max="59" width="12.140625" customWidth="1"/>
    <col min="67" max="67" width="13.8554687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202</v>
      </c>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row>
    <row r="9" spans="1:73" x14ac:dyDescent="0.25">
      <c r="A9" s="142" t="s">
        <v>37</v>
      </c>
      <c r="B9" s="142"/>
      <c r="C9" s="142"/>
      <c r="D9" s="142"/>
      <c r="E9" s="142"/>
      <c r="F9" s="142"/>
      <c r="G9" s="93" t="s">
        <v>203</v>
      </c>
      <c r="H9" s="93"/>
      <c r="I9" s="93"/>
      <c r="J9" s="93"/>
      <c r="K9" s="93"/>
      <c r="L9" s="93"/>
      <c r="M9" s="93"/>
      <c r="N9" s="93"/>
      <c r="O9" s="93"/>
      <c r="P9" s="93"/>
      <c r="Q9" s="93"/>
      <c r="R9" s="93"/>
      <c r="S9" s="93"/>
      <c r="T9" s="93"/>
      <c r="U9" s="93" t="s">
        <v>205</v>
      </c>
      <c r="V9" s="93"/>
      <c r="W9" s="93"/>
      <c r="X9" s="93"/>
      <c r="Y9" s="93"/>
      <c r="Z9" s="93"/>
      <c r="AA9" s="93"/>
      <c r="AB9" s="93"/>
      <c r="AC9" s="93"/>
      <c r="AD9" s="93"/>
      <c r="AE9" s="93"/>
      <c r="AF9" s="93" t="s">
        <v>213</v>
      </c>
      <c r="AG9" s="93"/>
      <c r="AH9" s="93"/>
      <c r="AI9" s="93"/>
      <c r="AJ9" s="93"/>
      <c r="AK9" s="93"/>
      <c r="AL9" s="93"/>
      <c r="AM9" s="93"/>
      <c r="AN9" s="93"/>
      <c r="AO9" s="93"/>
      <c r="AP9" s="93"/>
    </row>
    <row r="10" spans="1:73" x14ac:dyDescent="0.25">
      <c r="A10" s="142" t="s">
        <v>38</v>
      </c>
      <c r="B10" s="142"/>
      <c r="C10" s="142"/>
      <c r="D10" s="142"/>
      <c r="E10" s="142"/>
      <c r="F10" s="142"/>
      <c r="G10" s="137"/>
      <c r="H10" s="137"/>
      <c r="I10" s="137"/>
      <c r="J10" s="137"/>
      <c r="K10" s="137"/>
      <c r="L10" s="137"/>
      <c r="M10" s="137"/>
      <c r="N10" s="137"/>
      <c r="O10" s="137"/>
      <c r="P10" s="137"/>
      <c r="Q10" s="137"/>
      <c r="R10" s="137"/>
      <c r="S10" s="137"/>
      <c r="T10" s="137"/>
      <c r="U10" s="93" t="s">
        <v>204</v>
      </c>
      <c r="V10" s="93"/>
      <c r="W10" s="93"/>
      <c r="X10" s="93"/>
      <c r="Y10" s="93"/>
      <c r="Z10" s="93"/>
      <c r="AA10" s="93"/>
      <c r="AB10" s="93"/>
      <c r="AC10" s="93"/>
      <c r="AD10" s="93"/>
      <c r="AE10" s="93"/>
      <c r="AF10" s="93" t="s">
        <v>207</v>
      </c>
      <c r="AG10" s="93"/>
      <c r="AH10" s="93"/>
      <c r="AI10" s="93"/>
      <c r="AJ10" s="93"/>
      <c r="AK10" s="93"/>
      <c r="AL10" s="93"/>
      <c r="AM10" s="93"/>
      <c r="AN10" s="93"/>
      <c r="AO10" s="93"/>
      <c r="AP10" s="93"/>
    </row>
    <row r="11" spans="1:73" ht="15.75" customHeight="1" x14ac:dyDescent="0.25">
      <c r="A11" s="142" t="s">
        <v>39</v>
      </c>
      <c r="B11" s="142"/>
      <c r="C11" s="142"/>
      <c r="D11" s="142"/>
      <c r="E11" s="142"/>
      <c r="F11" s="142"/>
      <c r="G11" s="149"/>
      <c r="H11" s="149"/>
      <c r="I11" s="149"/>
      <c r="J11" s="149"/>
      <c r="K11" s="149"/>
      <c r="L11" s="149"/>
      <c r="M11" s="149"/>
      <c r="N11" s="149"/>
      <c r="O11" s="149"/>
      <c r="P11" s="149"/>
      <c r="Q11" s="149"/>
      <c r="R11" s="149"/>
      <c r="S11" s="149"/>
      <c r="T11" s="149"/>
      <c r="U11" s="149" t="s">
        <v>206</v>
      </c>
      <c r="V11" s="149"/>
      <c r="W11" s="149"/>
      <c r="X11" s="149"/>
      <c r="Y11" s="149"/>
      <c r="Z11" s="149"/>
      <c r="AA11" s="149"/>
      <c r="AB11" s="149"/>
      <c r="AC11" s="149"/>
      <c r="AD11" s="149"/>
      <c r="AE11" s="149"/>
      <c r="AF11" s="149" t="s">
        <v>208</v>
      </c>
      <c r="AG11" s="149"/>
      <c r="AH11" s="149"/>
      <c r="AI11" s="149"/>
      <c r="AJ11" s="149"/>
      <c r="AK11" s="149"/>
      <c r="AL11" s="149"/>
      <c r="AM11" s="149"/>
      <c r="AN11" s="149"/>
      <c r="AO11" s="149"/>
      <c r="AP11" s="149"/>
    </row>
    <row r="12" spans="1:73" x14ac:dyDescent="0.25">
      <c r="A12" s="142" t="s">
        <v>41</v>
      </c>
      <c r="B12" s="142"/>
      <c r="C12" s="142"/>
      <c r="D12" s="142"/>
      <c r="E12" s="142"/>
      <c r="F12" s="142"/>
      <c r="G12" s="169">
        <v>226.89</v>
      </c>
      <c r="H12" s="169"/>
      <c r="I12" s="169"/>
      <c r="J12" s="169"/>
      <c r="K12" s="169"/>
      <c r="L12" s="169"/>
      <c r="M12" s="169"/>
      <c r="N12" s="169"/>
      <c r="O12" s="169"/>
      <c r="P12" s="169"/>
      <c r="Q12" s="169"/>
      <c r="R12" s="169"/>
      <c r="S12" s="169"/>
      <c r="T12" s="169"/>
      <c r="U12" s="169"/>
      <c r="V12" s="169"/>
      <c r="W12" s="169"/>
      <c r="X12" s="169"/>
      <c r="Y12" s="169"/>
      <c r="Z12" s="169"/>
      <c r="AA12" s="169"/>
      <c r="AB12" s="169"/>
      <c r="AC12" s="169"/>
      <c r="AD12" s="169"/>
      <c r="AE12" s="169"/>
      <c r="AF12" s="169"/>
      <c r="AG12" s="169"/>
      <c r="AH12" s="169"/>
      <c r="AI12" s="169"/>
      <c r="AJ12" s="169"/>
      <c r="AK12" s="169"/>
      <c r="AL12" s="169"/>
      <c r="AM12" s="169"/>
      <c r="AN12" s="169"/>
      <c r="AO12" s="169"/>
      <c r="AP12" s="169"/>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3"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4" t="s">
        <v>187</v>
      </c>
      <c r="AV17" s="139"/>
      <c r="AW17" s="132"/>
      <c r="AX17" s="133" t="s">
        <v>54</v>
      </c>
      <c r="AY17" s="133"/>
      <c r="AZ17" s="133"/>
      <c r="BA17" s="133" t="s">
        <v>216</v>
      </c>
      <c r="BB17" s="133"/>
      <c r="BC17" s="133"/>
      <c r="BD17" s="134" t="s">
        <v>56</v>
      </c>
      <c r="BE17" s="139"/>
      <c r="BF17" s="132"/>
      <c r="BG17" s="133" t="s">
        <v>57</v>
      </c>
      <c r="BH17" s="133"/>
      <c r="BI17" s="133"/>
      <c r="BJ17" s="85" t="s">
        <v>58</v>
      </c>
      <c r="BK17" s="85"/>
      <c r="BL17" s="85"/>
      <c r="BM17" s="128" t="s">
        <v>59</v>
      </c>
      <c r="BN17" s="170"/>
      <c r="BO17" s="170"/>
      <c r="BP17" s="170"/>
      <c r="BQ17" s="170"/>
      <c r="BR17" s="170"/>
      <c r="BS17" s="170"/>
      <c r="BT17" s="170"/>
      <c r="BU17" s="171"/>
    </row>
    <row r="18" spans="1:73" s="15" customFormat="1" ht="33.75" customHeight="1" x14ac:dyDescent="0.25">
      <c r="A18" s="173" t="s">
        <v>209</v>
      </c>
      <c r="B18" s="174"/>
      <c r="C18" s="174"/>
      <c r="D18" s="174"/>
      <c r="E18" s="174"/>
      <c r="F18" s="174"/>
      <c r="G18" s="174"/>
      <c r="H18" s="174"/>
      <c r="I18" s="174"/>
      <c r="J18" s="174"/>
      <c r="K18" s="174"/>
      <c r="L18" s="174"/>
      <c r="M18" s="174"/>
      <c r="N18" s="174"/>
      <c r="O18" s="174"/>
      <c r="P18" s="174"/>
      <c r="Q18" s="174"/>
      <c r="R18" s="174"/>
      <c r="S18" s="174"/>
      <c r="T18" s="174"/>
      <c r="U18" s="174"/>
      <c r="V18" s="174"/>
      <c r="W18" s="174"/>
      <c r="X18" s="174"/>
      <c r="Y18" s="174"/>
      <c r="Z18" s="174"/>
      <c r="AA18" s="174"/>
      <c r="AB18" s="174"/>
      <c r="AC18" s="174"/>
      <c r="AD18" s="174"/>
      <c r="AE18" s="174"/>
      <c r="AF18" s="174"/>
      <c r="AG18" s="174"/>
      <c r="AH18" s="174"/>
      <c r="AI18" s="174"/>
      <c r="AJ18" s="174"/>
      <c r="AK18" s="174"/>
      <c r="AL18" s="174"/>
      <c r="AM18" s="174"/>
      <c r="AN18" s="174"/>
      <c r="AO18" s="174"/>
      <c r="AP18" s="174"/>
      <c r="AQ18" s="174"/>
      <c r="AR18" s="174"/>
      <c r="AS18" s="174"/>
      <c r="AT18" s="174"/>
      <c r="AU18" s="174"/>
      <c r="AV18" s="174"/>
      <c r="AW18" s="174"/>
      <c r="AX18" s="174"/>
      <c r="AY18" s="174"/>
      <c r="AZ18" s="174"/>
      <c r="BA18" s="174"/>
      <c r="BB18" s="174"/>
      <c r="BC18" s="174"/>
      <c r="BD18" s="174"/>
      <c r="BE18" s="174"/>
      <c r="BF18" s="174"/>
      <c r="BG18" s="174"/>
      <c r="BH18" s="174"/>
      <c r="BI18" s="174"/>
      <c r="BJ18" s="174"/>
      <c r="BK18" s="174"/>
      <c r="BL18" s="174"/>
      <c r="BM18" s="174"/>
      <c r="BN18" s="174"/>
      <c r="BO18" s="174"/>
      <c r="BP18" s="174"/>
      <c r="BQ18" s="174"/>
      <c r="BR18" s="174"/>
      <c r="BS18" s="174"/>
      <c r="BT18" s="174"/>
      <c r="BU18" s="175"/>
    </row>
    <row r="19" spans="1:73" ht="157.5" customHeight="1" x14ac:dyDescent="0.25">
      <c r="A19" s="127" t="s">
        <v>210</v>
      </c>
      <c r="B19" s="127"/>
      <c r="C19" s="127"/>
      <c r="D19" s="127" t="s">
        <v>217</v>
      </c>
      <c r="E19" s="126"/>
      <c r="F19" s="126"/>
      <c r="G19" s="176" t="s">
        <v>211</v>
      </c>
      <c r="H19" s="177"/>
      <c r="I19" s="177"/>
      <c r="J19" s="177"/>
      <c r="K19" s="177"/>
      <c r="L19" s="177"/>
      <c r="M19" s="177"/>
      <c r="N19" s="177"/>
      <c r="O19" s="177"/>
      <c r="P19" s="178"/>
      <c r="Q19" s="179">
        <v>43241</v>
      </c>
      <c r="R19" s="153"/>
      <c r="S19" s="154"/>
      <c r="T19" s="172">
        <v>43465</v>
      </c>
      <c r="U19" s="160"/>
      <c r="V19" s="161"/>
      <c r="W19" s="127" t="s">
        <v>212</v>
      </c>
      <c r="X19" s="126"/>
      <c r="Y19" s="126"/>
      <c r="Z19" s="126"/>
      <c r="AA19" s="126"/>
      <c r="AB19" s="126"/>
      <c r="AC19" s="126"/>
      <c r="AD19" s="126"/>
      <c r="AE19" s="126"/>
      <c r="AF19" s="126"/>
      <c r="AG19" s="126"/>
      <c r="AH19" s="126"/>
      <c r="AI19" s="126" t="s">
        <v>119</v>
      </c>
      <c r="AJ19" s="126"/>
      <c r="AK19" s="126"/>
      <c r="AL19" s="126" t="s">
        <v>81</v>
      </c>
      <c r="AM19" s="126"/>
      <c r="AN19" s="126"/>
      <c r="AO19" s="126" t="s">
        <v>40</v>
      </c>
      <c r="AP19" s="126"/>
      <c r="AQ19" s="126"/>
      <c r="AR19" s="126" t="s">
        <v>215</v>
      </c>
      <c r="AS19" s="126"/>
      <c r="AT19" s="126"/>
      <c r="AU19" s="126">
        <v>2466.8200000000002</v>
      </c>
      <c r="AV19" s="126"/>
      <c r="AW19" s="126"/>
      <c r="AX19" s="126">
        <f>AU19*50/100</f>
        <v>1233.4100000000001</v>
      </c>
      <c r="AY19" s="126"/>
      <c r="AZ19" s="126"/>
      <c r="BA19" s="126">
        <v>7</v>
      </c>
      <c r="BB19" s="126"/>
      <c r="BC19" s="126"/>
      <c r="BD19" s="126" t="s">
        <v>81</v>
      </c>
      <c r="BE19" s="126"/>
      <c r="BF19" s="126"/>
      <c r="BG19" s="180" t="s">
        <v>119</v>
      </c>
      <c r="BH19" s="181"/>
      <c r="BI19" s="182"/>
      <c r="BJ19" s="126" t="s">
        <v>200</v>
      </c>
      <c r="BK19" s="126"/>
      <c r="BL19" s="126"/>
      <c r="BM19" s="93"/>
      <c r="BN19" s="93"/>
      <c r="BO19" s="93"/>
      <c r="BP19" s="93"/>
      <c r="BQ19" s="93"/>
      <c r="BR19" s="93"/>
      <c r="BS19" s="93"/>
      <c r="BT19" s="93"/>
      <c r="BU19" s="93"/>
    </row>
    <row r="20" spans="1:73" s="15" customFormat="1" ht="33.75" customHeight="1" x14ac:dyDescent="0.25">
      <c r="A20" s="123" t="s">
        <v>214</v>
      </c>
      <c r="B20" s="124"/>
      <c r="C20" s="124"/>
      <c r="D20" s="124"/>
      <c r="E20" s="124"/>
      <c r="F20" s="124"/>
      <c r="G20" s="124"/>
      <c r="H20" s="124"/>
      <c r="I20" s="124"/>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5"/>
    </row>
    <row r="21" spans="1:73" s="15" customFormat="1" ht="165.75" customHeight="1" x14ac:dyDescent="0.25">
      <c r="A21" s="126" t="s">
        <v>220</v>
      </c>
      <c r="B21" s="126"/>
      <c r="C21" s="126"/>
      <c r="D21" s="127" t="s">
        <v>221</v>
      </c>
      <c r="E21" s="126"/>
      <c r="F21" s="126"/>
      <c r="G21" s="127" t="s">
        <v>218</v>
      </c>
      <c r="H21" s="127"/>
      <c r="I21" s="127"/>
      <c r="J21" s="127"/>
      <c r="K21" s="127"/>
      <c r="L21" s="127"/>
      <c r="M21" s="127"/>
      <c r="N21" s="127"/>
      <c r="O21" s="127"/>
      <c r="P21" s="127"/>
      <c r="Q21" s="156">
        <v>42171</v>
      </c>
      <c r="R21" s="126"/>
      <c r="S21" s="126"/>
      <c r="T21" s="156">
        <v>42536</v>
      </c>
      <c r="U21" s="126"/>
      <c r="V21" s="126"/>
      <c r="W21" s="127" t="s">
        <v>219</v>
      </c>
      <c r="X21" s="126"/>
      <c r="Y21" s="126"/>
      <c r="Z21" s="126"/>
      <c r="AA21" s="126"/>
      <c r="AB21" s="126"/>
      <c r="AC21" s="126"/>
      <c r="AD21" s="126"/>
      <c r="AE21" s="126"/>
      <c r="AF21" s="126"/>
      <c r="AG21" s="126"/>
      <c r="AH21" s="126"/>
      <c r="AI21" s="126" t="s">
        <v>119</v>
      </c>
      <c r="AJ21" s="126"/>
      <c r="AK21" s="126"/>
      <c r="AL21" s="126" t="s">
        <v>81</v>
      </c>
      <c r="AM21" s="126"/>
      <c r="AN21" s="126"/>
      <c r="AO21" s="126" t="s">
        <v>40</v>
      </c>
      <c r="AP21" s="126"/>
      <c r="AQ21" s="126"/>
      <c r="AR21" s="126" t="s">
        <v>102</v>
      </c>
      <c r="AS21" s="126"/>
      <c r="AT21" s="126"/>
      <c r="AU21" s="126">
        <v>1747.66</v>
      </c>
      <c r="AV21" s="126"/>
      <c r="AW21" s="126"/>
      <c r="AX21" s="126">
        <f>AU21*50/100</f>
        <v>873.83</v>
      </c>
      <c r="AY21" s="126"/>
      <c r="AZ21" s="126"/>
      <c r="BA21" s="166">
        <v>4</v>
      </c>
      <c r="BB21" s="167"/>
      <c r="BC21" s="168"/>
      <c r="BD21" s="126" t="s">
        <v>81</v>
      </c>
      <c r="BE21" s="126"/>
      <c r="BF21" s="126"/>
      <c r="BG21" s="162" t="s">
        <v>119</v>
      </c>
      <c r="BH21" s="163"/>
      <c r="BI21" s="164"/>
      <c r="BJ21" s="159" t="s">
        <v>172</v>
      </c>
      <c r="BK21" s="160"/>
      <c r="BL21" s="161"/>
      <c r="BM21" s="98"/>
      <c r="BN21" s="95"/>
      <c r="BO21" s="95"/>
      <c r="BP21" s="95"/>
      <c r="BQ21" s="95"/>
      <c r="BR21" s="95"/>
      <c r="BS21" s="95"/>
      <c r="BT21" s="95"/>
      <c r="BU21" s="96"/>
    </row>
    <row r="22" spans="1:73" ht="160.5" customHeight="1" x14ac:dyDescent="0.25">
      <c r="A22" s="126" t="s">
        <v>222</v>
      </c>
      <c r="B22" s="126"/>
      <c r="C22" s="126"/>
      <c r="D22" s="127" t="s">
        <v>224</v>
      </c>
      <c r="E22" s="126"/>
      <c r="F22" s="126"/>
      <c r="G22" s="127" t="s">
        <v>218</v>
      </c>
      <c r="H22" s="127"/>
      <c r="I22" s="127"/>
      <c r="J22" s="127"/>
      <c r="K22" s="127"/>
      <c r="L22" s="127"/>
      <c r="M22" s="127"/>
      <c r="N22" s="127"/>
      <c r="O22" s="127"/>
      <c r="P22" s="127"/>
      <c r="Q22" s="158">
        <v>40168</v>
      </c>
      <c r="R22" s="127"/>
      <c r="S22" s="127"/>
      <c r="T22" s="158">
        <v>40502</v>
      </c>
      <c r="U22" s="127"/>
      <c r="V22" s="127"/>
      <c r="W22" s="127" t="s">
        <v>223</v>
      </c>
      <c r="X22" s="126"/>
      <c r="Y22" s="126"/>
      <c r="Z22" s="126"/>
      <c r="AA22" s="126"/>
      <c r="AB22" s="126"/>
      <c r="AC22" s="126"/>
      <c r="AD22" s="126"/>
      <c r="AE22" s="126"/>
      <c r="AF22" s="126"/>
      <c r="AG22" s="126"/>
      <c r="AH22" s="126"/>
      <c r="AI22" s="126" t="s">
        <v>119</v>
      </c>
      <c r="AJ22" s="126"/>
      <c r="AK22" s="126"/>
      <c r="AL22" s="126" t="s">
        <v>81</v>
      </c>
      <c r="AM22" s="126"/>
      <c r="AN22" s="126"/>
      <c r="AO22" s="126" t="s">
        <v>40</v>
      </c>
      <c r="AP22" s="126"/>
      <c r="AQ22" s="126"/>
      <c r="AR22" s="126" t="s">
        <v>102</v>
      </c>
      <c r="AS22" s="126"/>
      <c r="AT22" s="126"/>
      <c r="AU22" s="126">
        <v>137.46</v>
      </c>
      <c r="AV22" s="126"/>
      <c r="AW22" s="126"/>
      <c r="AX22" s="126">
        <f>AU22*50/100</f>
        <v>68.73</v>
      </c>
      <c r="AY22" s="126"/>
      <c r="AZ22" s="126"/>
      <c r="BA22" s="126">
        <v>6</v>
      </c>
      <c r="BB22" s="126"/>
      <c r="BC22" s="126"/>
      <c r="BD22" s="126" t="s">
        <v>81</v>
      </c>
      <c r="BE22" s="126"/>
      <c r="BF22" s="126"/>
      <c r="BG22" s="162" t="s">
        <v>119</v>
      </c>
      <c r="BH22" s="163"/>
      <c r="BI22" s="164"/>
      <c r="BJ22" s="159" t="s">
        <v>172</v>
      </c>
      <c r="BK22" s="160"/>
      <c r="BL22" s="161"/>
      <c r="BM22" s="98"/>
      <c r="BN22" s="95"/>
      <c r="BO22" s="95"/>
      <c r="BP22" s="95"/>
      <c r="BQ22" s="95"/>
      <c r="BR22" s="95"/>
      <c r="BS22" s="95"/>
      <c r="BT22" s="95"/>
      <c r="BU22" s="96"/>
    </row>
    <row r="23" spans="1:73" x14ac:dyDescent="0.25">
      <c r="AR23" s="137" t="s">
        <v>61</v>
      </c>
      <c r="AS23" s="137"/>
      <c r="AT23" s="137"/>
      <c r="AU23" s="183">
        <f>SUM(AX19:AZ22)</f>
        <v>2175.9700000000003</v>
      </c>
      <c r="AV23" s="184"/>
      <c r="AW23" s="184"/>
      <c r="AX23" s="184"/>
      <c r="AY23" s="184"/>
      <c r="AZ23" s="185"/>
      <c r="BG23" s="60" t="s">
        <v>119</v>
      </c>
      <c r="BH23" s="9"/>
      <c r="BI23" s="9"/>
    </row>
    <row r="24" spans="1:73" x14ac:dyDescent="0.25">
      <c r="AR24" s="1"/>
      <c r="AS24" s="1"/>
      <c r="AT24" s="1"/>
      <c r="AU24" s="3"/>
      <c r="AV24" s="3"/>
      <c r="AW24" s="3"/>
    </row>
    <row r="25" spans="1:73" x14ac:dyDescent="0.25">
      <c r="A25" s="5" t="s">
        <v>62</v>
      </c>
      <c r="AR25" s="1"/>
      <c r="AS25" s="1"/>
      <c r="AT25" s="1"/>
      <c r="AU25" s="3"/>
      <c r="AV25" s="3"/>
      <c r="AW25" s="3"/>
    </row>
    <row r="26" spans="1:73" x14ac:dyDescent="0.25">
      <c r="AR26" s="1"/>
      <c r="AS26" s="1"/>
      <c r="AT26" s="1"/>
      <c r="AU26" s="3"/>
      <c r="AV26" s="3"/>
      <c r="AW26" s="3"/>
    </row>
    <row r="27" spans="1:73" s="5" customFormat="1" ht="15" customHeight="1" x14ac:dyDescent="0.25">
      <c r="A27" s="121" t="s">
        <v>63</v>
      </c>
      <c r="B27" s="122"/>
      <c r="C27" s="12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row>
    <row r="28" spans="1:73" s="17" customFormat="1" ht="45" customHeight="1" x14ac:dyDescent="0.25">
      <c r="A28" s="123" t="s">
        <v>64</v>
      </c>
      <c r="B28" s="124"/>
      <c r="C28" s="124"/>
      <c r="D28" s="124"/>
      <c r="E28" s="124"/>
      <c r="F28" s="125"/>
      <c r="G28" s="84" t="s">
        <v>65</v>
      </c>
      <c r="H28" s="84"/>
      <c r="I28" s="84"/>
      <c r="J28" s="84" t="s">
        <v>66</v>
      </c>
      <c r="K28" s="84"/>
      <c r="L28" s="84"/>
      <c r="M28" s="123" t="s">
        <v>67</v>
      </c>
      <c r="N28" s="124"/>
      <c r="O28" s="124"/>
      <c r="P28" s="125"/>
      <c r="Q28" s="84" t="s">
        <v>68</v>
      </c>
      <c r="R28" s="84"/>
      <c r="S28" s="84"/>
      <c r="T28" s="129" t="s">
        <v>69</v>
      </c>
      <c r="U28" s="130"/>
      <c r="V28" s="130"/>
      <c r="W28" s="130"/>
      <c r="X28" s="131"/>
      <c r="Y28" s="129" t="s">
        <v>70</v>
      </c>
      <c r="Z28" s="130"/>
      <c r="AA28" s="130"/>
      <c r="AB28" s="130"/>
      <c r="AC28" s="131"/>
      <c r="AD28" s="129" t="s">
        <v>71</v>
      </c>
      <c r="AE28" s="130"/>
      <c r="AF28" s="130"/>
      <c r="AG28" s="130"/>
      <c r="AH28" s="131"/>
      <c r="AI28" s="133" t="s">
        <v>72</v>
      </c>
      <c r="AJ28" s="133"/>
      <c r="AK28" s="133"/>
      <c r="AL28" s="133"/>
      <c r="AM28" s="133"/>
      <c r="AN28" s="129" t="s">
        <v>73</v>
      </c>
      <c r="AO28" s="130"/>
      <c r="AP28" s="130"/>
      <c r="AQ28" s="130"/>
      <c r="AR28" s="131"/>
      <c r="AS28" s="129" t="s">
        <v>98</v>
      </c>
      <c r="AT28" s="130"/>
      <c r="AU28" s="131"/>
      <c r="AV28" s="134" t="s">
        <v>74</v>
      </c>
      <c r="AW28" s="139"/>
      <c r="AX28" s="132"/>
      <c r="AY28" s="140" t="s">
        <v>75</v>
      </c>
      <c r="AZ28" s="140"/>
      <c r="BA28" s="140"/>
      <c r="BB28" s="129" t="s">
        <v>76</v>
      </c>
      <c r="BC28" s="131"/>
      <c r="BD28" s="132" t="s">
        <v>47</v>
      </c>
      <c r="BE28" s="133"/>
      <c r="BF28" s="133"/>
      <c r="BG28" s="133" t="s">
        <v>48</v>
      </c>
      <c r="BH28" s="133"/>
      <c r="BI28" s="133"/>
      <c r="BJ28" s="16" t="s">
        <v>77</v>
      </c>
      <c r="BK28" s="16" t="s">
        <v>78</v>
      </c>
      <c r="BL28" s="16" t="s">
        <v>79</v>
      </c>
      <c r="BM28" s="134" t="s">
        <v>80</v>
      </c>
      <c r="BN28" s="132"/>
      <c r="BO28" s="85" t="s">
        <v>58</v>
      </c>
      <c r="BP28" s="85"/>
      <c r="BQ28" s="85"/>
      <c r="BR28" s="84" t="s">
        <v>59</v>
      </c>
      <c r="BS28" s="84"/>
      <c r="BT28" s="84"/>
      <c r="BU28" s="84"/>
    </row>
    <row r="29" spans="1:73" ht="54.75" customHeight="1" x14ac:dyDescent="0.25">
      <c r="A29" s="127" t="s">
        <v>225</v>
      </c>
      <c r="B29" s="126"/>
      <c r="C29" s="126"/>
      <c r="D29" s="126"/>
      <c r="E29" s="126"/>
      <c r="F29" s="126"/>
      <c r="G29" s="126" t="s">
        <v>81</v>
      </c>
      <c r="H29" s="126"/>
      <c r="I29" s="126"/>
      <c r="J29" s="126" t="s">
        <v>81</v>
      </c>
      <c r="K29" s="126"/>
      <c r="L29" s="126"/>
      <c r="M29" s="127" t="s">
        <v>226</v>
      </c>
      <c r="N29" s="127"/>
      <c r="O29" s="127"/>
      <c r="P29" s="127"/>
      <c r="Q29" s="156">
        <v>35860</v>
      </c>
      <c r="R29" s="126"/>
      <c r="S29" s="126"/>
      <c r="T29" s="126" t="s">
        <v>227</v>
      </c>
      <c r="U29" s="126"/>
      <c r="V29" s="126"/>
      <c r="W29" s="126"/>
      <c r="X29" s="126"/>
      <c r="Y29" s="126" t="s">
        <v>102</v>
      </c>
      <c r="Z29" s="126"/>
      <c r="AA29" s="126"/>
      <c r="AB29" s="126"/>
      <c r="AC29" s="126"/>
      <c r="AD29" s="126" t="s">
        <v>81</v>
      </c>
      <c r="AE29" s="126"/>
      <c r="AF29" s="126"/>
      <c r="AG29" s="126"/>
      <c r="AH29" s="126"/>
      <c r="AI29" s="127" t="s">
        <v>228</v>
      </c>
      <c r="AJ29" s="127"/>
      <c r="AK29" s="127"/>
      <c r="AL29" s="127"/>
      <c r="AM29" s="127"/>
      <c r="AN29" s="126" t="s">
        <v>81</v>
      </c>
      <c r="AO29" s="126"/>
      <c r="AP29" s="126"/>
      <c r="AQ29" s="126"/>
      <c r="AR29" s="126"/>
      <c r="AS29" s="126" t="s">
        <v>81</v>
      </c>
      <c r="AT29" s="126"/>
      <c r="AU29" s="126"/>
      <c r="AV29" s="126" t="s">
        <v>40</v>
      </c>
      <c r="AW29" s="126"/>
      <c r="AX29" s="126"/>
      <c r="AY29" s="126" t="s">
        <v>102</v>
      </c>
      <c r="AZ29" s="126"/>
      <c r="BA29" s="126"/>
      <c r="BB29" s="126" t="s">
        <v>81</v>
      </c>
      <c r="BC29" s="126"/>
      <c r="BD29" s="155">
        <v>34366</v>
      </c>
      <c r="BE29" s="93"/>
      <c r="BF29" s="93"/>
      <c r="BG29" s="155">
        <v>34668</v>
      </c>
      <c r="BH29" s="93"/>
      <c r="BI29" s="93"/>
      <c r="BJ29" s="22">
        <f>DATEDIF(BD29,BG29,"Y")</f>
        <v>0</v>
      </c>
      <c r="BK29" s="22">
        <f>DATEDIF(BD29,BG29,"YM")</f>
        <v>9</v>
      </c>
      <c r="BL29" s="22">
        <f>DATEDIF(BD29,BG29,"MD")</f>
        <v>29</v>
      </c>
      <c r="BM29" s="93"/>
      <c r="BN29" s="93"/>
      <c r="BO29" s="136" t="s">
        <v>119</v>
      </c>
      <c r="BP29" s="136"/>
      <c r="BQ29" s="136"/>
      <c r="BR29" s="93"/>
      <c r="BS29" s="93"/>
      <c r="BT29" s="93"/>
      <c r="BU29" s="93"/>
    </row>
    <row r="30" spans="1:73" ht="15.75" x14ac:dyDescent="0.25">
      <c r="A30" s="126"/>
      <c r="B30" s="126"/>
      <c r="C30" s="126"/>
      <c r="D30" s="126"/>
      <c r="E30" s="126"/>
      <c r="F30" s="126"/>
      <c r="G30" s="126"/>
      <c r="H30" s="126"/>
      <c r="I30" s="126"/>
      <c r="J30" s="126"/>
      <c r="K30" s="126"/>
      <c r="L30" s="126"/>
      <c r="M30" s="127"/>
      <c r="N30" s="127"/>
      <c r="O30" s="127"/>
      <c r="P30" s="127"/>
      <c r="Q30" s="126"/>
      <c r="R30" s="126"/>
      <c r="S30" s="126"/>
      <c r="T30" s="126"/>
      <c r="U30" s="126"/>
      <c r="V30" s="126"/>
      <c r="W30" s="126"/>
      <c r="X30" s="126"/>
      <c r="Y30" s="126"/>
      <c r="Z30" s="126"/>
      <c r="AA30" s="126"/>
      <c r="AB30" s="126"/>
      <c r="AC30" s="126"/>
      <c r="AD30" s="126"/>
      <c r="AE30" s="126"/>
      <c r="AF30" s="126"/>
      <c r="AG30" s="126"/>
      <c r="AH30" s="126"/>
      <c r="AI30" s="127"/>
      <c r="AJ30" s="127"/>
      <c r="AK30" s="127"/>
      <c r="AL30" s="127"/>
      <c r="AM30" s="127"/>
      <c r="AN30" s="126"/>
      <c r="AO30" s="126"/>
      <c r="AP30" s="126"/>
      <c r="AQ30" s="126"/>
      <c r="AR30" s="126"/>
      <c r="AS30" s="126"/>
      <c r="AT30" s="126"/>
      <c r="AU30" s="126"/>
      <c r="AV30" s="126"/>
      <c r="AW30" s="126"/>
      <c r="AX30" s="126"/>
      <c r="AY30" s="126"/>
      <c r="AZ30" s="126"/>
      <c r="BA30" s="126"/>
      <c r="BB30" s="126"/>
      <c r="BC30" s="126"/>
      <c r="BD30" s="155">
        <v>34731</v>
      </c>
      <c r="BE30" s="93"/>
      <c r="BF30" s="93"/>
      <c r="BG30" s="155">
        <v>35033</v>
      </c>
      <c r="BH30" s="93"/>
      <c r="BI30" s="93"/>
      <c r="BJ30" s="22">
        <f>DATEDIF(BD30,BG30,"Y")</f>
        <v>0</v>
      </c>
      <c r="BK30" s="22">
        <f>DATEDIF(BD30,BG30,"YM")</f>
        <v>9</v>
      </c>
      <c r="BL30" s="22">
        <f>DATEDIF(BD30,BG30,"MD")</f>
        <v>29</v>
      </c>
      <c r="BM30" s="93"/>
      <c r="BN30" s="93"/>
      <c r="BO30" s="136" t="s">
        <v>119</v>
      </c>
      <c r="BP30" s="136"/>
      <c r="BQ30" s="136"/>
      <c r="BR30" s="93"/>
      <c r="BS30" s="93"/>
      <c r="BT30" s="93"/>
      <c r="BU30" s="93"/>
    </row>
    <row r="31" spans="1:73" ht="15.75" x14ac:dyDescent="0.25">
      <c r="A31" s="126"/>
      <c r="B31" s="126"/>
      <c r="C31" s="126"/>
      <c r="D31" s="126"/>
      <c r="E31" s="126"/>
      <c r="F31" s="126"/>
      <c r="G31" s="126"/>
      <c r="H31" s="126"/>
      <c r="I31" s="126"/>
      <c r="J31" s="126"/>
      <c r="K31" s="126"/>
      <c r="L31" s="126"/>
      <c r="M31" s="127"/>
      <c r="N31" s="127"/>
      <c r="O31" s="127"/>
      <c r="P31" s="127"/>
      <c r="Q31" s="126"/>
      <c r="R31" s="126"/>
      <c r="S31" s="126"/>
      <c r="T31" s="126"/>
      <c r="U31" s="126"/>
      <c r="V31" s="126"/>
      <c r="W31" s="126"/>
      <c r="X31" s="126"/>
      <c r="Y31" s="126"/>
      <c r="Z31" s="126"/>
      <c r="AA31" s="126"/>
      <c r="AB31" s="126"/>
      <c r="AC31" s="126"/>
      <c r="AD31" s="126"/>
      <c r="AE31" s="126"/>
      <c r="AF31" s="126"/>
      <c r="AG31" s="126"/>
      <c r="AH31" s="126"/>
      <c r="AI31" s="127"/>
      <c r="AJ31" s="127"/>
      <c r="AK31" s="127"/>
      <c r="AL31" s="127"/>
      <c r="AM31" s="127"/>
      <c r="AN31" s="126"/>
      <c r="AO31" s="126"/>
      <c r="AP31" s="126"/>
      <c r="AQ31" s="126"/>
      <c r="AR31" s="126"/>
      <c r="AS31" s="126"/>
      <c r="AT31" s="126"/>
      <c r="AU31" s="126"/>
      <c r="AV31" s="126"/>
      <c r="AW31" s="126"/>
      <c r="AX31" s="126"/>
      <c r="AY31" s="126"/>
      <c r="AZ31" s="126"/>
      <c r="BA31" s="126"/>
      <c r="BB31" s="126"/>
      <c r="BC31" s="126"/>
      <c r="BD31" s="155">
        <v>35827</v>
      </c>
      <c r="BE31" s="93"/>
      <c r="BF31" s="93"/>
      <c r="BG31" s="155">
        <v>36129</v>
      </c>
      <c r="BH31" s="93"/>
      <c r="BI31" s="93"/>
      <c r="BJ31" s="22">
        <f>DATEDIF(BD31,BG31,"Y")</f>
        <v>0</v>
      </c>
      <c r="BK31" s="22">
        <f>DATEDIF(BD31,BG31,"YM")</f>
        <v>9</v>
      </c>
      <c r="BL31" s="22">
        <f>DATEDIF(BD31,BG31,"MD")</f>
        <v>29</v>
      </c>
      <c r="BM31" s="93"/>
      <c r="BN31" s="93"/>
      <c r="BO31" s="136" t="s">
        <v>119</v>
      </c>
      <c r="BP31" s="136"/>
      <c r="BQ31" s="136"/>
      <c r="BR31" s="93"/>
      <c r="BS31" s="93"/>
      <c r="BT31" s="93"/>
      <c r="BU31" s="93"/>
    </row>
    <row r="32" spans="1:73" ht="15.75" x14ac:dyDescent="0.25">
      <c r="A32" s="126"/>
      <c r="B32" s="126"/>
      <c r="C32" s="126"/>
      <c r="D32" s="126"/>
      <c r="E32" s="126"/>
      <c r="F32" s="126"/>
      <c r="G32" s="126"/>
      <c r="H32" s="126"/>
      <c r="I32" s="126"/>
      <c r="J32" s="126"/>
      <c r="K32" s="126"/>
      <c r="L32" s="126"/>
      <c r="M32" s="127"/>
      <c r="N32" s="127"/>
      <c r="O32" s="127"/>
      <c r="P32" s="127"/>
      <c r="Q32" s="126"/>
      <c r="R32" s="126"/>
      <c r="S32" s="126"/>
      <c r="T32" s="126"/>
      <c r="U32" s="126"/>
      <c r="V32" s="126"/>
      <c r="W32" s="126"/>
      <c r="X32" s="126"/>
      <c r="Y32" s="126"/>
      <c r="Z32" s="126"/>
      <c r="AA32" s="126"/>
      <c r="AB32" s="126"/>
      <c r="AC32" s="126"/>
      <c r="AD32" s="126"/>
      <c r="AE32" s="126"/>
      <c r="AF32" s="126"/>
      <c r="AG32" s="126"/>
      <c r="AH32" s="126"/>
      <c r="AI32" s="127"/>
      <c r="AJ32" s="127"/>
      <c r="AK32" s="127"/>
      <c r="AL32" s="127"/>
      <c r="AM32" s="127"/>
      <c r="AN32" s="126"/>
      <c r="AO32" s="126"/>
      <c r="AP32" s="126"/>
      <c r="AQ32" s="126"/>
      <c r="AR32" s="126"/>
      <c r="AS32" s="126"/>
      <c r="AT32" s="126"/>
      <c r="AU32" s="126"/>
      <c r="AV32" s="126"/>
      <c r="AW32" s="126"/>
      <c r="AX32" s="126"/>
      <c r="AY32" s="126"/>
      <c r="AZ32" s="126"/>
      <c r="BA32" s="126"/>
      <c r="BB32" s="126"/>
      <c r="BC32" s="126"/>
      <c r="BD32" s="155">
        <v>36192</v>
      </c>
      <c r="BE32" s="93"/>
      <c r="BF32" s="93"/>
      <c r="BG32" s="155">
        <v>36494</v>
      </c>
      <c r="BH32" s="93"/>
      <c r="BI32" s="93"/>
      <c r="BJ32" s="22">
        <f t="shared" ref="BJ32:BJ36" si="0">DATEDIF(BD32,BG32,"Y")</f>
        <v>0</v>
      </c>
      <c r="BK32" s="22">
        <f t="shared" ref="BK32:BK36" si="1">DATEDIF(BD32,BG32,"YM")</f>
        <v>9</v>
      </c>
      <c r="BL32" s="22">
        <f t="shared" ref="BL32:BL36" si="2">DATEDIF(BD32,BG32,"MD")</f>
        <v>29</v>
      </c>
      <c r="BM32" s="98"/>
      <c r="BN32" s="96"/>
      <c r="BO32" s="136" t="s">
        <v>119</v>
      </c>
      <c r="BP32" s="136"/>
      <c r="BQ32" s="136"/>
      <c r="BR32" s="93"/>
      <c r="BS32" s="93"/>
      <c r="BT32" s="93"/>
      <c r="BU32" s="93"/>
    </row>
    <row r="33" spans="1:73" ht="15" customHeight="1" x14ac:dyDescent="0.25">
      <c r="A33" s="126"/>
      <c r="B33" s="126"/>
      <c r="C33" s="126"/>
      <c r="D33" s="126"/>
      <c r="E33" s="126"/>
      <c r="F33" s="126"/>
      <c r="G33" s="126"/>
      <c r="H33" s="126"/>
      <c r="I33" s="126"/>
      <c r="J33" s="126"/>
      <c r="K33" s="126"/>
      <c r="L33" s="126"/>
      <c r="M33" s="127"/>
      <c r="N33" s="127"/>
      <c r="O33" s="127"/>
      <c r="P33" s="127"/>
      <c r="Q33" s="126"/>
      <c r="R33" s="126"/>
      <c r="S33" s="126"/>
      <c r="T33" s="126"/>
      <c r="U33" s="126"/>
      <c r="V33" s="126"/>
      <c r="W33" s="126"/>
      <c r="X33" s="126"/>
      <c r="Y33" s="126"/>
      <c r="Z33" s="126"/>
      <c r="AA33" s="126"/>
      <c r="AB33" s="126"/>
      <c r="AC33" s="126"/>
      <c r="AD33" s="126"/>
      <c r="AE33" s="126"/>
      <c r="AF33" s="126"/>
      <c r="AG33" s="126"/>
      <c r="AH33" s="126"/>
      <c r="AI33" s="127"/>
      <c r="AJ33" s="127"/>
      <c r="AK33" s="127"/>
      <c r="AL33" s="127"/>
      <c r="AM33" s="127"/>
      <c r="AN33" s="126"/>
      <c r="AO33" s="126"/>
      <c r="AP33" s="126"/>
      <c r="AQ33" s="126"/>
      <c r="AR33" s="126"/>
      <c r="AS33" s="126"/>
      <c r="AT33" s="126"/>
      <c r="AU33" s="126"/>
      <c r="AV33" s="126"/>
      <c r="AW33" s="126"/>
      <c r="AX33" s="126"/>
      <c r="AY33" s="126"/>
      <c r="AZ33" s="126"/>
      <c r="BA33" s="126"/>
      <c r="BB33" s="126"/>
      <c r="BC33" s="126"/>
      <c r="BD33" s="155">
        <v>36557</v>
      </c>
      <c r="BE33" s="93"/>
      <c r="BF33" s="93"/>
      <c r="BG33" s="155">
        <v>36860</v>
      </c>
      <c r="BH33" s="93"/>
      <c r="BI33" s="93"/>
      <c r="BJ33" s="22">
        <f t="shared" si="0"/>
        <v>0</v>
      </c>
      <c r="BK33" s="22">
        <f t="shared" si="1"/>
        <v>9</v>
      </c>
      <c r="BL33" s="22">
        <f t="shared" si="2"/>
        <v>29</v>
      </c>
      <c r="BM33" s="98"/>
      <c r="BN33" s="96"/>
      <c r="BO33" s="136" t="s">
        <v>119</v>
      </c>
      <c r="BP33" s="136"/>
      <c r="BQ33" s="136"/>
      <c r="BR33" s="93"/>
      <c r="BS33" s="93"/>
      <c r="BT33" s="93"/>
      <c r="BU33" s="93"/>
    </row>
    <row r="34" spans="1:73" ht="15.75" x14ac:dyDescent="0.25">
      <c r="A34" s="126"/>
      <c r="B34" s="126"/>
      <c r="C34" s="126"/>
      <c r="D34" s="126"/>
      <c r="E34" s="126"/>
      <c r="F34" s="126"/>
      <c r="G34" s="126"/>
      <c r="H34" s="126"/>
      <c r="I34" s="126"/>
      <c r="J34" s="126"/>
      <c r="K34" s="126"/>
      <c r="L34" s="126"/>
      <c r="M34" s="127"/>
      <c r="N34" s="127"/>
      <c r="O34" s="127"/>
      <c r="P34" s="127"/>
      <c r="Q34" s="126"/>
      <c r="R34" s="126"/>
      <c r="S34" s="126"/>
      <c r="T34" s="126"/>
      <c r="U34" s="126"/>
      <c r="V34" s="126"/>
      <c r="W34" s="126"/>
      <c r="X34" s="126"/>
      <c r="Y34" s="126"/>
      <c r="Z34" s="126"/>
      <c r="AA34" s="126"/>
      <c r="AB34" s="126"/>
      <c r="AC34" s="126"/>
      <c r="AD34" s="126"/>
      <c r="AE34" s="126"/>
      <c r="AF34" s="126"/>
      <c r="AG34" s="126"/>
      <c r="AH34" s="126"/>
      <c r="AI34" s="127"/>
      <c r="AJ34" s="127"/>
      <c r="AK34" s="127"/>
      <c r="AL34" s="127"/>
      <c r="AM34" s="127"/>
      <c r="AN34" s="126"/>
      <c r="AO34" s="126"/>
      <c r="AP34" s="126"/>
      <c r="AQ34" s="126"/>
      <c r="AR34" s="126"/>
      <c r="AS34" s="126"/>
      <c r="AT34" s="126"/>
      <c r="AU34" s="126"/>
      <c r="AV34" s="126"/>
      <c r="AW34" s="126"/>
      <c r="AX34" s="126"/>
      <c r="AY34" s="126"/>
      <c r="AZ34" s="126"/>
      <c r="BA34" s="126"/>
      <c r="BB34" s="126"/>
      <c r="BC34" s="126"/>
      <c r="BD34" s="155">
        <v>36923</v>
      </c>
      <c r="BE34" s="93"/>
      <c r="BF34" s="93"/>
      <c r="BG34" s="155">
        <v>37225</v>
      </c>
      <c r="BH34" s="93"/>
      <c r="BI34" s="93"/>
      <c r="BJ34" s="22">
        <f t="shared" si="0"/>
        <v>0</v>
      </c>
      <c r="BK34" s="22">
        <f t="shared" si="1"/>
        <v>9</v>
      </c>
      <c r="BL34" s="22">
        <f t="shared" si="2"/>
        <v>29</v>
      </c>
      <c r="BM34" s="98"/>
      <c r="BN34" s="96"/>
      <c r="BO34" s="136" t="s">
        <v>119</v>
      </c>
      <c r="BP34" s="136"/>
      <c r="BQ34" s="136"/>
      <c r="BR34" s="93"/>
      <c r="BS34" s="93"/>
      <c r="BT34" s="93"/>
      <c r="BU34" s="93"/>
    </row>
    <row r="35" spans="1:73" ht="15.75" x14ac:dyDescent="0.25">
      <c r="A35" s="126"/>
      <c r="B35" s="126"/>
      <c r="C35" s="126"/>
      <c r="D35" s="126"/>
      <c r="E35" s="126"/>
      <c r="F35" s="126"/>
      <c r="G35" s="126"/>
      <c r="H35" s="126"/>
      <c r="I35" s="126"/>
      <c r="J35" s="126"/>
      <c r="K35" s="126"/>
      <c r="L35" s="126"/>
      <c r="M35" s="127"/>
      <c r="N35" s="127"/>
      <c r="O35" s="127"/>
      <c r="P35" s="127"/>
      <c r="Q35" s="126"/>
      <c r="R35" s="126"/>
      <c r="S35" s="126"/>
      <c r="T35" s="126"/>
      <c r="U35" s="126"/>
      <c r="V35" s="126"/>
      <c r="W35" s="126"/>
      <c r="X35" s="126"/>
      <c r="Y35" s="126"/>
      <c r="Z35" s="126"/>
      <c r="AA35" s="126"/>
      <c r="AB35" s="126"/>
      <c r="AC35" s="126"/>
      <c r="AD35" s="126"/>
      <c r="AE35" s="126"/>
      <c r="AF35" s="126"/>
      <c r="AG35" s="126"/>
      <c r="AH35" s="126"/>
      <c r="AI35" s="127"/>
      <c r="AJ35" s="127"/>
      <c r="AK35" s="127"/>
      <c r="AL35" s="127"/>
      <c r="AM35" s="127"/>
      <c r="AN35" s="126"/>
      <c r="AO35" s="126"/>
      <c r="AP35" s="126"/>
      <c r="AQ35" s="126"/>
      <c r="AR35" s="126"/>
      <c r="AS35" s="126"/>
      <c r="AT35" s="126"/>
      <c r="AU35" s="126"/>
      <c r="AV35" s="126"/>
      <c r="AW35" s="126"/>
      <c r="AX35" s="126"/>
      <c r="AY35" s="126"/>
      <c r="AZ35" s="126"/>
      <c r="BA35" s="126"/>
      <c r="BB35" s="126"/>
      <c r="BC35" s="126"/>
      <c r="BD35" s="155">
        <v>37288</v>
      </c>
      <c r="BE35" s="93"/>
      <c r="BF35" s="93"/>
      <c r="BG35" s="155">
        <v>37590</v>
      </c>
      <c r="BH35" s="93"/>
      <c r="BI35" s="93"/>
      <c r="BJ35" s="22">
        <f t="shared" si="0"/>
        <v>0</v>
      </c>
      <c r="BK35" s="22">
        <f t="shared" si="1"/>
        <v>9</v>
      </c>
      <c r="BL35" s="22">
        <f t="shared" si="2"/>
        <v>29</v>
      </c>
      <c r="BM35" s="98"/>
      <c r="BN35" s="96"/>
      <c r="BO35" s="136" t="s">
        <v>119</v>
      </c>
      <c r="BP35" s="136"/>
      <c r="BQ35" s="136"/>
      <c r="BR35" s="98"/>
      <c r="BS35" s="95"/>
      <c r="BT35" s="95"/>
      <c r="BU35" s="96"/>
    </row>
    <row r="36" spans="1:73" ht="15.75" x14ac:dyDescent="0.25">
      <c r="A36" s="126"/>
      <c r="B36" s="126"/>
      <c r="C36" s="126"/>
      <c r="D36" s="126"/>
      <c r="E36" s="126"/>
      <c r="F36" s="126"/>
      <c r="G36" s="126"/>
      <c r="H36" s="126"/>
      <c r="I36" s="126"/>
      <c r="J36" s="126"/>
      <c r="K36" s="126"/>
      <c r="L36" s="126"/>
      <c r="M36" s="127"/>
      <c r="N36" s="127"/>
      <c r="O36" s="127"/>
      <c r="P36" s="127"/>
      <c r="Q36" s="126"/>
      <c r="R36" s="126"/>
      <c r="S36" s="126"/>
      <c r="T36" s="126"/>
      <c r="U36" s="126"/>
      <c r="V36" s="126"/>
      <c r="W36" s="126"/>
      <c r="X36" s="126"/>
      <c r="Y36" s="126"/>
      <c r="Z36" s="126"/>
      <c r="AA36" s="126"/>
      <c r="AB36" s="126"/>
      <c r="AC36" s="126"/>
      <c r="AD36" s="126"/>
      <c r="AE36" s="126"/>
      <c r="AF36" s="126"/>
      <c r="AG36" s="126"/>
      <c r="AH36" s="126"/>
      <c r="AI36" s="127"/>
      <c r="AJ36" s="127"/>
      <c r="AK36" s="127"/>
      <c r="AL36" s="127"/>
      <c r="AM36" s="127"/>
      <c r="AN36" s="126"/>
      <c r="AO36" s="126"/>
      <c r="AP36" s="126"/>
      <c r="AQ36" s="126"/>
      <c r="AR36" s="126"/>
      <c r="AS36" s="126"/>
      <c r="AT36" s="126"/>
      <c r="AU36" s="126"/>
      <c r="AV36" s="126"/>
      <c r="AW36" s="126"/>
      <c r="AX36" s="126"/>
      <c r="AY36" s="126"/>
      <c r="AZ36" s="126"/>
      <c r="BA36" s="126"/>
      <c r="BB36" s="126"/>
      <c r="BC36" s="126"/>
      <c r="BD36" s="155">
        <v>37653</v>
      </c>
      <c r="BE36" s="93"/>
      <c r="BF36" s="93"/>
      <c r="BG36" s="155">
        <v>37955</v>
      </c>
      <c r="BH36" s="93"/>
      <c r="BI36" s="93"/>
      <c r="BJ36" s="22">
        <f t="shared" si="0"/>
        <v>0</v>
      </c>
      <c r="BK36" s="22">
        <f t="shared" si="1"/>
        <v>9</v>
      </c>
      <c r="BL36" s="22">
        <f t="shared" si="2"/>
        <v>29</v>
      </c>
      <c r="BM36" s="98"/>
      <c r="BN36" s="96"/>
      <c r="BO36" s="136" t="s">
        <v>119</v>
      </c>
      <c r="BP36" s="136"/>
      <c r="BQ36" s="136"/>
      <c r="BR36" s="98"/>
      <c r="BS36" s="95"/>
      <c r="BT36" s="95"/>
      <c r="BU36" s="96"/>
    </row>
    <row r="37" spans="1:73" x14ac:dyDescent="0.25">
      <c r="Q37" s="97"/>
      <c r="R37" s="97"/>
      <c r="S37" s="97"/>
      <c r="T37" s="97"/>
      <c r="U37" s="97"/>
      <c r="V37" s="97"/>
      <c r="BE37" s="97"/>
      <c r="BF37" s="97"/>
      <c r="BG37" s="97"/>
      <c r="BH37" s="97"/>
      <c r="BI37" s="97"/>
      <c r="BO37" s="61" t="s">
        <v>119</v>
      </c>
    </row>
    <row r="39" spans="1:73" x14ac:dyDescent="0.25">
      <c r="A39" s="5" t="s">
        <v>83</v>
      </c>
    </row>
    <row r="41" spans="1:73" s="5" customFormat="1" ht="15" customHeight="1" x14ac:dyDescent="0.25">
      <c r="A41" s="99" t="s">
        <v>84</v>
      </c>
      <c r="B41" s="99"/>
      <c r="C41" s="99"/>
      <c r="D41" s="99"/>
      <c r="E41" s="99"/>
      <c r="F41" s="99"/>
      <c r="G41" s="99"/>
      <c r="H41" s="99"/>
      <c r="I41" s="9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row>
    <row r="42" spans="1:73" s="5" customFormat="1" ht="28.5" customHeight="1" x14ac:dyDescent="0.25">
      <c r="A42" s="84" t="s">
        <v>20</v>
      </c>
      <c r="B42" s="84"/>
      <c r="C42" s="84"/>
      <c r="D42" s="84"/>
      <c r="E42" s="84"/>
      <c r="F42" s="84"/>
      <c r="G42" s="84" t="s">
        <v>85</v>
      </c>
      <c r="H42" s="84"/>
      <c r="I42" s="84"/>
      <c r="J42" s="84"/>
      <c r="K42" s="84"/>
      <c r="L42" s="84"/>
      <c r="M42" s="84" t="s">
        <v>86</v>
      </c>
      <c r="N42" s="84"/>
      <c r="O42" s="84"/>
      <c r="P42" s="84"/>
      <c r="Q42" s="84" t="s">
        <v>87</v>
      </c>
      <c r="R42" s="84"/>
      <c r="S42" s="84"/>
      <c r="T42" s="84"/>
      <c r="U42" s="84" t="s">
        <v>88</v>
      </c>
      <c r="V42" s="84"/>
      <c r="W42" s="84"/>
      <c r="X42" s="84"/>
      <c r="Y42" s="84" t="s">
        <v>89</v>
      </c>
      <c r="Z42" s="84"/>
      <c r="AA42" s="84"/>
      <c r="AB42" s="84" t="s">
        <v>90</v>
      </c>
      <c r="AC42" s="84"/>
      <c r="AD42" s="84"/>
      <c r="AE42" s="85" t="s">
        <v>58</v>
      </c>
      <c r="AF42" s="85"/>
      <c r="AG42" s="85"/>
      <c r="AH42" s="85" t="s">
        <v>59</v>
      </c>
      <c r="AI42" s="85"/>
      <c r="AJ42" s="85"/>
      <c r="AK42" s="85"/>
      <c r="AL42" s="85"/>
      <c r="AM42" s="85"/>
      <c r="AN42" s="85"/>
      <c r="AO42" s="19"/>
      <c r="AP42" s="20"/>
      <c r="AQ42" s="20"/>
      <c r="AR42" s="20"/>
      <c r="AS42" s="20"/>
      <c r="AT42" s="20"/>
      <c r="AU42" s="20"/>
      <c r="AV42" s="20"/>
      <c r="AW42" s="19"/>
      <c r="AX42" s="19"/>
      <c r="AY42" s="19"/>
      <c r="AZ42" s="19"/>
      <c r="BA42" s="19"/>
      <c r="BB42" s="19"/>
      <c r="BC42" s="19"/>
      <c r="BD42" s="19"/>
      <c r="BE42" s="19"/>
      <c r="BF42" s="135"/>
      <c r="BG42" s="135"/>
      <c r="BH42" s="135"/>
      <c r="BI42" s="135"/>
      <c r="BJ42" s="135"/>
      <c r="BK42" s="135"/>
      <c r="BL42" s="135"/>
      <c r="BM42" s="135"/>
      <c r="BN42" s="135"/>
      <c r="BO42" s="135"/>
      <c r="BP42" s="135"/>
      <c r="BQ42" s="135"/>
      <c r="BR42" s="135"/>
    </row>
    <row r="43" spans="1:73" s="5" customFormat="1" ht="28.5" customHeight="1" x14ac:dyDescent="0.25">
      <c r="A43" s="93" t="s">
        <v>91</v>
      </c>
      <c r="B43" s="93"/>
      <c r="C43" s="93"/>
      <c r="D43" s="93"/>
      <c r="E43" s="93"/>
      <c r="F43" s="93"/>
      <c r="G43" s="127" t="s">
        <v>150</v>
      </c>
      <c r="H43" s="127"/>
      <c r="I43" s="127"/>
      <c r="J43" s="127"/>
      <c r="K43" s="127"/>
      <c r="L43" s="127"/>
      <c r="M43" s="93" t="s">
        <v>89</v>
      </c>
      <c r="N43" s="93"/>
      <c r="O43" s="93"/>
      <c r="P43" s="93"/>
      <c r="Q43" s="155">
        <v>45490</v>
      </c>
      <c r="R43" s="93"/>
      <c r="S43" s="93"/>
      <c r="T43" s="93"/>
      <c r="U43" s="93" t="s">
        <v>89</v>
      </c>
      <c r="V43" s="93"/>
      <c r="W43" s="93"/>
      <c r="X43" s="93"/>
      <c r="Y43" s="98" t="s">
        <v>81</v>
      </c>
      <c r="Z43" s="95"/>
      <c r="AA43" s="96"/>
      <c r="AB43" s="98" t="s">
        <v>81</v>
      </c>
      <c r="AC43" s="95"/>
      <c r="AD43" s="96"/>
      <c r="AE43" s="119" t="s">
        <v>119</v>
      </c>
      <c r="AF43" s="119"/>
      <c r="AG43" s="119"/>
      <c r="AH43" s="98"/>
      <c r="AI43" s="95"/>
      <c r="AJ43" s="95"/>
      <c r="AK43" s="95"/>
      <c r="AL43" s="95"/>
      <c r="AM43" s="95"/>
      <c r="AN43" s="96"/>
      <c r="AO43" s="19"/>
      <c r="AP43" s="20"/>
      <c r="AQ43" s="20"/>
      <c r="AR43" s="20"/>
      <c r="AS43" s="20"/>
      <c r="AT43" s="20"/>
      <c r="AU43" s="20"/>
      <c r="AV43" s="20"/>
      <c r="AW43" s="19"/>
      <c r="AX43" s="19"/>
      <c r="AY43" s="19"/>
      <c r="AZ43" s="19"/>
      <c r="BA43" s="19"/>
      <c r="BB43" s="19"/>
      <c r="BC43" s="19"/>
      <c r="BD43" s="19"/>
      <c r="BE43" s="19"/>
      <c r="BF43" s="34"/>
      <c r="BG43" s="34"/>
      <c r="BH43" s="34"/>
      <c r="BI43" s="34"/>
      <c r="BJ43" s="34"/>
      <c r="BK43" s="34"/>
      <c r="BL43" s="34"/>
      <c r="BM43" s="34"/>
      <c r="BN43" s="34"/>
      <c r="BO43" s="34"/>
      <c r="BP43" s="34"/>
      <c r="BQ43" s="34"/>
      <c r="BR43" s="34"/>
    </row>
    <row r="44" spans="1:73" x14ac:dyDescent="0.25">
      <c r="A44" s="93" t="s">
        <v>91</v>
      </c>
      <c r="B44" s="93"/>
      <c r="C44" s="93"/>
      <c r="D44" s="93"/>
      <c r="E44" s="93"/>
      <c r="F44" s="93"/>
      <c r="G44" s="127" t="s">
        <v>150</v>
      </c>
      <c r="H44" s="127"/>
      <c r="I44" s="127"/>
      <c r="J44" s="127"/>
      <c r="K44" s="127"/>
      <c r="L44" s="127"/>
      <c r="M44" s="93" t="s">
        <v>89</v>
      </c>
      <c r="N44" s="93"/>
      <c r="O44" s="93"/>
      <c r="P44" s="93"/>
      <c r="Q44" s="93"/>
      <c r="R44" s="93"/>
      <c r="S44" s="93"/>
      <c r="T44" s="93"/>
      <c r="U44" s="93"/>
      <c r="V44" s="93"/>
      <c r="W44" s="93"/>
      <c r="X44" s="93"/>
      <c r="Y44" s="98" t="s">
        <v>81</v>
      </c>
      <c r="Z44" s="95"/>
      <c r="AA44" s="96"/>
      <c r="AB44" s="98" t="s">
        <v>81</v>
      </c>
      <c r="AC44" s="95"/>
      <c r="AD44" s="96"/>
      <c r="AE44" s="119" t="str">
        <f>+IF(AB44="SI","SI CUMPLE","NO CUMPLE")</f>
        <v>SI CUMPLE</v>
      </c>
      <c r="AF44" s="119"/>
      <c r="AG44" s="119"/>
      <c r="AH44" s="98"/>
      <c r="AI44" s="95"/>
      <c r="AJ44" s="95"/>
      <c r="AK44" s="95"/>
      <c r="AL44" s="95"/>
      <c r="AM44" s="95"/>
      <c r="AN44" s="96"/>
    </row>
    <row r="45" spans="1:73" x14ac:dyDescent="0.25">
      <c r="AE45" s="33" t="s">
        <v>119</v>
      </c>
    </row>
    <row r="47" spans="1:73" x14ac:dyDescent="0.25">
      <c r="A47" s="5" t="s">
        <v>92</v>
      </c>
    </row>
    <row r="49" spans="1:38" s="5" customFormat="1" ht="15" customHeight="1" x14ac:dyDescent="0.25">
      <c r="A49" s="121" t="s">
        <v>93</v>
      </c>
      <c r="B49" s="122"/>
      <c r="C49" s="122"/>
      <c r="D49" s="122"/>
      <c r="E49" s="122"/>
      <c r="F49" s="122"/>
      <c r="G49" s="122"/>
      <c r="H49" s="122"/>
      <c r="I49" s="122"/>
      <c r="J49" s="122"/>
      <c r="K49" s="122"/>
      <c r="L49" s="122"/>
      <c r="M49" s="122"/>
      <c r="N49" s="122"/>
      <c r="O49" s="122"/>
      <c r="P49" s="122"/>
      <c r="Q49" s="122"/>
      <c r="R49" s="122"/>
      <c r="S49" s="122"/>
      <c r="T49" s="122"/>
      <c r="U49" s="122"/>
      <c r="V49" s="122"/>
      <c r="W49" s="122"/>
      <c r="X49" s="122"/>
      <c r="Y49" s="122"/>
      <c r="Z49" s="122"/>
      <c r="AA49" s="122"/>
      <c r="AB49" s="122"/>
      <c r="AC49" s="23"/>
      <c r="AD49" s="23"/>
      <c r="AE49" s="23"/>
      <c r="AF49" s="23"/>
      <c r="AG49" s="23"/>
      <c r="AH49" s="23"/>
      <c r="AI49" s="23"/>
      <c r="AJ49" s="23"/>
      <c r="AK49" s="23"/>
      <c r="AL49" s="23"/>
    </row>
    <row r="50" spans="1:38" ht="29.25" customHeight="1" x14ac:dyDescent="0.25">
      <c r="A50" s="84" t="s">
        <v>94</v>
      </c>
      <c r="B50" s="84"/>
      <c r="C50" s="84"/>
      <c r="D50" s="84"/>
      <c r="E50" s="84"/>
      <c r="F50" s="84"/>
      <c r="G50" s="123" t="s">
        <v>90</v>
      </c>
      <c r="H50" s="124"/>
      <c r="I50" s="125"/>
      <c r="J50" s="85" t="s">
        <v>58</v>
      </c>
      <c r="K50" s="85"/>
      <c r="L50" s="128"/>
      <c r="M50" s="84" t="s">
        <v>59</v>
      </c>
      <c r="N50" s="84"/>
      <c r="O50" s="84"/>
      <c r="P50" s="84"/>
      <c r="Q50" s="84"/>
      <c r="R50" s="84"/>
      <c r="S50" s="84"/>
      <c r="T50" s="84"/>
      <c r="U50" s="84"/>
      <c r="V50" s="84"/>
      <c r="W50" s="84"/>
      <c r="X50" s="84"/>
      <c r="Y50" s="84"/>
      <c r="Z50" s="84"/>
      <c r="AA50" s="84"/>
      <c r="AB50" s="84"/>
      <c r="AC50" s="118"/>
      <c r="AD50" s="118"/>
      <c r="AE50" s="118"/>
      <c r="AF50" s="118"/>
      <c r="AG50" s="118"/>
      <c r="AH50" s="118"/>
      <c r="AI50" s="118"/>
      <c r="AJ50" s="118"/>
      <c r="AK50" s="118"/>
      <c r="AL50" s="118"/>
    </row>
    <row r="51" spans="1:38" s="2" customFormat="1" ht="72.75" customHeight="1" x14ac:dyDescent="0.25">
      <c r="A51" s="127" t="s">
        <v>95</v>
      </c>
      <c r="B51" s="127"/>
      <c r="C51" s="127"/>
      <c r="D51" s="127"/>
      <c r="E51" s="127"/>
      <c r="F51" s="127"/>
      <c r="G51" s="126" t="s">
        <v>81</v>
      </c>
      <c r="H51" s="126"/>
      <c r="I51" s="126"/>
      <c r="J51" s="117" t="str">
        <f>+IF(G51="SI","SI CUMPLE","NO CUMPLE")</f>
        <v>SI CUMPLE</v>
      </c>
      <c r="K51" s="117"/>
      <c r="L51" s="117"/>
      <c r="M51" s="120" t="s">
        <v>96</v>
      </c>
      <c r="N51" s="120"/>
      <c r="O51" s="120"/>
      <c r="P51" s="120"/>
      <c r="Q51" s="120"/>
      <c r="R51" s="120"/>
      <c r="S51" s="120"/>
      <c r="T51" s="120"/>
      <c r="U51" s="120"/>
      <c r="V51" s="120"/>
      <c r="W51" s="120"/>
      <c r="X51" s="120"/>
      <c r="Y51" s="120"/>
      <c r="Z51" s="120"/>
      <c r="AA51" s="120"/>
      <c r="AB51" s="120"/>
      <c r="AC51" s="104"/>
      <c r="AD51" s="104"/>
      <c r="AE51" s="104"/>
      <c r="AF51" s="104"/>
      <c r="AG51" s="104"/>
      <c r="AH51" s="104"/>
      <c r="AI51" s="104"/>
      <c r="AJ51" s="104"/>
      <c r="AK51" s="104"/>
      <c r="AL51" s="104"/>
    </row>
    <row r="52" spans="1:38" x14ac:dyDescent="0.25">
      <c r="J52" s="33" t="s">
        <v>119</v>
      </c>
    </row>
  </sheetData>
  <mergeCells count="216">
    <mergeCell ref="A1:C1"/>
    <mergeCell ref="AS28:AU28"/>
    <mergeCell ref="AF50:AL50"/>
    <mergeCell ref="A51:F51"/>
    <mergeCell ref="G51:I51"/>
    <mergeCell ref="J51:L51"/>
    <mergeCell ref="M51:AB51"/>
    <mergeCell ref="AC51:AE51"/>
    <mergeCell ref="AF51:AL51"/>
    <mergeCell ref="Y44:AA44"/>
    <mergeCell ref="AB44:AD44"/>
    <mergeCell ref="AE44:AG44"/>
    <mergeCell ref="AH44:AN44"/>
    <mergeCell ref="A49:AB49"/>
    <mergeCell ref="A50:F50"/>
    <mergeCell ref="G50:I50"/>
    <mergeCell ref="J50:L50"/>
    <mergeCell ref="M50:AB50"/>
    <mergeCell ref="AC50:AE50"/>
    <mergeCell ref="AB42:AD42"/>
    <mergeCell ref="AE42:AG42"/>
    <mergeCell ref="AH42:AN42"/>
    <mergeCell ref="A41:AN41"/>
    <mergeCell ref="Q37:S37"/>
    <mergeCell ref="BF42:BH42"/>
    <mergeCell ref="BI42:BR42"/>
    <mergeCell ref="A44:F44"/>
    <mergeCell ref="G44:L44"/>
    <mergeCell ref="M44:P44"/>
    <mergeCell ref="Q44:T44"/>
    <mergeCell ref="U44:X44"/>
    <mergeCell ref="A42:F42"/>
    <mergeCell ref="G42:L42"/>
    <mergeCell ref="M42:P42"/>
    <mergeCell ref="Q42:T42"/>
    <mergeCell ref="U42:X42"/>
    <mergeCell ref="Y42:AA42"/>
    <mergeCell ref="A43:F43"/>
    <mergeCell ref="G43:L43"/>
    <mergeCell ref="M43:P43"/>
    <mergeCell ref="Q43:T43"/>
    <mergeCell ref="U43:X43"/>
    <mergeCell ref="Y43:AA43"/>
    <mergeCell ref="AB43:AD43"/>
    <mergeCell ref="AE43:AG43"/>
    <mergeCell ref="AH43:AN43"/>
    <mergeCell ref="BM31:BN31"/>
    <mergeCell ref="BR31:BU31"/>
    <mergeCell ref="T29:X36"/>
    <mergeCell ref="Y29:AC36"/>
    <mergeCell ref="AD29:AH36"/>
    <mergeCell ref="BD29:BF29"/>
    <mergeCell ref="BG29:BI29"/>
    <mergeCell ref="BM29:BN29"/>
    <mergeCell ref="BG36:BI36"/>
    <mergeCell ref="BO35:BQ35"/>
    <mergeCell ref="BO36:BQ36"/>
    <mergeCell ref="AI29:AM36"/>
    <mergeCell ref="AN29:AR36"/>
    <mergeCell ref="BO31:BQ31"/>
    <mergeCell ref="BO32:BQ32"/>
    <mergeCell ref="BO33:BQ33"/>
    <mergeCell ref="AS29:AU36"/>
    <mergeCell ref="AV29:AX36"/>
    <mergeCell ref="AY29:BA36"/>
    <mergeCell ref="BB29:BC36"/>
    <mergeCell ref="BR35:BU35"/>
    <mergeCell ref="BR36:BU36"/>
    <mergeCell ref="BM32:BN32"/>
    <mergeCell ref="BM33:BN33"/>
    <mergeCell ref="T37:V37"/>
    <mergeCell ref="BE37:BG37"/>
    <mergeCell ref="BH37:BI37"/>
    <mergeCell ref="BR28:BU28"/>
    <mergeCell ref="A29:F36"/>
    <mergeCell ref="G29:I36"/>
    <mergeCell ref="J29:L36"/>
    <mergeCell ref="M29:P36"/>
    <mergeCell ref="Q29:S36"/>
    <mergeCell ref="AD28:AH28"/>
    <mergeCell ref="AI28:AM28"/>
    <mergeCell ref="AN28:AR28"/>
    <mergeCell ref="AV28:AX28"/>
    <mergeCell ref="AY28:BA28"/>
    <mergeCell ref="BB28:BC28"/>
    <mergeCell ref="BR29:BU29"/>
    <mergeCell ref="BD30:BF30"/>
    <mergeCell ref="BG30:BI30"/>
    <mergeCell ref="BM30:BN30"/>
    <mergeCell ref="BR30:BU30"/>
    <mergeCell ref="BD31:BF31"/>
    <mergeCell ref="BG31:BI31"/>
    <mergeCell ref="BO29:BQ29"/>
    <mergeCell ref="BO30:BQ30"/>
    <mergeCell ref="AR23:AT23"/>
    <mergeCell ref="A27:BP27"/>
    <mergeCell ref="A28:F28"/>
    <mergeCell ref="G28:I28"/>
    <mergeCell ref="J28:L28"/>
    <mergeCell ref="M28:P28"/>
    <mergeCell ref="Q28:S28"/>
    <mergeCell ref="T28:X28"/>
    <mergeCell ref="Y28:AC28"/>
    <mergeCell ref="BD28:BF28"/>
    <mergeCell ref="BG28:BI28"/>
    <mergeCell ref="BM28:BN28"/>
    <mergeCell ref="BO28:BQ28"/>
    <mergeCell ref="AU23:AZ23"/>
    <mergeCell ref="AX22:AZ22"/>
    <mergeCell ref="BD22:BF22"/>
    <mergeCell ref="A22:C22"/>
    <mergeCell ref="D22:F22"/>
    <mergeCell ref="G22:P22"/>
    <mergeCell ref="Q22:S22"/>
    <mergeCell ref="T22:V22"/>
    <mergeCell ref="W22:AH22"/>
    <mergeCell ref="AI22:AK22"/>
    <mergeCell ref="AL22:AN22"/>
    <mergeCell ref="AO22:AQ22"/>
    <mergeCell ref="T19:V19"/>
    <mergeCell ref="W19:AH19"/>
    <mergeCell ref="AI19:AK19"/>
    <mergeCell ref="AL19:AN19"/>
    <mergeCell ref="AL17:AN17"/>
    <mergeCell ref="AO17:AQ17"/>
    <mergeCell ref="AR17:AT17"/>
    <mergeCell ref="AX17:AZ17"/>
    <mergeCell ref="BA17:BC17"/>
    <mergeCell ref="A18:BU18"/>
    <mergeCell ref="BJ19:BL19"/>
    <mergeCell ref="BM19:BU19"/>
    <mergeCell ref="AO19:AQ19"/>
    <mergeCell ref="G19:P19"/>
    <mergeCell ref="AR19:AT19"/>
    <mergeCell ref="AU19:AW19"/>
    <mergeCell ref="AX19:AZ19"/>
    <mergeCell ref="BD19:BF19"/>
    <mergeCell ref="A19:C19"/>
    <mergeCell ref="D19:F19"/>
    <mergeCell ref="Q19:S19"/>
    <mergeCell ref="BA19:BC19"/>
    <mergeCell ref="BG19:BI19"/>
    <mergeCell ref="A12:F12"/>
    <mergeCell ref="A16:BU16"/>
    <mergeCell ref="A17:C17"/>
    <mergeCell ref="D17:F17"/>
    <mergeCell ref="G17:P17"/>
    <mergeCell ref="Q17:S17"/>
    <mergeCell ref="T17:V17"/>
    <mergeCell ref="W17:AH17"/>
    <mergeCell ref="AI17:AK17"/>
    <mergeCell ref="G12:AP12"/>
    <mergeCell ref="AU17:AW17"/>
    <mergeCell ref="BM17:BU17"/>
    <mergeCell ref="BG17:BI17"/>
    <mergeCell ref="BJ17:BL17"/>
    <mergeCell ref="BD17:BF17"/>
    <mergeCell ref="A9:F9"/>
    <mergeCell ref="G9:T9"/>
    <mergeCell ref="A10:F10"/>
    <mergeCell ref="G10:T10"/>
    <mergeCell ref="A11:F11"/>
    <mergeCell ref="G11:T11"/>
    <mergeCell ref="A2:B2"/>
    <mergeCell ref="C2:BU2"/>
    <mergeCell ref="A3:B3"/>
    <mergeCell ref="C3:BU3"/>
    <mergeCell ref="A4:B4"/>
    <mergeCell ref="A8:F8"/>
    <mergeCell ref="U9:AE9"/>
    <mergeCell ref="AF9:AP9"/>
    <mergeCell ref="G8:AP8"/>
    <mergeCell ref="U10:AE10"/>
    <mergeCell ref="AF10:AP10"/>
    <mergeCell ref="U11:AE11"/>
    <mergeCell ref="AF11:AP11"/>
    <mergeCell ref="A20:BU20"/>
    <mergeCell ref="BG22:BI22"/>
    <mergeCell ref="A21:C21"/>
    <mergeCell ref="D21:F21"/>
    <mergeCell ref="G21:P21"/>
    <mergeCell ref="Q21:S21"/>
    <mergeCell ref="T21:V21"/>
    <mergeCell ref="W21:AH21"/>
    <mergeCell ref="AI21:AK21"/>
    <mergeCell ref="AL21:AN21"/>
    <mergeCell ref="AO21:AQ21"/>
    <mergeCell ref="AR21:AT21"/>
    <mergeCell ref="AU21:AW21"/>
    <mergeCell ref="AX21:AZ21"/>
    <mergeCell ref="BD21:BF21"/>
    <mergeCell ref="BG21:BI21"/>
    <mergeCell ref="BJ21:BL21"/>
    <mergeCell ref="BM21:BU21"/>
    <mergeCell ref="BJ22:BL22"/>
    <mergeCell ref="BM22:BU22"/>
    <mergeCell ref="BA21:BC21"/>
    <mergeCell ref="BA22:BC22"/>
    <mergeCell ref="AR22:AT22"/>
    <mergeCell ref="AU22:AW22"/>
    <mergeCell ref="BM34:BN34"/>
    <mergeCell ref="BM35:BN35"/>
    <mergeCell ref="BM36:BN36"/>
    <mergeCell ref="BR32:BU32"/>
    <mergeCell ref="BR33:BU33"/>
    <mergeCell ref="BR34:BU34"/>
    <mergeCell ref="BD32:BF32"/>
    <mergeCell ref="BD33:BF33"/>
    <mergeCell ref="BD34:BF34"/>
    <mergeCell ref="BG32:BI32"/>
    <mergeCell ref="BG33:BI33"/>
    <mergeCell ref="BG34:BI34"/>
    <mergeCell ref="BO34:BQ34"/>
    <mergeCell ref="BD35:BF35"/>
    <mergeCell ref="BD36:BF36"/>
    <mergeCell ref="BG35:BI35"/>
  </mergeCells>
  <conditionalFormatting sqref="J51:L51">
    <cfRule type="cellIs" dxfId="119" priority="3" operator="equal">
      <formula>"NO CUMPLE"</formula>
    </cfRule>
    <cfRule type="cellIs" dxfId="118" priority="4" operator="equal">
      <formula>"SI CUMPLE"</formula>
    </cfRule>
  </conditionalFormatting>
  <conditionalFormatting sqref="AE43:AG44">
    <cfRule type="cellIs" dxfId="117" priority="1" operator="equal">
      <formula>"NO CUMPLE"</formula>
    </cfRule>
    <cfRule type="cellIs" dxfId="116" priority="2" operator="equal">
      <formula>"SI CUMPLE"</formula>
    </cfRule>
  </conditionalFormatting>
  <conditionalFormatting sqref="BG19 BG21:BG22">
    <cfRule type="cellIs" dxfId="115" priority="9" operator="equal">
      <formula>"SI CUMPLE"</formula>
    </cfRule>
    <cfRule type="cellIs" dxfId="114" priority="10" operator="equal">
      <formula>"NO CUMPLE"</formula>
    </cfRule>
  </conditionalFormatting>
  <conditionalFormatting sqref="BO29:BO36">
    <cfRule type="cellIs" dxfId="113" priority="7" operator="equal">
      <formula>"NO CUMPLE"</formula>
    </cfRule>
    <cfRule type="cellIs" dxfId="112" priority="8" operator="equal">
      <formula>"SI CUMPLE"</formula>
    </cfRule>
  </conditionalFormatting>
  <hyperlinks>
    <hyperlink ref="A1" location="'CONSOLIDADO HABILITADOS '!A1" display="CONSOLIDADO" xr:uid="{4A2CEDB4-365B-4DA1-ABE5-AC7C724A8F0D}"/>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xr:uid="{76FADD50-FB29-4F5A-B410-79AA38BE87FB}">
          <x14:formula1>
            <xm:f>'LISTA '!$A$1:$A$2</xm:f>
          </x14:formula1>
          <xm:sqref>AI19:AK19 AI21:AK22</xm:sqref>
        </x14:dataValidation>
        <x14:dataValidation type="list" allowBlank="1" showInputMessage="1" showErrorMessage="1" xr:uid="{2038F3F8-92B6-4941-995B-681ABC74EF32}">
          <x14:formula1>
            <xm:f>'LISTA '!$C$1:$C$3</xm:f>
          </x14:formula1>
          <xm:sqref>G11:T11 Y29:AC36 AO21:AQ22 AO19:AQ19 AY29</xm:sqref>
        </x14:dataValidation>
        <x14:dataValidation type="list" allowBlank="1" showInputMessage="1" showErrorMessage="1" xr:uid="{B4ED3A66-79A4-4777-AD85-514EC01BB5C4}">
          <x14:formula1>
            <xm:f>'LISTA '!$C$1:$C$2</xm:f>
          </x14:formula1>
          <xm:sqref>G29 J29 AV29 Y44:AD44 BD21:BF22 G51:I51 AD29:AH36 G12 AS29 AL21:AN22 AL19:AN19 BD19:BF19 AN29 BB29</xm:sqref>
        </x14:dataValidation>
        <x14:dataValidation type="list" allowBlank="1" showInputMessage="1" showErrorMessage="1" xr:uid="{3A34F997-437E-4D85-BD25-BEF862EAF696}">
          <x14:formula1>
            <xm:f>'LISTA '!$E$1:$E$2</xm:f>
          </x14:formula1>
          <xm:sqref>A44:F44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77A43-7BB8-4FD6-8D96-A03A3AB8E157}">
  <sheetPr>
    <tabColor rgb="FFFF0000"/>
  </sheetPr>
  <dimension ref="A1:BX45"/>
  <sheetViews>
    <sheetView showGridLines="0" topLeftCell="A33" zoomScale="90" zoomScaleNormal="90" workbookViewId="0">
      <selection sqref="A1:C1"/>
    </sheetView>
  </sheetViews>
  <sheetFormatPr baseColWidth="10" defaultColWidth="5.7109375" defaultRowHeight="15" x14ac:dyDescent="0.25"/>
  <cols>
    <col min="10" max="10" width="12.28515625" customWidth="1"/>
    <col min="31" max="31" width="15.28515625" customWidth="1"/>
    <col min="41" max="41" width="6.42578125" customWidth="1"/>
    <col min="42" max="42" width="7.85546875" customWidth="1"/>
    <col min="43" max="43" width="9" customWidth="1"/>
    <col min="44" max="44" width="7.85546875" customWidth="1"/>
    <col min="59" max="59" width="9.85546875" customWidth="1"/>
    <col min="61" max="61" width="8.140625" customWidth="1"/>
    <col min="62" max="62" width="11.42578125" customWidth="1"/>
    <col min="67" max="67" width="10.8554687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307</v>
      </c>
      <c r="H8" s="93"/>
      <c r="I8" s="93"/>
      <c r="J8" s="93"/>
      <c r="K8" s="93"/>
      <c r="L8" s="93"/>
      <c r="M8" s="93"/>
      <c r="N8" s="93"/>
      <c r="O8" s="93"/>
      <c r="P8" s="93"/>
      <c r="Q8" s="93"/>
      <c r="R8" s="93"/>
      <c r="S8" s="93"/>
      <c r="T8" s="93"/>
    </row>
    <row r="9" spans="1:73" x14ac:dyDescent="0.25">
      <c r="A9" s="142" t="s">
        <v>37</v>
      </c>
      <c r="B9" s="142"/>
      <c r="C9" s="142"/>
      <c r="D9" s="142"/>
      <c r="E9" s="142"/>
      <c r="F9" s="142"/>
      <c r="G9" s="93" t="s">
        <v>308</v>
      </c>
      <c r="H9" s="93"/>
      <c r="I9" s="93"/>
      <c r="J9" s="93"/>
      <c r="K9" s="93"/>
      <c r="L9" s="93"/>
      <c r="M9" s="93"/>
      <c r="N9" s="93"/>
      <c r="O9" s="93"/>
      <c r="P9" s="93"/>
      <c r="Q9" s="93"/>
      <c r="R9" s="93"/>
      <c r="S9" s="93"/>
      <c r="T9" s="93"/>
    </row>
    <row r="10" spans="1:73" x14ac:dyDescent="0.25">
      <c r="A10" s="142" t="s">
        <v>38</v>
      </c>
      <c r="B10" s="142"/>
      <c r="C10" s="142"/>
      <c r="D10" s="142"/>
      <c r="E10" s="142"/>
      <c r="F10" s="142"/>
      <c r="G10" s="93" t="s">
        <v>323</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312</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41" customHeight="1" x14ac:dyDescent="0.25">
      <c r="A18" s="126" t="s">
        <v>311</v>
      </c>
      <c r="B18" s="126"/>
      <c r="C18" s="126"/>
      <c r="D18" s="127" t="s">
        <v>313</v>
      </c>
      <c r="E18" s="126"/>
      <c r="F18" s="126"/>
      <c r="G18" s="152" t="s">
        <v>309</v>
      </c>
      <c r="H18" s="153"/>
      <c r="I18" s="153"/>
      <c r="J18" s="153"/>
      <c r="K18" s="153"/>
      <c r="L18" s="153"/>
      <c r="M18" s="153"/>
      <c r="N18" s="153"/>
      <c r="O18" s="153"/>
      <c r="P18" s="154"/>
      <c r="Q18" s="156">
        <v>44239</v>
      </c>
      <c r="R18" s="126"/>
      <c r="S18" s="126"/>
      <c r="T18" s="156">
        <v>44772</v>
      </c>
      <c r="U18" s="126"/>
      <c r="V18" s="126"/>
      <c r="W18" s="127" t="s">
        <v>310</v>
      </c>
      <c r="X18" s="126"/>
      <c r="Y18" s="126"/>
      <c r="Z18" s="126"/>
      <c r="AA18" s="126"/>
      <c r="AB18" s="126"/>
      <c r="AC18" s="126"/>
      <c r="AD18" s="126"/>
      <c r="AE18" s="126"/>
      <c r="AF18" s="126"/>
      <c r="AG18" s="126"/>
      <c r="AH18" s="126"/>
      <c r="AI18" s="126" t="s">
        <v>119</v>
      </c>
      <c r="AJ18" s="126"/>
      <c r="AK18" s="126"/>
      <c r="AL18" s="126" t="s">
        <v>81</v>
      </c>
      <c r="AM18" s="126"/>
      <c r="AN18" s="126"/>
      <c r="AO18" s="126" t="s">
        <v>40</v>
      </c>
      <c r="AP18" s="126"/>
      <c r="AQ18" s="126"/>
      <c r="AR18" s="126" t="s">
        <v>102</v>
      </c>
      <c r="AS18" s="126"/>
      <c r="AT18" s="126"/>
      <c r="AU18" s="127">
        <v>378.15</v>
      </c>
      <c r="AV18" s="127"/>
      <c r="AW18" s="127"/>
      <c r="AX18" s="126">
        <v>30</v>
      </c>
      <c r="AY18" s="126"/>
      <c r="AZ18" s="126"/>
      <c r="BA18" s="126" t="s">
        <v>81</v>
      </c>
      <c r="BB18" s="126"/>
      <c r="BC18" s="126"/>
      <c r="BD18" s="126" t="s">
        <v>81</v>
      </c>
      <c r="BE18" s="126"/>
      <c r="BF18" s="126"/>
      <c r="BG18" s="162" t="str">
        <f>+IF(AU20&gt;=G12,"SI CUMPLE","NO CUMPLE")</f>
        <v>SI CUMPLE</v>
      </c>
      <c r="BH18" s="163"/>
      <c r="BI18" s="164"/>
      <c r="BJ18" s="93"/>
      <c r="BK18" s="93"/>
      <c r="BL18" s="93"/>
      <c r="BM18" s="93"/>
      <c r="BN18" s="93"/>
      <c r="BO18" s="93"/>
      <c r="BP18" s="93"/>
      <c r="BQ18" s="93"/>
      <c r="BR18" s="93"/>
      <c r="BS18" s="93"/>
      <c r="BT18" s="93"/>
      <c r="BU18" s="93"/>
    </row>
    <row r="19" spans="1:76" ht="147" customHeight="1" x14ac:dyDescent="0.25">
      <c r="A19" s="126" t="s">
        <v>315</v>
      </c>
      <c r="B19" s="126"/>
      <c r="C19" s="126"/>
      <c r="D19" s="141" t="s">
        <v>317</v>
      </c>
      <c r="E19" s="93"/>
      <c r="F19" s="93"/>
      <c r="G19" s="126" t="s">
        <v>314</v>
      </c>
      <c r="H19" s="126"/>
      <c r="I19" s="126"/>
      <c r="J19" s="126"/>
      <c r="K19" s="126"/>
      <c r="L19" s="126"/>
      <c r="M19" s="126"/>
      <c r="N19" s="126"/>
      <c r="O19" s="126"/>
      <c r="P19" s="126"/>
      <c r="Q19" s="156">
        <v>43668</v>
      </c>
      <c r="R19" s="126"/>
      <c r="S19" s="126"/>
      <c r="T19" s="156">
        <v>43851</v>
      </c>
      <c r="U19" s="126"/>
      <c r="V19" s="126"/>
      <c r="W19" s="127" t="s">
        <v>316</v>
      </c>
      <c r="X19" s="126"/>
      <c r="Y19" s="126"/>
      <c r="Z19" s="126"/>
      <c r="AA19" s="126"/>
      <c r="AB19" s="126"/>
      <c r="AC19" s="126"/>
      <c r="AD19" s="126"/>
      <c r="AE19" s="126"/>
      <c r="AF19" s="126"/>
      <c r="AG19" s="126"/>
      <c r="AH19" s="126"/>
      <c r="AI19" s="126" t="s">
        <v>119</v>
      </c>
      <c r="AJ19" s="126"/>
      <c r="AK19" s="126"/>
      <c r="AL19" s="126" t="s">
        <v>81</v>
      </c>
      <c r="AM19" s="126"/>
      <c r="AN19" s="126"/>
      <c r="AO19" s="126" t="s">
        <v>40</v>
      </c>
      <c r="AP19" s="126"/>
      <c r="AQ19" s="126"/>
      <c r="AR19" s="126" t="s">
        <v>102</v>
      </c>
      <c r="AS19" s="126"/>
      <c r="AT19" s="126"/>
      <c r="AU19" s="126">
        <v>284.31</v>
      </c>
      <c r="AV19" s="126"/>
      <c r="AW19" s="126"/>
      <c r="AX19" s="126">
        <v>25</v>
      </c>
      <c r="AY19" s="126"/>
      <c r="AZ19" s="126"/>
      <c r="BA19" s="126" t="s">
        <v>81</v>
      </c>
      <c r="BB19" s="126"/>
      <c r="BC19" s="126"/>
      <c r="BD19" s="126" t="s">
        <v>81</v>
      </c>
      <c r="BE19" s="126"/>
      <c r="BF19" s="126"/>
      <c r="BG19" s="162" t="str">
        <f>+IF(AU21&gt;=G13,"SI CUMPLE","NO CUMPLE")</f>
        <v>SI CUMPLE</v>
      </c>
      <c r="BH19" s="163"/>
      <c r="BI19" s="164"/>
      <c r="BJ19" s="93"/>
      <c r="BK19" s="93"/>
      <c r="BL19" s="93"/>
      <c r="BM19" s="93"/>
      <c r="BN19" s="93"/>
      <c r="BO19" s="93"/>
      <c r="BP19" s="93"/>
      <c r="BQ19" s="93"/>
      <c r="BR19" s="93"/>
      <c r="BS19" s="93"/>
      <c r="BT19" s="93"/>
      <c r="BU19" s="93"/>
    </row>
    <row r="20" spans="1:76" x14ac:dyDescent="0.25">
      <c r="AR20" s="137" t="s">
        <v>61</v>
      </c>
      <c r="AS20" s="137"/>
      <c r="AT20" s="137"/>
      <c r="AU20" s="138">
        <f>SUM(AU18:AW19)</f>
        <v>662.46</v>
      </c>
      <c r="AV20" s="138"/>
      <c r="AW20" s="138"/>
      <c r="BG20" s="61" t="s">
        <v>119</v>
      </c>
    </row>
    <row r="21" spans="1:76" x14ac:dyDescent="0.25">
      <c r="AR21" s="1"/>
      <c r="AS21" s="1"/>
      <c r="AT21" s="1"/>
      <c r="AU21" s="3"/>
      <c r="AV21" s="3"/>
      <c r="AW21" s="3"/>
    </row>
    <row r="22" spans="1:76" x14ac:dyDescent="0.25">
      <c r="A22" s="5" t="s">
        <v>62</v>
      </c>
      <c r="AR22" s="1"/>
      <c r="AS22" s="1"/>
      <c r="AT22" s="1"/>
      <c r="AU22" s="3"/>
      <c r="AV22" s="3"/>
      <c r="AW22" s="3"/>
    </row>
    <row r="23" spans="1:76" x14ac:dyDescent="0.25">
      <c r="AR23" s="1"/>
      <c r="AS23" s="1"/>
      <c r="AT23" s="1"/>
      <c r="AU23" s="3"/>
      <c r="AV23" s="3"/>
      <c r="AW23" s="3"/>
    </row>
    <row r="24" spans="1:76" s="5" customFormat="1" ht="15" customHeight="1" x14ac:dyDescent="0.25">
      <c r="A24" s="121" t="s">
        <v>63</v>
      </c>
      <c r="B24" s="122"/>
      <c r="C24" s="122"/>
      <c r="D24" s="122"/>
      <c r="E24" s="122"/>
      <c r="F24" s="122"/>
      <c r="G24" s="122"/>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122"/>
      <c r="BN24" s="122"/>
      <c r="BO24" s="122"/>
      <c r="BP24" s="122"/>
    </row>
    <row r="25" spans="1:76" s="17" customFormat="1" ht="45" customHeight="1" x14ac:dyDescent="0.25">
      <c r="A25" s="123" t="s">
        <v>64</v>
      </c>
      <c r="B25" s="124"/>
      <c r="C25" s="124"/>
      <c r="D25" s="124"/>
      <c r="E25" s="124"/>
      <c r="F25" s="125"/>
      <c r="G25" s="84" t="s">
        <v>65</v>
      </c>
      <c r="H25" s="84"/>
      <c r="I25" s="84"/>
      <c r="J25" s="84" t="s">
        <v>66</v>
      </c>
      <c r="K25" s="84"/>
      <c r="L25" s="84"/>
      <c r="M25" s="123" t="s">
        <v>67</v>
      </c>
      <c r="N25" s="124"/>
      <c r="O25" s="124"/>
      <c r="P25" s="125"/>
      <c r="Q25" s="84" t="s">
        <v>68</v>
      </c>
      <c r="R25" s="84"/>
      <c r="S25" s="84"/>
      <c r="T25" s="129" t="s">
        <v>69</v>
      </c>
      <c r="U25" s="130"/>
      <c r="V25" s="130"/>
      <c r="W25" s="130"/>
      <c r="X25" s="131"/>
      <c r="Y25" s="129" t="s">
        <v>70</v>
      </c>
      <c r="Z25" s="130"/>
      <c r="AA25" s="130"/>
      <c r="AB25" s="130"/>
      <c r="AC25" s="131"/>
      <c r="AD25" s="129" t="s">
        <v>71</v>
      </c>
      <c r="AE25" s="130"/>
      <c r="AF25" s="130"/>
      <c r="AG25" s="130"/>
      <c r="AH25" s="131"/>
      <c r="AI25" s="133" t="s">
        <v>72</v>
      </c>
      <c r="AJ25" s="133"/>
      <c r="AK25" s="133"/>
      <c r="AL25" s="133"/>
      <c r="AM25" s="133"/>
      <c r="AN25" s="129" t="s">
        <v>73</v>
      </c>
      <c r="AO25" s="130"/>
      <c r="AP25" s="130"/>
      <c r="AQ25" s="130"/>
      <c r="AR25" s="131"/>
      <c r="AS25" s="129" t="s">
        <v>98</v>
      </c>
      <c r="AT25" s="130"/>
      <c r="AU25" s="131"/>
      <c r="AV25" s="134" t="s">
        <v>74</v>
      </c>
      <c r="AW25" s="139"/>
      <c r="AX25" s="132"/>
      <c r="AY25" s="140" t="s">
        <v>75</v>
      </c>
      <c r="AZ25" s="140"/>
      <c r="BA25" s="140"/>
      <c r="BB25" s="129" t="s">
        <v>76</v>
      </c>
      <c r="BC25" s="131"/>
      <c r="BD25" s="132" t="s">
        <v>47</v>
      </c>
      <c r="BE25" s="133"/>
      <c r="BF25" s="133"/>
      <c r="BG25" s="133" t="s">
        <v>48</v>
      </c>
      <c r="BH25" s="133"/>
      <c r="BI25" s="133"/>
      <c r="BJ25" s="16" t="s">
        <v>77</v>
      </c>
      <c r="BK25" s="16" t="s">
        <v>78</v>
      </c>
      <c r="BL25" s="16" t="s">
        <v>79</v>
      </c>
      <c r="BM25" s="134" t="s">
        <v>80</v>
      </c>
      <c r="BN25" s="132"/>
      <c r="BO25" s="85" t="s">
        <v>58</v>
      </c>
      <c r="BP25" s="85"/>
      <c r="BQ25" s="85"/>
      <c r="BR25" s="84" t="s">
        <v>59</v>
      </c>
      <c r="BS25" s="84"/>
      <c r="BT25" s="84"/>
      <c r="BU25" s="84"/>
      <c r="BV25" s="84"/>
      <c r="BW25" s="84"/>
      <c r="BX25" s="84"/>
    </row>
    <row r="26" spans="1:76" ht="15.75" x14ac:dyDescent="0.25">
      <c r="A26" s="126" t="s">
        <v>318</v>
      </c>
      <c r="B26" s="126"/>
      <c r="C26" s="126"/>
      <c r="D26" s="126"/>
      <c r="E26" s="126"/>
      <c r="F26" s="126"/>
      <c r="G26" s="126" t="s">
        <v>81</v>
      </c>
      <c r="H26" s="126"/>
      <c r="I26" s="126"/>
      <c r="J26" s="126" t="s">
        <v>81</v>
      </c>
      <c r="K26" s="126"/>
      <c r="L26" s="126"/>
      <c r="M26" s="127" t="s">
        <v>319</v>
      </c>
      <c r="N26" s="127"/>
      <c r="O26" s="127"/>
      <c r="P26" s="127"/>
      <c r="Q26" s="156">
        <v>39038</v>
      </c>
      <c r="R26" s="126"/>
      <c r="S26" s="126"/>
      <c r="T26" s="127" t="s">
        <v>128</v>
      </c>
      <c r="U26" s="127"/>
      <c r="V26" s="127"/>
      <c r="W26" s="127"/>
      <c r="X26" s="127"/>
      <c r="Y26" s="126" t="s">
        <v>102</v>
      </c>
      <c r="Z26" s="126"/>
      <c r="AA26" s="126"/>
      <c r="AB26" s="126"/>
      <c r="AC26" s="126"/>
      <c r="AD26" s="126" t="s">
        <v>81</v>
      </c>
      <c r="AE26" s="126"/>
      <c r="AF26" s="126"/>
      <c r="AG26" s="126"/>
      <c r="AH26" s="126"/>
      <c r="AI26" s="93" t="s">
        <v>320</v>
      </c>
      <c r="AJ26" s="93"/>
      <c r="AK26" s="93"/>
      <c r="AL26" s="93"/>
      <c r="AM26" s="93"/>
      <c r="AN26" s="98" t="s">
        <v>81</v>
      </c>
      <c r="AO26" s="95"/>
      <c r="AP26" s="95"/>
      <c r="AQ26" s="95"/>
      <c r="AR26" s="96"/>
      <c r="AS26" s="98" t="s">
        <v>81</v>
      </c>
      <c r="AT26" s="95"/>
      <c r="AU26" s="96"/>
      <c r="AV26" s="98" t="s">
        <v>40</v>
      </c>
      <c r="AW26" s="95"/>
      <c r="AX26" s="95"/>
      <c r="AY26" s="98" t="s">
        <v>102</v>
      </c>
      <c r="AZ26" s="95"/>
      <c r="BA26" s="96"/>
      <c r="BB26" s="98" t="s">
        <v>81</v>
      </c>
      <c r="BC26" s="96"/>
      <c r="BD26" s="94">
        <v>41165</v>
      </c>
      <c r="BE26" s="95"/>
      <c r="BF26" s="96"/>
      <c r="BG26" s="94">
        <v>43146</v>
      </c>
      <c r="BH26" s="95"/>
      <c r="BI26" s="96"/>
      <c r="BJ26" s="22">
        <f>DATEDIF(BD26,BG26,"Y")</f>
        <v>5</v>
      </c>
      <c r="BK26" s="22">
        <f>DATEDIF(BD26,BG26,"YM")</f>
        <v>5</v>
      </c>
      <c r="BL26" s="22">
        <f>DATEDIF(BD26,BG26,"MD")</f>
        <v>2</v>
      </c>
      <c r="BM26" s="98"/>
      <c r="BN26" s="96"/>
      <c r="BO26" s="86" t="s">
        <v>119</v>
      </c>
      <c r="BP26" s="87"/>
      <c r="BQ26" s="88"/>
      <c r="BR26" s="93"/>
      <c r="BS26" s="93"/>
      <c r="BT26" s="93"/>
      <c r="BU26" s="93"/>
      <c r="BV26" s="93"/>
      <c r="BW26" s="93"/>
      <c r="BX26" s="93"/>
    </row>
    <row r="27" spans="1:76" ht="15.75" x14ac:dyDescent="0.25">
      <c r="A27" s="126"/>
      <c r="B27" s="126"/>
      <c r="C27" s="126"/>
      <c r="D27" s="126"/>
      <c r="E27" s="126"/>
      <c r="F27" s="126"/>
      <c r="G27" s="126"/>
      <c r="H27" s="126"/>
      <c r="I27" s="126"/>
      <c r="J27" s="126"/>
      <c r="K27" s="126"/>
      <c r="L27" s="126"/>
      <c r="M27" s="127"/>
      <c r="N27" s="127"/>
      <c r="O27" s="127"/>
      <c r="P27" s="127"/>
      <c r="Q27" s="126"/>
      <c r="R27" s="126"/>
      <c r="S27" s="126"/>
      <c r="T27" s="127"/>
      <c r="U27" s="127"/>
      <c r="V27" s="127"/>
      <c r="W27" s="127"/>
      <c r="X27" s="127"/>
      <c r="Y27" s="126"/>
      <c r="Z27" s="126"/>
      <c r="AA27" s="126"/>
      <c r="AB27" s="126"/>
      <c r="AC27" s="126"/>
      <c r="AD27" s="126"/>
      <c r="AE27" s="126"/>
      <c r="AF27" s="126"/>
      <c r="AG27" s="126"/>
      <c r="AH27" s="126"/>
      <c r="AI27" s="93" t="s">
        <v>320</v>
      </c>
      <c r="AJ27" s="93"/>
      <c r="AK27" s="93"/>
      <c r="AL27" s="93"/>
      <c r="AM27" s="93"/>
      <c r="AN27" s="98" t="s">
        <v>81</v>
      </c>
      <c r="AO27" s="95"/>
      <c r="AP27" s="95"/>
      <c r="AQ27" s="95"/>
      <c r="AR27" s="96"/>
      <c r="AS27" s="98" t="s">
        <v>81</v>
      </c>
      <c r="AT27" s="95"/>
      <c r="AU27" s="96"/>
      <c r="AV27" s="98" t="s">
        <v>40</v>
      </c>
      <c r="AW27" s="95"/>
      <c r="AX27" s="95"/>
      <c r="AY27" s="98" t="s">
        <v>102</v>
      </c>
      <c r="AZ27" s="95"/>
      <c r="BA27" s="96"/>
      <c r="BB27" s="98" t="s">
        <v>81</v>
      </c>
      <c r="BC27" s="96"/>
      <c r="BD27" s="94">
        <v>43147</v>
      </c>
      <c r="BE27" s="95"/>
      <c r="BF27" s="96"/>
      <c r="BG27" s="94">
        <v>45168</v>
      </c>
      <c r="BH27" s="95"/>
      <c r="BI27" s="96"/>
      <c r="BJ27" s="53">
        <f>DATEDIF(BD27,BG27,"Y")</f>
        <v>5</v>
      </c>
      <c r="BK27" s="53">
        <f>DATEDIF(BD27,BG27,"YM")</f>
        <v>6</v>
      </c>
      <c r="BL27" s="53">
        <f>DATEDIF(BD27,BG27,"MD")</f>
        <v>14</v>
      </c>
      <c r="BM27" s="98"/>
      <c r="BN27" s="96"/>
      <c r="BO27" s="86" t="s">
        <v>119</v>
      </c>
      <c r="BP27" s="87"/>
      <c r="BQ27" s="88"/>
      <c r="BR27" s="93"/>
      <c r="BS27" s="93"/>
      <c r="BT27" s="93"/>
      <c r="BU27" s="93"/>
      <c r="BV27" s="93"/>
      <c r="BW27" s="93"/>
      <c r="BX27" s="93"/>
    </row>
    <row r="28" spans="1:76" x14ac:dyDescent="0.25">
      <c r="Q28" s="97"/>
      <c r="R28" s="97"/>
      <c r="S28" s="97"/>
      <c r="T28" s="97"/>
      <c r="U28" s="97"/>
      <c r="V28" s="97"/>
      <c r="BH28" s="93" t="s">
        <v>321</v>
      </c>
      <c r="BI28" s="93"/>
      <c r="BJ28" s="59">
        <f>SUM(BJ20:BJ27)</f>
        <v>10</v>
      </c>
      <c r="BK28" s="59">
        <f>SUM(BK20:BK27)</f>
        <v>11</v>
      </c>
      <c r="BL28" s="59">
        <f>SUM(BL20:BL27)</f>
        <v>16</v>
      </c>
      <c r="BO28" s="61" t="s">
        <v>119</v>
      </c>
    </row>
    <row r="29" spans="1:76" ht="15.75" x14ac:dyDescent="0.25">
      <c r="BH29" s="59"/>
      <c r="BI29" s="59"/>
      <c r="BJ29" s="22">
        <f>+BJ28*12</f>
        <v>120</v>
      </c>
      <c r="BK29" s="59">
        <f>+BK28</f>
        <v>11</v>
      </c>
      <c r="BL29" s="22">
        <f>+BL28/30</f>
        <v>0.53333333333333333</v>
      </c>
    </row>
    <row r="30" spans="1:76" ht="15.75" x14ac:dyDescent="0.25">
      <c r="A30" s="5" t="s">
        <v>83</v>
      </c>
      <c r="BH30" s="59"/>
      <c r="BI30" s="59" t="s">
        <v>272</v>
      </c>
      <c r="BJ30" s="66">
        <f>+BJ29+BK29+BL29</f>
        <v>131.53333333333333</v>
      </c>
      <c r="BK30" s="59" t="s">
        <v>271</v>
      </c>
      <c r="BL30" s="22"/>
    </row>
    <row r="32" spans="1:76" s="5" customFormat="1" ht="15" customHeight="1" x14ac:dyDescent="0.25">
      <c r="A32" s="99" t="s">
        <v>84</v>
      </c>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row>
    <row r="33" spans="1:70" s="5" customFormat="1" ht="28.5" customHeight="1" x14ac:dyDescent="0.25">
      <c r="A33" s="84" t="s">
        <v>20</v>
      </c>
      <c r="B33" s="84"/>
      <c r="C33" s="84"/>
      <c r="D33" s="84"/>
      <c r="E33" s="84"/>
      <c r="F33" s="84"/>
      <c r="G33" s="84" t="s">
        <v>85</v>
      </c>
      <c r="H33" s="84"/>
      <c r="I33" s="84"/>
      <c r="J33" s="84"/>
      <c r="K33" s="84"/>
      <c r="L33" s="84"/>
      <c r="M33" s="84" t="s">
        <v>86</v>
      </c>
      <c r="N33" s="84"/>
      <c r="O33" s="84"/>
      <c r="P33" s="84"/>
      <c r="Q33" s="84" t="s">
        <v>87</v>
      </c>
      <c r="R33" s="84"/>
      <c r="S33" s="84"/>
      <c r="T33" s="84"/>
      <c r="U33" s="84" t="s">
        <v>88</v>
      </c>
      <c r="V33" s="84"/>
      <c r="W33" s="84"/>
      <c r="X33" s="84"/>
      <c r="Y33" s="84" t="s">
        <v>89</v>
      </c>
      <c r="Z33" s="84"/>
      <c r="AA33" s="84"/>
      <c r="AB33" s="84" t="s">
        <v>90</v>
      </c>
      <c r="AC33" s="84"/>
      <c r="AD33" s="84"/>
      <c r="AE33" s="85" t="s">
        <v>58</v>
      </c>
      <c r="AF33" s="85"/>
      <c r="AG33" s="85"/>
      <c r="AH33" s="85" t="s">
        <v>59</v>
      </c>
      <c r="AI33" s="85"/>
      <c r="AJ33" s="85"/>
      <c r="AK33" s="85"/>
      <c r="AL33" s="85"/>
      <c r="AM33" s="85"/>
      <c r="AN33" s="85"/>
      <c r="AO33" s="19"/>
      <c r="AP33" s="20"/>
      <c r="AQ33" s="20"/>
      <c r="AR33" s="20"/>
      <c r="AS33" s="20"/>
      <c r="AT33" s="20"/>
      <c r="AU33" s="20"/>
      <c r="AV33" s="20"/>
      <c r="AW33" s="19"/>
      <c r="AX33" s="19"/>
      <c r="AY33" s="19"/>
      <c r="AZ33" s="19"/>
      <c r="BA33" s="19"/>
      <c r="BB33" s="19"/>
      <c r="BC33" s="19"/>
      <c r="BD33" s="19"/>
      <c r="BE33" s="19"/>
      <c r="BF33" s="135"/>
      <c r="BG33" s="135"/>
      <c r="BH33" s="135"/>
      <c r="BI33" s="135"/>
      <c r="BJ33" s="135"/>
      <c r="BK33" s="135"/>
      <c r="BL33" s="135"/>
      <c r="BM33" s="135"/>
      <c r="BN33" s="135"/>
      <c r="BO33" s="135"/>
      <c r="BP33" s="135"/>
      <c r="BQ33" s="135"/>
      <c r="BR33" s="135"/>
    </row>
    <row r="34" spans="1:70" s="5" customFormat="1" ht="69" customHeight="1" x14ac:dyDescent="0.25">
      <c r="A34" s="126" t="s">
        <v>91</v>
      </c>
      <c r="B34" s="126"/>
      <c r="C34" s="126"/>
      <c r="D34" s="126"/>
      <c r="E34" s="126"/>
      <c r="F34" s="126"/>
      <c r="G34" s="127" t="s">
        <v>150</v>
      </c>
      <c r="H34" s="127"/>
      <c r="I34" s="127"/>
      <c r="J34" s="127"/>
      <c r="K34" s="127"/>
      <c r="L34" s="127"/>
      <c r="M34" s="127" t="s">
        <v>322</v>
      </c>
      <c r="N34" s="127"/>
      <c r="O34" s="127"/>
      <c r="P34" s="127"/>
      <c r="Q34" s="156">
        <v>45497</v>
      </c>
      <c r="R34" s="126"/>
      <c r="S34" s="126"/>
      <c r="T34" s="126"/>
      <c r="U34" s="126" t="s">
        <v>89</v>
      </c>
      <c r="V34" s="126"/>
      <c r="W34" s="126"/>
      <c r="X34" s="126"/>
      <c r="Y34" s="159" t="s">
        <v>81</v>
      </c>
      <c r="Z34" s="160"/>
      <c r="AA34" s="161"/>
      <c r="AB34" s="159" t="s">
        <v>81</v>
      </c>
      <c r="AC34" s="160"/>
      <c r="AD34" s="161"/>
      <c r="AE34" s="117" t="str">
        <f>+IF(AB34="SI","SI CUMPLE","NO CUMPLE")</f>
        <v>SI CUMPLE</v>
      </c>
      <c r="AF34" s="117"/>
      <c r="AG34" s="117"/>
      <c r="AH34" s="152" t="s">
        <v>324</v>
      </c>
      <c r="AI34" s="153"/>
      <c r="AJ34" s="153"/>
      <c r="AK34" s="153"/>
      <c r="AL34" s="153"/>
      <c r="AM34" s="153"/>
      <c r="AN34" s="154"/>
      <c r="AO34" s="19"/>
      <c r="AP34" s="20"/>
      <c r="AQ34" s="20"/>
      <c r="AR34" s="20"/>
      <c r="AS34" s="20"/>
      <c r="AT34" s="20"/>
      <c r="AU34" s="20"/>
      <c r="AV34" s="20"/>
      <c r="AW34" s="19"/>
      <c r="AX34" s="19"/>
      <c r="AY34" s="19"/>
      <c r="AZ34" s="19"/>
      <c r="BA34" s="19"/>
      <c r="BB34" s="19"/>
      <c r="BC34" s="19"/>
      <c r="BD34" s="19"/>
      <c r="BE34" s="19"/>
      <c r="BF34" s="34"/>
      <c r="BG34" s="34"/>
      <c r="BH34" s="34"/>
      <c r="BI34" s="34"/>
      <c r="BJ34" s="34"/>
      <c r="BK34" s="34"/>
      <c r="BL34" s="34"/>
      <c r="BM34" s="34"/>
      <c r="BN34" s="34"/>
      <c r="BO34" s="34"/>
      <c r="BP34" s="34"/>
      <c r="BQ34" s="34"/>
      <c r="BR34" s="34"/>
    </row>
    <row r="35" spans="1:70" s="5" customFormat="1" ht="48.75" customHeight="1" x14ac:dyDescent="0.25">
      <c r="A35" s="126" t="s">
        <v>91</v>
      </c>
      <c r="B35" s="126"/>
      <c r="C35" s="126"/>
      <c r="D35" s="126"/>
      <c r="E35" s="126"/>
      <c r="F35" s="126"/>
      <c r="G35" s="126" t="s">
        <v>150</v>
      </c>
      <c r="H35" s="126"/>
      <c r="I35" s="126"/>
      <c r="J35" s="126"/>
      <c r="K35" s="126"/>
      <c r="L35" s="126"/>
      <c r="M35" s="127" t="s">
        <v>322</v>
      </c>
      <c r="N35" s="127"/>
      <c r="O35" s="127"/>
      <c r="P35" s="127"/>
      <c r="Q35" s="156">
        <v>45497</v>
      </c>
      <c r="R35" s="126"/>
      <c r="S35" s="126"/>
      <c r="T35" s="126"/>
      <c r="U35" s="126" t="s">
        <v>89</v>
      </c>
      <c r="V35" s="126"/>
      <c r="W35" s="126"/>
      <c r="X35" s="126"/>
      <c r="Y35" s="159" t="s">
        <v>81</v>
      </c>
      <c r="Z35" s="160"/>
      <c r="AA35" s="161"/>
      <c r="AB35" s="159" t="s">
        <v>81</v>
      </c>
      <c r="AC35" s="160"/>
      <c r="AD35" s="161"/>
      <c r="AE35" s="117" t="str">
        <f>+IF(AB35="SI","SI CUMPLE","NO CUMPLE")</f>
        <v>SI CUMPLE</v>
      </c>
      <c r="AF35" s="117"/>
      <c r="AG35" s="117"/>
      <c r="AH35" s="152" t="s">
        <v>325</v>
      </c>
      <c r="AI35" s="153"/>
      <c r="AJ35" s="153"/>
      <c r="AK35" s="153"/>
      <c r="AL35" s="153"/>
      <c r="AM35" s="153"/>
      <c r="AN35" s="154"/>
      <c r="AO35" s="19"/>
      <c r="AP35" s="20"/>
      <c r="AQ35" s="20"/>
      <c r="AR35" s="20"/>
      <c r="AS35" s="20"/>
      <c r="AT35" s="20"/>
      <c r="AU35" s="20"/>
      <c r="AV35" s="20"/>
      <c r="AW35" s="19"/>
      <c r="AX35" s="19"/>
      <c r="AY35" s="19"/>
      <c r="AZ35" s="19"/>
      <c r="BA35" s="19"/>
      <c r="BB35" s="19"/>
      <c r="BC35" s="19"/>
      <c r="BD35" s="19"/>
      <c r="BE35" s="19"/>
      <c r="BF35" s="34"/>
      <c r="BG35" s="34"/>
      <c r="BH35" s="34"/>
      <c r="BI35" s="34"/>
      <c r="BJ35" s="34"/>
      <c r="BK35" s="34"/>
      <c r="BL35" s="34"/>
      <c r="BM35" s="34"/>
      <c r="BN35" s="34"/>
      <c r="BO35" s="34"/>
      <c r="BP35" s="34"/>
      <c r="BQ35" s="34"/>
      <c r="BR35" s="34"/>
    </row>
    <row r="36" spans="1:70" s="5" customFormat="1" ht="48.75" customHeight="1" x14ac:dyDescent="0.25">
      <c r="A36" s="126" t="s">
        <v>91</v>
      </c>
      <c r="B36" s="126"/>
      <c r="C36" s="126"/>
      <c r="D36" s="126"/>
      <c r="E36" s="126"/>
      <c r="F36" s="126"/>
      <c r="G36" s="126" t="s">
        <v>150</v>
      </c>
      <c r="H36" s="126"/>
      <c r="I36" s="126"/>
      <c r="J36" s="126"/>
      <c r="K36" s="126"/>
      <c r="L36" s="126"/>
      <c r="M36" s="127" t="s">
        <v>322</v>
      </c>
      <c r="N36" s="127"/>
      <c r="O36" s="127"/>
      <c r="P36" s="127"/>
      <c r="Q36" s="156">
        <v>45497</v>
      </c>
      <c r="R36" s="126"/>
      <c r="S36" s="126"/>
      <c r="T36" s="126"/>
      <c r="U36" s="126" t="s">
        <v>89</v>
      </c>
      <c r="V36" s="126"/>
      <c r="W36" s="126"/>
      <c r="X36" s="126"/>
      <c r="Y36" s="159" t="s">
        <v>81</v>
      </c>
      <c r="Z36" s="160"/>
      <c r="AA36" s="161"/>
      <c r="AB36" s="159" t="s">
        <v>81</v>
      </c>
      <c r="AC36" s="160"/>
      <c r="AD36" s="161"/>
      <c r="AE36" s="117" t="str">
        <f>+IF(AB36="SI","SI CUMPLE","NO CUMPLE")</f>
        <v>SI CUMPLE</v>
      </c>
      <c r="AF36" s="117"/>
      <c r="AG36" s="117"/>
      <c r="AH36" s="152" t="s">
        <v>326</v>
      </c>
      <c r="AI36" s="153"/>
      <c r="AJ36" s="153"/>
      <c r="AK36" s="153"/>
      <c r="AL36" s="153"/>
      <c r="AM36" s="153"/>
      <c r="AN36" s="154"/>
      <c r="AO36" s="19"/>
      <c r="AP36" s="20"/>
      <c r="AQ36" s="20"/>
      <c r="AR36" s="20"/>
      <c r="AS36" s="20"/>
      <c r="AT36" s="20"/>
      <c r="AU36" s="20"/>
      <c r="AV36" s="20"/>
      <c r="AW36" s="19"/>
      <c r="AX36" s="19"/>
      <c r="AY36" s="19"/>
      <c r="AZ36" s="19"/>
      <c r="BA36" s="19"/>
      <c r="BB36" s="19"/>
      <c r="BC36" s="19"/>
      <c r="BD36" s="19"/>
      <c r="BE36" s="19"/>
      <c r="BF36" s="34"/>
      <c r="BG36" s="34"/>
      <c r="BH36" s="34"/>
      <c r="BI36" s="34"/>
      <c r="BJ36" s="34"/>
      <c r="BK36" s="34"/>
      <c r="BL36" s="34"/>
      <c r="BM36" s="34"/>
      <c r="BN36" s="34"/>
      <c r="BO36" s="34"/>
      <c r="BP36" s="34"/>
      <c r="BQ36" s="34"/>
      <c r="BR36" s="34"/>
    </row>
    <row r="37" spans="1:70" ht="51" customHeight="1" x14ac:dyDescent="0.25">
      <c r="A37" s="126" t="s">
        <v>91</v>
      </c>
      <c r="B37" s="126"/>
      <c r="C37" s="126"/>
      <c r="D37" s="126"/>
      <c r="E37" s="126"/>
      <c r="F37" s="126"/>
      <c r="G37" s="126" t="s">
        <v>150</v>
      </c>
      <c r="H37" s="126"/>
      <c r="I37" s="126"/>
      <c r="J37" s="126"/>
      <c r="K37" s="126"/>
      <c r="L37" s="126"/>
      <c r="M37" s="127" t="s">
        <v>322</v>
      </c>
      <c r="N37" s="127"/>
      <c r="O37" s="127"/>
      <c r="P37" s="127"/>
      <c r="Q37" s="156">
        <v>45497</v>
      </c>
      <c r="R37" s="126"/>
      <c r="S37" s="126"/>
      <c r="T37" s="126"/>
      <c r="U37" s="126" t="s">
        <v>89</v>
      </c>
      <c r="V37" s="126"/>
      <c r="W37" s="126"/>
      <c r="X37" s="126"/>
      <c r="Y37" s="159" t="s">
        <v>81</v>
      </c>
      <c r="Z37" s="160"/>
      <c r="AA37" s="161"/>
      <c r="AB37" s="159" t="s">
        <v>81</v>
      </c>
      <c r="AC37" s="160"/>
      <c r="AD37" s="161"/>
      <c r="AE37" s="117" t="str">
        <f>+IF(AB37="SI","SI CUMPLE","NO CUMPLE")</f>
        <v>SI CUMPLE</v>
      </c>
      <c r="AF37" s="117"/>
      <c r="AG37" s="117"/>
      <c r="AH37" s="152" t="s">
        <v>327</v>
      </c>
      <c r="AI37" s="153"/>
      <c r="AJ37" s="153"/>
      <c r="AK37" s="153"/>
      <c r="AL37" s="153"/>
      <c r="AM37" s="153"/>
      <c r="AN37" s="154"/>
    </row>
    <row r="38" spans="1:70" ht="45.75" customHeight="1" x14ac:dyDescent="0.25">
      <c r="A38" s="126" t="s">
        <v>91</v>
      </c>
      <c r="B38" s="126"/>
      <c r="C38" s="126"/>
      <c r="D38" s="126"/>
      <c r="E38" s="126"/>
      <c r="F38" s="126"/>
      <c r="G38" s="126" t="s">
        <v>150</v>
      </c>
      <c r="H38" s="126"/>
      <c r="I38" s="126"/>
      <c r="J38" s="126"/>
      <c r="K38" s="126"/>
      <c r="L38" s="126"/>
      <c r="M38" s="127" t="s">
        <v>322</v>
      </c>
      <c r="N38" s="127"/>
      <c r="O38" s="127"/>
      <c r="P38" s="127"/>
      <c r="Q38" s="156">
        <v>45497</v>
      </c>
      <c r="R38" s="126"/>
      <c r="S38" s="126"/>
      <c r="T38" s="126"/>
      <c r="U38" s="126" t="s">
        <v>89</v>
      </c>
      <c r="V38" s="126"/>
      <c r="W38" s="126"/>
      <c r="X38" s="126"/>
      <c r="Y38" s="159" t="s">
        <v>81</v>
      </c>
      <c r="Z38" s="160"/>
      <c r="AA38" s="161"/>
      <c r="AB38" s="159" t="s">
        <v>81</v>
      </c>
      <c r="AC38" s="160"/>
      <c r="AD38" s="161"/>
      <c r="AE38" s="117" t="str">
        <f>+IF(AB38="SI","SI CUMPLE","NO CUMPLE")</f>
        <v>SI CUMPLE</v>
      </c>
      <c r="AF38" s="117"/>
      <c r="AG38" s="117"/>
      <c r="AH38" s="152" t="s">
        <v>328</v>
      </c>
      <c r="AI38" s="153"/>
      <c r="AJ38" s="153"/>
      <c r="AK38" s="153"/>
      <c r="AL38" s="153"/>
      <c r="AM38" s="153"/>
      <c r="AN38" s="154"/>
    </row>
    <row r="39" spans="1:70" x14ac:dyDescent="0.25">
      <c r="AE39" s="61" t="s">
        <v>119</v>
      </c>
    </row>
    <row r="40" spans="1:70" x14ac:dyDescent="0.25">
      <c r="A40" s="5" t="s">
        <v>92</v>
      </c>
    </row>
    <row r="42" spans="1:70" s="5" customFormat="1" ht="15" customHeight="1" x14ac:dyDescent="0.25">
      <c r="A42" s="121" t="s">
        <v>93</v>
      </c>
      <c r="B42" s="122"/>
      <c r="C42" s="122"/>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c r="AB42" s="122"/>
      <c r="AC42" s="23"/>
      <c r="AD42" s="23"/>
      <c r="AE42" s="23"/>
      <c r="AF42" s="23"/>
      <c r="AG42" s="23"/>
      <c r="AH42" s="23"/>
      <c r="AI42" s="23"/>
      <c r="AJ42" s="23"/>
      <c r="AK42" s="23"/>
      <c r="AL42" s="23"/>
    </row>
    <row r="43" spans="1:70" ht="29.25" customHeight="1" x14ac:dyDescent="0.25">
      <c r="A43" s="84" t="s">
        <v>94</v>
      </c>
      <c r="B43" s="84"/>
      <c r="C43" s="84"/>
      <c r="D43" s="84"/>
      <c r="E43" s="84"/>
      <c r="F43" s="84"/>
      <c r="G43" s="123" t="s">
        <v>90</v>
      </c>
      <c r="H43" s="124"/>
      <c r="I43" s="125"/>
      <c r="J43" s="85" t="s">
        <v>58</v>
      </c>
      <c r="K43" s="85"/>
      <c r="L43" s="128"/>
      <c r="M43" s="84" t="s">
        <v>59</v>
      </c>
      <c r="N43" s="84"/>
      <c r="O43" s="84"/>
      <c r="P43" s="84"/>
      <c r="Q43" s="84"/>
      <c r="R43" s="84"/>
      <c r="S43" s="84"/>
      <c r="T43" s="84"/>
      <c r="U43" s="84"/>
      <c r="V43" s="84"/>
      <c r="W43" s="84"/>
      <c r="X43" s="84"/>
      <c r="Y43" s="84"/>
      <c r="Z43" s="84"/>
      <c r="AA43" s="84"/>
      <c r="AB43" s="84"/>
      <c r="AC43" s="118"/>
      <c r="AD43" s="118"/>
      <c r="AE43" s="118"/>
      <c r="AF43" s="118"/>
      <c r="AG43" s="118"/>
      <c r="AH43" s="118"/>
      <c r="AI43" s="118"/>
      <c r="AJ43" s="118"/>
      <c r="AK43" s="118"/>
      <c r="AL43" s="118"/>
    </row>
    <row r="44" spans="1:70" s="2" customFormat="1" ht="72.75" customHeight="1" x14ac:dyDescent="0.25">
      <c r="A44" s="127" t="s">
        <v>95</v>
      </c>
      <c r="B44" s="127"/>
      <c r="C44" s="127"/>
      <c r="D44" s="127"/>
      <c r="E44" s="127"/>
      <c r="F44" s="127"/>
      <c r="G44" s="126" t="s">
        <v>81</v>
      </c>
      <c r="H44" s="126"/>
      <c r="I44" s="126"/>
      <c r="J44" s="117" t="str">
        <f>+IF(G44="SI","SI CUMPLE","NO CUMPLE")</f>
        <v>SI CUMPLE</v>
      </c>
      <c r="K44" s="117"/>
      <c r="L44" s="117"/>
      <c r="M44" s="120" t="s">
        <v>96</v>
      </c>
      <c r="N44" s="120"/>
      <c r="O44" s="120"/>
      <c r="P44" s="120"/>
      <c r="Q44" s="120"/>
      <c r="R44" s="120"/>
      <c r="S44" s="120"/>
      <c r="T44" s="120"/>
      <c r="U44" s="120"/>
      <c r="V44" s="120"/>
      <c r="W44" s="120"/>
      <c r="X44" s="120"/>
      <c r="Y44" s="120"/>
      <c r="Z44" s="120"/>
      <c r="AA44" s="120"/>
      <c r="AB44" s="120"/>
      <c r="AC44" s="104"/>
      <c r="AD44" s="104"/>
      <c r="AE44" s="104"/>
      <c r="AF44" s="104"/>
      <c r="AG44" s="104"/>
      <c r="AH44" s="104"/>
      <c r="AI44" s="104"/>
      <c r="AJ44" s="104"/>
      <c r="AK44" s="104"/>
      <c r="AL44" s="104"/>
    </row>
    <row r="45" spans="1:70" x14ac:dyDescent="0.25">
      <c r="J45" t="s">
        <v>119</v>
      </c>
    </row>
  </sheetData>
  <mergeCells count="190">
    <mergeCell ref="AF43:AL43"/>
    <mergeCell ref="A44:F44"/>
    <mergeCell ref="G44:I44"/>
    <mergeCell ref="J44:L44"/>
    <mergeCell ref="M44:AB44"/>
    <mergeCell ref="AC44:AE44"/>
    <mergeCell ref="AF44:AL44"/>
    <mergeCell ref="Y37:AA37"/>
    <mergeCell ref="AB37:AD37"/>
    <mergeCell ref="AE37:AG37"/>
    <mergeCell ref="AH37:AN37"/>
    <mergeCell ref="A42:AB42"/>
    <mergeCell ref="A43:F43"/>
    <mergeCell ref="G43:I43"/>
    <mergeCell ref="J43:L43"/>
    <mergeCell ref="M43:AB43"/>
    <mergeCell ref="AC43:AE43"/>
    <mergeCell ref="A37:F37"/>
    <mergeCell ref="G37:L37"/>
    <mergeCell ref="M37:P37"/>
    <mergeCell ref="Q37:T37"/>
    <mergeCell ref="U37:X37"/>
    <mergeCell ref="A38:F38"/>
    <mergeCell ref="G38:L38"/>
    <mergeCell ref="Y36:AA36"/>
    <mergeCell ref="AB36:AD36"/>
    <mergeCell ref="AE36:AG36"/>
    <mergeCell ref="AH36:AN36"/>
    <mergeCell ref="A35:F35"/>
    <mergeCell ref="A1:C1"/>
    <mergeCell ref="AS25:AU25"/>
    <mergeCell ref="AS26:AU26"/>
    <mergeCell ref="AS27:AU27"/>
    <mergeCell ref="AB33:AD33"/>
    <mergeCell ref="A33:F33"/>
    <mergeCell ref="G33:L33"/>
    <mergeCell ref="M33:P33"/>
    <mergeCell ref="Q33:T33"/>
    <mergeCell ref="U33:X33"/>
    <mergeCell ref="G36:L36"/>
    <mergeCell ref="M36:P36"/>
    <mergeCell ref="Q36:T36"/>
    <mergeCell ref="U36:X36"/>
    <mergeCell ref="A32:AN32"/>
    <mergeCell ref="T26:X27"/>
    <mergeCell ref="Y26:AC27"/>
    <mergeCell ref="AD26:AH27"/>
    <mergeCell ref="A26:F27"/>
    <mergeCell ref="BI33:BR33"/>
    <mergeCell ref="Y33:AA33"/>
    <mergeCell ref="BR25:BX25"/>
    <mergeCell ref="BB25:BC25"/>
    <mergeCell ref="BR26:BX26"/>
    <mergeCell ref="BB27:BC27"/>
    <mergeCell ref="BD27:BF27"/>
    <mergeCell ref="BG27:BI27"/>
    <mergeCell ref="BM27:BN27"/>
    <mergeCell ref="BR27:BX27"/>
    <mergeCell ref="BB26:BC26"/>
    <mergeCell ref="BO26:BQ26"/>
    <mergeCell ref="BO27:BQ27"/>
    <mergeCell ref="BH28:BI28"/>
    <mergeCell ref="AR20:AT20"/>
    <mergeCell ref="AU20:AW20"/>
    <mergeCell ref="AR18:AT18"/>
    <mergeCell ref="AU18:AW18"/>
    <mergeCell ref="AX18:AZ18"/>
    <mergeCell ref="BA18:BC18"/>
    <mergeCell ref="BD18:BF18"/>
    <mergeCell ref="G26:I27"/>
    <mergeCell ref="J26:L27"/>
    <mergeCell ref="M26:P27"/>
    <mergeCell ref="Q26:S27"/>
    <mergeCell ref="AD25:AH25"/>
    <mergeCell ref="AI25:AM25"/>
    <mergeCell ref="AN25:AR25"/>
    <mergeCell ref="AV25:AX25"/>
    <mergeCell ref="AY25:BA25"/>
    <mergeCell ref="AI27:AM27"/>
    <mergeCell ref="AN27:AR27"/>
    <mergeCell ref="AV27:AX27"/>
    <mergeCell ref="AY27:BA27"/>
    <mergeCell ref="AY26:BA26"/>
    <mergeCell ref="AI26:AM26"/>
    <mergeCell ref="AN26:AR26"/>
    <mergeCell ref="AR19:AT19"/>
    <mergeCell ref="AU19:AW19"/>
    <mergeCell ref="AX19:AZ19"/>
    <mergeCell ref="BA19:BC19"/>
    <mergeCell ref="BD19:BF19"/>
    <mergeCell ref="A18:C18"/>
    <mergeCell ref="D18:F18"/>
    <mergeCell ref="Q18:S18"/>
    <mergeCell ref="T18:V18"/>
    <mergeCell ref="W18:AH18"/>
    <mergeCell ref="AI18:AK18"/>
    <mergeCell ref="AL18:AN18"/>
    <mergeCell ref="A19:C19"/>
    <mergeCell ref="D19:F19"/>
    <mergeCell ref="G19:P19"/>
    <mergeCell ref="Q19:S19"/>
    <mergeCell ref="T19:V19"/>
    <mergeCell ref="W19:AH19"/>
    <mergeCell ref="AI19:AK19"/>
    <mergeCell ref="AL19:AN19"/>
    <mergeCell ref="AO18:AQ18"/>
    <mergeCell ref="AO19:AQ19"/>
    <mergeCell ref="AL17:AN17"/>
    <mergeCell ref="AO17:AQ17"/>
    <mergeCell ref="G18:P18"/>
    <mergeCell ref="A12:F12"/>
    <mergeCell ref="G12:T12"/>
    <mergeCell ref="A16:BU16"/>
    <mergeCell ref="A17:C17"/>
    <mergeCell ref="D17:F17"/>
    <mergeCell ref="G17:P17"/>
    <mergeCell ref="Q17:S17"/>
    <mergeCell ref="T17:V17"/>
    <mergeCell ref="W17:AH17"/>
    <mergeCell ref="AI17:AK17"/>
    <mergeCell ref="BD17:BF17"/>
    <mergeCell ref="BG17:BI17"/>
    <mergeCell ref="BJ17:BU17"/>
    <mergeCell ref="AR17:AT17"/>
    <mergeCell ref="AU17:AW17"/>
    <mergeCell ref="AX17:AZ17"/>
    <mergeCell ref="BA17:BC17"/>
    <mergeCell ref="BG18:BI18"/>
    <mergeCell ref="BJ18:BU18"/>
    <mergeCell ref="A9:F9"/>
    <mergeCell ref="G9:T9"/>
    <mergeCell ref="A10:F10"/>
    <mergeCell ref="G10:T10"/>
    <mergeCell ref="A11:F11"/>
    <mergeCell ref="G11:T11"/>
    <mergeCell ref="A2:B2"/>
    <mergeCell ref="C2:BU2"/>
    <mergeCell ref="A3:B3"/>
    <mergeCell ref="C3:BU3"/>
    <mergeCell ref="A4:B4"/>
    <mergeCell ref="A8:F8"/>
    <mergeCell ref="G8:T8"/>
    <mergeCell ref="M38:P38"/>
    <mergeCell ref="Q38:T38"/>
    <mergeCell ref="U38:X38"/>
    <mergeCell ref="Y38:AA38"/>
    <mergeCell ref="AB38:AD38"/>
    <mergeCell ref="AE38:AG38"/>
    <mergeCell ref="AH38:AN38"/>
    <mergeCell ref="A34:F34"/>
    <mergeCell ref="G34:L34"/>
    <mergeCell ref="M34:P34"/>
    <mergeCell ref="Q34:T34"/>
    <mergeCell ref="U34:X34"/>
    <mergeCell ref="Y34:AA34"/>
    <mergeCell ref="AB34:AD34"/>
    <mergeCell ref="AE34:AG34"/>
    <mergeCell ref="AH34:AN34"/>
    <mergeCell ref="A36:F36"/>
    <mergeCell ref="G35:L35"/>
    <mergeCell ref="M35:P35"/>
    <mergeCell ref="Q35:T35"/>
    <mergeCell ref="U35:X35"/>
    <mergeCell ref="Y35:AA35"/>
    <mergeCell ref="AB35:AD35"/>
    <mergeCell ref="AE35:AG35"/>
    <mergeCell ref="AH35:AN35"/>
    <mergeCell ref="BG19:BI19"/>
    <mergeCell ref="A24:BP24"/>
    <mergeCell ref="A25:F25"/>
    <mergeCell ref="G25:I25"/>
    <mergeCell ref="J25:L25"/>
    <mergeCell ref="M25:P25"/>
    <mergeCell ref="Q25:S25"/>
    <mergeCell ref="T25:X25"/>
    <mergeCell ref="Y25:AC25"/>
    <mergeCell ref="BD25:BF25"/>
    <mergeCell ref="BG25:BI25"/>
    <mergeCell ref="BM25:BN25"/>
    <mergeCell ref="BO25:BQ25"/>
    <mergeCell ref="AV26:AX26"/>
    <mergeCell ref="Q28:S28"/>
    <mergeCell ref="T28:V28"/>
    <mergeCell ref="BJ19:BU19"/>
    <mergeCell ref="BD26:BF26"/>
    <mergeCell ref="BG26:BI26"/>
    <mergeCell ref="BM26:BN26"/>
    <mergeCell ref="AE33:AG33"/>
    <mergeCell ref="AH33:AN33"/>
    <mergeCell ref="BF33:BH33"/>
  </mergeCells>
  <conditionalFormatting sqref="J44:L44">
    <cfRule type="cellIs" dxfId="111" priority="7" operator="equal">
      <formula>"NO CUMPLE"</formula>
    </cfRule>
    <cfRule type="cellIs" dxfId="110" priority="8" operator="equal">
      <formula>"SI CUMPLE"</formula>
    </cfRule>
  </conditionalFormatting>
  <conditionalFormatting sqref="AE34:AG38">
    <cfRule type="cellIs" dxfId="109" priority="1" operator="equal">
      <formula>"NO CUMPLE"</formula>
    </cfRule>
    <cfRule type="cellIs" dxfId="108" priority="2" operator="equal">
      <formula>"SI CUMPLE"</formula>
    </cfRule>
  </conditionalFormatting>
  <conditionalFormatting sqref="BG18:BG19">
    <cfRule type="cellIs" dxfId="107" priority="13" operator="equal">
      <formula>"SI CUMPLE"</formula>
    </cfRule>
    <cfRule type="cellIs" dxfId="106" priority="14" operator="equal">
      <formula>"NO CUMPLE"</formula>
    </cfRule>
  </conditionalFormatting>
  <conditionalFormatting sqref="BO26:BO27">
    <cfRule type="cellIs" dxfId="105" priority="11" operator="equal">
      <formula>"NO CUMPLE"</formula>
    </cfRule>
    <cfRule type="cellIs" dxfId="104" priority="12" operator="equal">
      <formula>"SI CUMPLE"</formula>
    </cfRule>
  </conditionalFormatting>
  <hyperlinks>
    <hyperlink ref="A1" location="'CONSOLIDADO HABILITADOS '!A1" display="CONSOLIDADO" xr:uid="{A28E0B5D-96B8-4C3E-BC04-61770EBD81C8}"/>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993622CF-7ED1-4714-B354-DFBE6C4A6CE9}">
          <x14:formula1>
            <xm:f>'LISTA '!$G$1:$G$4</xm:f>
          </x14:formula1>
          <xm:sqref>G34:L38</xm:sqref>
        </x14:dataValidation>
        <x14:dataValidation type="list" allowBlank="1" showInputMessage="1" showErrorMessage="1" xr:uid="{5CD986DA-BBA9-4AB2-A475-DBA2E7229755}">
          <x14:formula1>
            <xm:f>'LISTA '!$E$1:$E$2</xm:f>
          </x14:formula1>
          <xm:sqref>A34:F38</xm:sqref>
        </x14:dataValidation>
        <x14:dataValidation type="list" allowBlank="1" showInputMessage="1" showErrorMessage="1" xr:uid="{731766E3-A074-4266-B190-7DE81F012D13}">
          <x14:formula1>
            <xm:f>'LISTA '!$C$1:$C$2</xm:f>
          </x14:formula1>
          <xm:sqref>G26 J26 AL18:AN19 BB26:BC27 AN26:AS27 BA18:BF19 G44:I44 AD26:AH27 G12 AV26:AV27 Y34:AD38</xm:sqref>
        </x14:dataValidation>
        <x14:dataValidation type="list" allowBlank="1" showInputMessage="1" showErrorMessage="1" xr:uid="{83557F2B-FC59-4D6C-8315-468ED6FF8742}">
          <x14:formula1>
            <xm:f>'LISTA '!$C$1:$C$3</xm:f>
          </x14:formula1>
          <xm:sqref>AO18:AQ19 Y26:AC27 AY26:AY27 G11:T11</xm:sqref>
        </x14:dataValidation>
        <x14:dataValidation type="list" allowBlank="1" showInputMessage="1" showErrorMessage="1" xr:uid="{847227E0-7CB7-4EBB-BC45-28CFBB153A96}">
          <x14:formula1>
            <xm:f>'LISTA '!$A$1:$A$2</xm:f>
          </x14:formula1>
          <xm:sqref>AI18:AK19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0A141-AADA-48E9-9E8F-6316A6C75065}">
  <sheetPr>
    <tabColor rgb="FFFF0000"/>
  </sheetPr>
  <dimension ref="A1:BX43"/>
  <sheetViews>
    <sheetView showGridLines="0" topLeftCell="A20" zoomScale="55" zoomScaleNormal="55" workbookViewId="0">
      <selection sqref="A1:C1"/>
    </sheetView>
  </sheetViews>
  <sheetFormatPr baseColWidth="10" defaultColWidth="5.7109375" defaultRowHeight="15" x14ac:dyDescent="0.25"/>
  <cols>
    <col min="10" max="10" width="16.140625" customWidth="1"/>
    <col min="31" max="31" width="14.5703125" customWidth="1"/>
    <col min="41" max="41" width="6.42578125" customWidth="1"/>
    <col min="42" max="42" width="7.85546875" customWidth="1"/>
    <col min="43" max="43" width="9" customWidth="1"/>
    <col min="44" max="44" width="7.85546875" customWidth="1"/>
    <col min="59" max="59" width="12.7109375" customWidth="1"/>
    <col min="67" max="67" width="11.1406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329</v>
      </c>
      <c r="H8" s="93"/>
      <c r="I8" s="93"/>
      <c r="J8" s="93"/>
      <c r="K8" s="93"/>
      <c r="L8" s="93"/>
      <c r="M8" s="93"/>
      <c r="N8" s="93"/>
      <c r="O8" s="93"/>
      <c r="P8" s="93"/>
      <c r="Q8" s="93"/>
      <c r="R8" s="93"/>
      <c r="S8" s="93"/>
      <c r="T8" s="93"/>
    </row>
    <row r="9" spans="1:73" x14ac:dyDescent="0.25">
      <c r="A9" s="142" t="s">
        <v>37</v>
      </c>
      <c r="B9" s="142"/>
      <c r="C9" s="142"/>
      <c r="D9" s="142"/>
      <c r="E9" s="142"/>
      <c r="F9" s="142"/>
      <c r="G9" s="93" t="s">
        <v>330</v>
      </c>
      <c r="H9" s="93"/>
      <c r="I9" s="93"/>
      <c r="J9" s="93"/>
      <c r="K9" s="93"/>
      <c r="L9" s="93"/>
      <c r="M9" s="93"/>
      <c r="N9" s="93"/>
      <c r="O9" s="93"/>
      <c r="P9" s="93"/>
      <c r="Q9" s="93"/>
      <c r="R9" s="93"/>
      <c r="S9" s="93"/>
      <c r="T9" s="93"/>
    </row>
    <row r="10" spans="1:73" x14ac:dyDescent="0.25">
      <c r="A10" s="142" t="s">
        <v>38</v>
      </c>
      <c r="B10" s="142"/>
      <c r="C10" s="142"/>
      <c r="D10" s="142"/>
      <c r="E10" s="142"/>
      <c r="F10" s="142"/>
      <c r="G10" s="93" t="s">
        <v>331</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81</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242</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74" customHeight="1" x14ac:dyDescent="0.25">
      <c r="A18" s="126" t="s">
        <v>333</v>
      </c>
      <c r="B18" s="126"/>
      <c r="C18" s="126"/>
      <c r="D18" s="127" t="s">
        <v>334</v>
      </c>
      <c r="E18" s="127"/>
      <c r="F18" s="127"/>
      <c r="G18" s="159" t="s">
        <v>335</v>
      </c>
      <c r="H18" s="160"/>
      <c r="I18" s="160"/>
      <c r="J18" s="160"/>
      <c r="K18" s="160"/>
      <c r="L18" s="160"/>
      <c r="M18" s="160"/>
      <c r="N18" s="160"/>
      <c r="O18" s="160"/>
      <c r="P18" s="161"/>
      <c r="Q18" s="127" t="s">
        <v>344</v>
      </c>
      <c r="R18" s="127"/>
      <c r="S18" s="127"/>
      <c r="T18" s="127" t="s">
        <v>344</v>
      </c>
      <c r="U18" s="127"/>
      <c r="V18" s="127"/>
      <c r="W18" s="127" t="s">
        <v>332</v>
      </c>
      <c r="X18" s="126"/>
      <c r="Y18" s="126"/>
      <c r="Z18" s="126"/>
      <c r="AA18" s="126"/>
      <c r="AB18" s="126"/>
      <c r="AC18" s="126"/>
      <c r="AD18" s="126"/>
      <c r="AE18" s="126"/>
      <c r="AF18" s="126"/>
      <c r="AG18" s="126"/>
      <c r="AH18" s="126"/>
      <c r="AI18" s="127" t="s">
        <v>108</v>
      </c>
      <c r="AJ18" s="127"/>
      <c r="AK18" s="127"/>
      <c r="AL18" s="127" t="s">
        <v>40</v>
      </c>
      <c r="AM18" s="127"/>
      <c r="AN18" s="127"/>
      <c r="AO18" s="127" t="s">
        <v>102</v>
      </c>
      <c r="AP18" s="127"/>
      <c r="AQ18" s="127"/>
      <c r="AR18" s="127" t="s">
        <v>128</v>
      </c>
      <c r="AS18" s="127"/>
      <c r="AT18" s="127"/>
      <c r="AU18" s="127" t="s">
        <v>338</v>
      </c>
      <c r="AV18" s="127"/>
      <c r="AW18" s="127"/>
      <c r="AX18" s="127" t="s">
        <v>338</v>
      </c>
      <c r="AY18" s="127"/>
      <c r="AZ18" s="127"/>
      <c r="BA18" s="126" t="s">
        <v>40</v>
      </c>
      <c r="BB18" s="126"/>
      <c r="BC18" s="126"/>
      <c r="BD18" s="126" t="s">
        <v>40</v>
      </c>
      <c r="BE18" s="126"/>
      <c r="BF18" s="126"/>
      <c r="BG18" s="162" t="str">
        <f>+IF(AU22&gt;=G12,"SI CUMPLE","NO CUMPLE")</f>
        <v>NO CUMPLE</v>
      </c>
      <c r="BH18" s="163"/>
      <c r="BI18" s="164"/>
      <c r="BJ18" s="127" t="s">
        <v>433</v>
      </c>
      <c r="BK18" s="126"/>
      <c r="BL18" s="126"/>
      <c r="BM18" s="126"/>
      <c r="BN18" s="126"/>
      <c r="BO18" s="126"/>
      <c r="BP18" s="126"/>
      <c r="BQ18" s="126"/>
      <c r="BR18" s="126"/>
      <c r="BS18" s="126"/>
      <c r="BT18" s="126"/>
      <c r="BU18" s="126"/>
    </row>
    <row r="19" spans="1:76" ht="149.25" customHeight="1" x14ac:dyDescent="0.25">
      <c r="A19" s="126" t="s">
        <v>339</v>
      </c>
      <c r="B19" s="126"/>
      <c r="C19" s="126"/>
      <c r="D19" s="127" t="s">
        <v>340</v>
      </c>
      <c r="E19" s="126"/>
      <c r="F19" s="126"/>
      <c r="G19" s="126" t="s">
        <v>236</v>
      </c>
      <c r="H19" s="126"/>
      <c r="I19" s="126"/>
      <c r="J19" s="126"/>
      <c r="K19" s="126"/>
      <c r="L19" s="126"/>
      <c r="M19" s="126"/>
      <c r="N19" s="126"/>
      <c r="O19" s="126"/>
      <c r="P19" s="126"/>
      <c r="Q19" s="127" t="s">
        <v>336</v>
      </c>
      <c r="R19" s="127"/>
      <c r="S19" s="127"/>
      <c r="T19" s="127" t="s">
        <v>336</v>
      </c>
      <c r="U19" s="127"/>
      <c r="V19" s="127"/>
      <c r="W19" s="127" t="s">
        <v>337</v>
      </c>
      <c r="X19" s="127"/>
      <c r="Y19" s="127"/>
      <c r="Z19" s="127"/>
      <c r="AA19" s="127"/>
      <c r="AB19" s="127"/>
      <c r="AC19" s="127"/>
      <c r="AD19" s="127"/>
      <c r="AE19" s="127"/>
      <c r="AF19" s="127"/>
      <c r="AG19" s="127"/>
      <c r="AH19" s="127"/>
      <c r="AI19" s="126" t="s">
        <v>108</v>
      </c>
      <c r="AJ19" s="126"/>
      <c r="AK19" s="126"/>
      <c r="AL19" s="126" t="s">
        <v>40</v>
      </c>
      <c r="AM19" s="126"/>
      <c r="AN19" s="126"/>
      <c r="AO19" s="126" t="s">
        <v>102</v>
      </c>
      <c r="AP19" s="126"/>
      <c r="AQ19" s="126"/>
      <c r="AR19" s="126" t="s">
        <v>128</v>
      </c>
      <c r="AS19" s="126"/>
      <c r="AT19" s="126"/>
      <c r="AU19" s="126">
        <v>267.74</v>
      </c>
      <c r="AV19" s="126"/>
      <c r="AW19" s="126"/>
      <c r="AX19" s="126">
        <v>54</v>
      </c>
      <c r="AY19" s="126"/>
      <c r="AZ19" s="126"/>
      <c r="BA19" s="126" t="s">
        <v>81</v>
      </c>
      <c r="BB19" s="126"/>
      <c r="BC19" s="126"/>
      <c r="BD19" s="126" t="s">
        <v>81</v>
      </c>
      <c r="BE19" s="126"/>
      <c r="BF19" s="126"/>
      <c r="BG19" s="162" t="s">
        <v>108</v>
      </c>
      <c r="BH19" s="163"/>
      <c r="BI19" s="164"/>
      <c r="BJ19" s="141" t="s">
        <v>434</v>
      </c>
      <c r="BK19" s="93"/>
      <c r="BL19" s="93"/>
      <c r="BM19" s="93"/>
      <c r="BN19" s="93"/>
      <c r="BO19" s="93"/>
      <c r="BP19" s="93"/>
      <c r="BQ19" s="93"/>
      <c r="BR19" s="93"/>
      <c r="BS19" s="93"/>
      <c r="BT19" s="93"/>
      <c r="BU19" s="93"/>
    </row>
    <row r="20" spans="1:76" ht="159" customHeight="1" x14ac:dyDescent="0.25">
      <c r="A20" s="126" t="s">
        <v>341</v>
      </c>
      <c r="B20" s="126"/>
      <c r="C20" s="126"/>
      <c r="D20" s="127" t="s">
        <v>345</v>
      </c>
      <c r="E20" s="126"/>
      <c r="F20" s="126"/>
      <c r="G20" s="127" t="s">
        <v>342</v>
      </c>
      <c r="H20" s="127"/>
      <c r="I20" s="127"/>
      <c r="J20" s="127"/>
      <c r="K20" s="127"/>
      <c r="L20" s="127"/>
      <c r="M20" s="127"/>
      <c r="N20" s="127"/>
      <c r="O20" s="127"/>
      <c r="P20" s="127"/>
      <c r="Q20" s="158">
        <v>43346</v>
      </c>
      <c r="R20" s="127"/>
      <c r="S20" s="127"/>
      <c r="T20" s="158">
        <v>43449</v>
      </c>
      <c r="U20" s="127"/>
      <c r="V20" s="127"/>
      <c r="W20" s="127" t="s">
        <v>343</v>
      </c>
      <c r="X20" s="127"/>
      <c r="Y20" s="127"/>
      <c r="Z20" s="127"/>
      <c r="AA20" s="127"/>
      <c r="AB20" s="127"/>
      <c r="AC20" s="127"/>
      <c r="AD20" s="127"/>
      <c r="AE20" s="127"/>
      <c r="AF20" s="127"/>
      <c r="AG20" s="127"/>
      <c r="AH20" s="127"/>
      <c r="AI20" s="126" t="s">
        <v>108</v>
      </c>
      <c r="AJ20" s="126"/>
      <c r="AK20" s="126"/>
      <c r="AL20" s="126" t="s">
        <v>40</v>
      </c>
      <c r="AM20" s="126"/>
      <c r="AN20" s="126"/>
      <c r="AO20" s="126" t="s">
        <v>102</v>
      </c>
      <c r="AP20" s="126"/>
      <c r="AQ20" s="126"/>
      <c r="AR20" s="126" t="s">
        <v>102</v>
      </c>
      <c r="AS20" s="126"/>
      <c r="AT20" s="126"/>
      <c r="AU20" s="187">
        <v>413.3</v>
      </c>
      <c r="AV20" s="187"/>
      <c r="AW20" s="187"/>
      <c r="AX20" s="126">
        <v>35</v>
      </c>
      <c r="AY20" s="126"/>
      <c r="AZ20" s="126"/>
      <c r="BA20" s="126" t="s">
        <v>81</v>
      </c>
      <c r="BB20" s="126"/>
      <c r="BC20" s="126"/>
      <c r="BD20" s="126" t="s">
        <v>81</v>
      </c>
      <c r="BE20" s="126"/>
      <c r="BF20" s="126"/>
      <c r="BG20" s="162" t="s">
        <v>108</v>
      </c>
      <c r="BH20" s="163"/>
      <c r="BI20" s="164"/>
      <c r="BJ20" s="127" t="s">
        <v>435</v>
      </c>
      <c r="BK20" s="126"/>
      <c r="BL20" s="126"/>
      <c r="BM20" s="126"/>
      <c r="BN20" s="126"/>
      <c r="BO20" s="126"/>
      <c r="BP20" s="126"/>
      <c r="BQ20" s="126"/>
      <c r="BR20" s="126"/>
      <c r="BS20" s="126"/>
      <c r="BT20" s="126"/>
      <c r="BU20" s="126"/>
    </row>
    <row r="21" spans="1:76" ht="161.25" customHeight="1" x14ac:dyDescent="0.25">
      <c r="A21" s="126" t="s">
        <v>348</v>
      </c>
      <c r="B21" s="126"/>
      <c r="C21" s="126"/>
      <c r="D21" s="127" t="s">
        <v>349</v>
      </c>
      <c r="E21" s="126"/>
      <c r="F21" s="126"/>
      <c r="G21" s="127" t="s">
        <v>346</v>
      </c>
      <c r="H21" s="127"/>
      <c r="I21" s="127"/>
      <c r="J21" s="127"/>
      <c r="K21" s="127"/>
      <c r="L21" s="127"/>
      <c r="M21" s="127"/>
      <c r="N21" s="127"/>
      <c r="O21" s="127"/>
      <c r="P21" s="127"/>
      <c r="Q21" s="158" t="s">
        <v>344</v>
      </c>
      <c r="R21" s="127"/>
      <c r="S21" s="127"/>
      <c r="T21" s="158" t="s">
        <v>344</v>
      </c>
      <c r="U21" s="127"/>
      <c r="V21" s="127"/>
      <c r="W21" s="127" t="s">
        <v>347</v>
      </c>
      <c r="X21" s="127"/>
      <c r="Y21" s="127"/>
      <c r="Z21" s="127"/>
      <c r="AA21" s="127"/>
      <c r="AB21" s="127"/>
      <c r="AC21" s="127"/>
      <c r="AD21" s="127"/>
      <c r="AE21" s="127"/>
      <c r="AF21" s="127"/>
      <c r="AG21" s="127"/>
      <c r="AH21" s="127"/>
      <c r="AI21" s="158" t="s">
        <v>108</v>
      </c>
      <c r="AJ21" s="127"/>
      <c r="AK21" s="127"/>
      <c r="AL21" s="126" t="s">
        <v>40</v>
      </c>
      <c r="AM21" s="126"/>
      <c r="AN21" s="126"/>
      <c r="AO21" s="126" t="s">
        <v>102</v>
      </c>
      <c r="AP21" s="126"/>
      <c r="AQ21" s="126"/>
      <c r="AR21" s="126" t="s">
        <v>102</v>
      </c>
      <c r="AS21" s="126"/>
      <c r="AT21" s="126"/>
      <c r="AU21" s="186">
        <v>341.01</v>
      </c>
      <c r="AV21" s="186"/>
      <c r="AW21" s="186"/>
      <c r="AX21" s="126">
        <v>39</v>
      </c>
      <c r="AY21" s="126"/>
      <c r="AZ21" s="126"/>
      <c r="BA21" s="126" t="s">
        <v>81</v>
      </c>
      <c r="BB21" s="126"/>
      <c r="BC21" s="126"/>
      <c r="BD21" s="126" t="s">
        <v>81</v>
      </c>
      <c r="BE21" s="126"/>
      <c r="BF21" s="126"/>
      <c r="BG21" s="162" t="s">
        <v>108</v>
      </c>
      <c r="BH21" s="163"/>
      <c r="BI21" s="164"/>
      <c r="BJ21" s="141" t="s">
        <v>436</v>
      </c>
      <c r="BK21" s="93"/>
      <c r="BL21" s="93"/>
      <c r="BM21" s="93"/>
      <c r="BN21" s="93"/>
      <c r="BO21" s="93"/>
      <c r="BP21" s="93"/>
      <c r="BQ21" s="93"/>
      <c r="BR21" s="93"/>
      <c r="BS21" s="93"/>
      <c r="BT21" s="93"/>
      <c r="BU21" s="93"/>
    </row>
    <row r="22" spans="1:76" x14ac:dyDescent="0.25">
      <c r="AR22" s="137" t="s">
        <v>61</v>
      </c>
      <c r="AS22" s="137"/>
      <c r="AT22" s="137"/>
      <c r="AU22" s="138">
        <v>0</v>
      </c>
      <c r="AV22" s="138"/>
      <c r="AW22" s="138"/>
      <c r="BG22" s="63" t="s">
        <v>290</v>
      </c>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1" t="s">
        <v>63</v>
      </c>
      <c r="B26" s="122"/>
      <c r="C26" s="122"/>
      <c r="D26" s="122"/>
      <c r="E26" s="122"/>
      <c r="F26" s="122"/>
      <c r="G26" s="122"/>
      <c r="H26" s="122"/>
      <c r="I26" s="122"/>
      <c r="J26" s="122"/>
      <c r="K26" s="122"/>
      <c r="L26" s="122"/>
      <c r="M26" s="122"/>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2"/>
      <c r="BE26" s="122"/>
      <c r="BF26" s="122"/>
      <c r="BG26" s="122"/>
      <c r="BH26" s="122"/>
      <c r="BI26" s="122"/>
      <c r="BJ26" s="122"/>
      <c r="BK26" s="122"/>
      <c r="BL26" s="122"/>
      <c r="BM26" s="122"/>
      <c r="BN26" s="122"/>
      <c r="BO26" s="122"/>
      <c r="BP26" s="122"/>
    </row>
    <row r="27" spans="1:76" s="17" customFormat="1" ht="45" customHeight="1" x14ac:dyDescent="0.25">
      <c r="A27" s="123" t="s">
        <v>64</v>
      </c>
      <c r="B27" s="124"/>
      <c r="C27" s="124"/>
      <c r="D27" s="124"/>
      <c r="E27" s="124"/>
      <c r="F27" s="125"/>
      <c r="G27" s="84" t="s">
        <v>65</v>
      </c>
      <c r="H27" s="84"/>
      <c r="I27" s="84"/>
      <c r="J27" s="84" t="s">
        <v>66</v>
      </c>
      <c r="K27" s="84"/>
      <c r="L27" s="84"/>
      <c r="M27" s="123" t="s">
        <v>67</v>
      </c>
      <c r="N27" s="124"/>
      <c r="O27" s="124"/>
      <c r="P27" s="125"/>
      <c r="Q27" s="84" t="s">
        <v>68</v>
      </c>
      <c r="R27" s="84"/>
      <c r="S27" s="84"/>
      <c r="T27" s="129" t="s">
        <v>69</v>
      </c>
      <c r="U27" s="130"/>
      <c r="V27" s="130"/>
      <c r="W27" s="130"/>
      <c r="X27" s="131"/>
      <c r="Y27" s="129" t="s">
        <v>70</v>
      </c>
      <c r="Z27" s="130"/>
      <c r="AA27" s="130"/>
      <c r="AB27" s="130"/>
      <c r="AC27" s="131"/>
      <c r="AD27" s="129" t="s">
        <v>71</v>
      </c>
      <c r="AE27" s="130"/>
      <c r="AF27" s="130"/>
      <c r="AG27" s="130"/>
      <c r="AH27" s="131"/>
      <c r="AI27" s="133" t="s">
        <v>72</v>
      </c>
      <c r="AJ27" s="133"/>
      <c r="AK27" s="133"/>
      <c r="AL27" s="133"/>
      <c r="AM27" s="133"/>
      <c r="AN27" s="129" t="s">
        <v>73</v>
      </c>
      <c r="AO27" s="130"/>
      <c r="AP27" s="130"/>
      <c r="AQ27" s="130"/>
      <c r="AR27" s="131"/>
      <c r="AS27" s="129" t="s">
        <v>98</v>
      </c>
      <c r="AT27" s="130"/>
      <c r="AU27" s="131"/>
      <c r="AV27" s="134" t="s">
        <v>74</v>
      </c>
      <c r="AW27" s="139"/>
      <c r="AX27" s="132"/>
      <c r="AY27" s="140" t="s">
        <v>75</v>
      </c>
      <c r="AZ27" s="140"/>
      <c r="BA27" s="140"/>
      <c r="BB27" s="129" t="s">
        <v>76</v>
      </c>
      <c r="BC27" s="131"/>
      <c r="BD27" s="132" t="s">
        <v>47</v>
      </c>
      <c r="BE27" s="133"/>
      <c r="BF27" s="133"/>
      <c r="BG27" s="133" t="s">
        <v>48</v>
      </c>
      <c r="BH27" s="133"/>
      <c r="BI27" s="133"/>
      <c r="BJ27" s="16" t="s">
        <v>77</v>
      </c>
      <c r="BK27" s="16" t="s">
        <v>78</v>
      </c>
      <c r="BL27" s="16" t="s">
        <v>79</v>
      </c>
      <c r="BM27" s="134" t="s">
        <v>80</v>
      </c>
      <c r="BN27" s="132"/>
      <c r="BO27" s="85" t="s">
        <v>58</v>
      </c>
      <c r="BP27" s="85"/>
      <c r="BQ27" s="85"/>
      <c r="BR27" s="84" t="s">
        <v>59</v>
      </c>
      <c r="BS27" s="84"/>
      <c r="BT27" s="84"/>
      <c r="BU27" s="84"/>
      <c r="BV27" s="84"/>
      <c r="BW27" s="84"/>
      <c r="BX27" s="84"/>
    </row>
    <row r="28" spans="1:76" ht="15.75" customHeight="1" x14ac:dyDescent="0.25">
      <c r="A28" s="127" t="s">
        <v>350</v>
      </c>
      <c r="B28" s="127"/>
      <c r="C28" s="127"/>
      <c r="D28" s="127"/>
      <c r="E28" s="127"/>
      <c r="F28" s="127"/>
      <c r="G28" s="126" t="s">
        <v>81</v>
      </c>
      <c r="H28" s="126"/>
      <c r="I28" s="126"/>
      <c r="J28" s="126" t="s">
        <v>81</v>
      </c>
      <c r="K28" s="126"/>
      <c r="L28" s="126"/>
      <c r="M28" s="126" t="s">
        <v>351</v>
      </c>
      <c r="N28" s="126"/>
      <c r="O28" s="126"/>
      <c r="P28" s="126"/>
      <c r="Q28" s="156">
        <v>35643</v>
      </c>
      <c r="R28" s="156"/>
      <c r="S28" s="156"/>
      <c r="T28" s="126" t="s">
        <v>81</v>
      </c>
      <c r="U28" s="126"/>
      <c r="V28" s="126"/>
      <c r="W28" s="126"/>
      <c r="X28" s="126"/>
      <c r="Y28" s="126" t="s">
        <v>81</v>
      </c>
      <c r="Z28" s="126"/>
      <c r="AA28" s="126"/>
      <c r="AB28" s="126"/>
      <c r="AC28" s="126"/>
      <c r="AD28" s="126" t="s">
        <v>81</v>
      </c>
      <c r="AE28" s="126"/>
      <c r="AF28" s="126"/>
      <c r="AG28" s="126"/>
      <c r="AH28" s="126"/>
      <c r="AI28" s="93" t="s">
        <v>352</v>
      </c>
      <c r="AJ28" s="93"/>
      <c r="AK28" s="93"/>
      <c r="AL28" s="93"/>
      <c r="AM28" s="93"/>
      <c r="AN28" s="98" t="s">
        <v>81</v>
      </c>
      <c r="AO28" s="95"/>
      <c r="AP28" s="95"/>
      <c r="AQ28" s="95"/>
      <c r="AR28" s="96"/>
      <c r="AS28" s="98" t="s">
        <v>81</v>
      </c>
      <c r="AT28" s="95"/>
      <c r="AU28" s="96"/>
      <c r="AV28" s="98" t="s">
        <v>40</v>
      </c>
      <c r="AW28" s="95"/>
      <c r="AX28" s="95"/>
      <c r="AY28" s="98" t="s">
        <v>102</v>
      </c>
      <c r="AZ28" s="95"/>
      <c r="BA28" s="96"/>
      <c r="BB28" s="98" t="s">
        <v>81</v>
      </c>
      <c r="BC28" s="96"/>
      <c r="BD28" s="94">
        <v>42781</v>
      </c>
      <c r="BE28" s="95"/>
      <c r="BF28" s="96"/>
      <c r="BG28" s="94">
        <v>43889</v>
      </c>
      <c r="BH28" s="95"/>
      <c r="BI28" s="96"/>
      <c r="BJ28" s="22">
        <f>DATEDIF(BD28,BG28,"Y")</f>
        <v>3</v>
      </c>
      <c r="BK28" s="22">
        <f>DATEDIF(BD28,BG28,"YM")</f>
        <v>0</v>
      </c>
      <c r="BL28" s="22">
        <f>DATEDIF(BD28,BG28,"MD")</f>
        <v>13</v>
      </c>
      <c r="BM28" s="98"/>
      <c r="BN28" s="96"/>
      <c r="BO28" s="188" t="s">
        <v>119</v>
      </c>
      <c r="BP28" s="189"/>
      <c r="BQ28" s="190"/>
      <c r="BR28" s="93"/>
      <c r="BS28" s="93"/>
      <c r="BT28" s="93"/>
      <c r="BU28" s="93"/>
      <c r="BV28" s="93"/>
      <c r="BW28" s="93"/>
      <c r="BX28" s="93"/>
    </row>
    <row r="29" spans="1:76" x14ac:dyDescent="0.25">
      <c r="Q29" s="97"/>
      <c r="R29" s="97"/>
      <c r="S29" s="97"/>
      <c r="T29" s="97"/>
      <c r="U29" s="97"/>
      <c r="V29" s="97"/>
      <c r="BE29" s="110"/>
      <c r="BF29" s="110"/>
      <c r="BG29" s="110"/>
      <c r="BH29" s="98"/>
      <c r="BI29" s="96"/>
      <c r="BO29" s="61" t="s">
        <v>119</v>
      </c>
    </row>
    <row r="31" spans="1:76" x14ac:dyDescent="0.25">
      <c r="A31" s="5" t="s">
        <v>83</v>
      </c>
    </row>
    <row r="33" spans="1:70" s="5" customFormat="1" ht="15" customHeight="1" x14ac:dyDescent="0.25">
      <c r="A33" s="99" t="s">
        <v>84</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row>
    <row r="34" spans="1:70" s="5" customFormat="1" ht="28.5" customHeight="1" x14ac:dyDescent="0.25">
      <c r="A34" s="84" t="s">
        <v>20</v>
      </c>
      <c r="B34" s="84"/>
      <c r="C34" s="84"/>
      <c r="D34" s="84"/>
      <c r="E34" s="84"/>
      <c r="F34" s="84"/>
      <c r="G34" s="84" t="s">
        <v>85</v>
      </c>
      <c r="H34" s="84"/>
      <c r="I34" s="84"/>
      <c r="J34" s="84"/>
      <c r="K34" s="84"/>
      <c r="L34" s="84"/>
      <c r="M34" s="84" t="s">
        <v>86</v>
      </c>
      <c r="N34" s="84"/>
      <c r="O34" s="84"/>
      <c r="P34" s="84"/>
      <c r="Q34" s="84" t="s">
        <v>87</v>
      </c>
      <c r="R34" s="84"/>
      <c r="S34" s="84"/>
      <c r="T34" s="84"/>
      <c r="U34" s="84" t="s">
        <v>88</v>
      </c>
      <c r="V34" s="84"/>
      <c r="W34" s="84"/>
      <c r="X34" s="84"/>
      <c r="Y34" s="84" t="s">
        <v>89</v>
      </c>
      <c r="Z34" s="84"/>
      <c r="AA34" s="84"/>
      <c r="AB34" s="84" t="s">
        <v>90</v>
      </c>
      <c r="AC34" s="84"/>
      <c r="AD34" s="84"/>
      <c r="AE34" s="85" t="s">
        <v>58</v>
      </c>
      <c r="AF34" s="85"/>
      <c r="AG34" s="85"/>
      <c r="AH34" s="85" t="s">
        <v>59</v>
      </c>
      <c r="AI34" s="85"/>
      <c r="AJ34" s="85"/>
      <c r="AK34" s="85"/>
      <c r="AL34" s="85"/>
      <c r="AM34" s="85"/>
      <c r="AN34" s="85"/>
      <c r="AO34" s="19"/>
      <c r="AP34" s="20"/>
      <c r="AQ34" s="20"/>
      <c r="AR34" s="20"/>
      <c r="AS34" s="20"/>
      <c r="AT34" s="20"/>
      <c r="AU34" s="20"/>
      <c r="AV34" s="20"/>
      <c r="AW34" s="19"/>
      <c r="AX34" s="19"/>
      <c r="AY34" s="19"/>
      <c r="AZ34" s="19"/>
      <c r="BA34" s="19"/>
      <c r="BB34" s="19"/>
      <c r="BC34" s="19"/>
      <c r="BD34" s="19"/>
      <c r="BE34" s="19"/>
      <c r="BF34" s="135"/>
      <c r="BG34" s="135"/>
      <c r="BH34" s="135"/>
      <c r="BI34" s="135"/>
      <c r="BJ34" s="135"/>
      <c r="BK34" s="135"/>
      <c r="BL34" s="135"/>
      <c r="BM34" s="135"/>
      <c r="BN34" s="135"/>
      <c r="BO34" s="135"/>
      <c r="BP34" s="135"/>
      <c r="BQ34" s="135"/>
      <c r="BR34" s="135"/>
    </row>
    <row r="35" spans="1:70" ht="69.75" customHeight="1" x14ac:dyDescent="0.25">
      <c r="A35" s="93" t="s">
        <v>136</v>
      </c>
      <c r="B35" s="93"/>
      <c r="C35" s="93"/>
      <c r="D35" s="93"/>
      <c r="E35" s="93"/>
      <c r="F35" s="93"/>
      <c r="G35" s="93" t="s">
        <v>137</v>
      </c>
      <c r="H35" s="93"/>
      <c r="I35" s="93"/>
      <c r="J35" s="93"/>
      <c r="K35" s="93"/>
      <c r="L35" s="93"/>
      <c r="M35" s="127" t="s">
        <v>353</v>
      </c>
      <c r="N35" s="127"/>
      <c r="O35" s="127"/>
      <c r="P35" s="127"/>
      <c r="Q35" s="155">
        <v>45124</v>
      </c>
      <c r="R35" s="93"/>
      <c r="S35" s="93"/>
      <c r="T35" s="93"/>
      <c r="U35" s="93" t="s">
        <v>89</v>
      </c>
      <c r="V35" s="93"/>
      <c r="W35" s="93"/>
      <c r="X35" s="93"/>
      <c r="Y35" s="98" t="s">
        <v>81</v>
      </c>
      <c r="Z35" s="95"/>
      <c r="AA35" s="96"/>
      <c r="AB35" s="98" t="s">
        <v>81</v>
      </c>
      <c r="AC35" s="95"/>
      <c r="AD35" s="96"/>
      <c r="AE35" s="119" t="str">
        <f>+IF(AB35="SI","SI CUMPLE","NO CUMPLE")</f>
        <v>SI CUMPLE</v>
      </c>
      <c r="AF35" s="119"/>
      <c r="AG35" s="119"/>
      <c r="AH35" s="98"/>
      <c r="AI35" s="95"/>
      <c r="AJ35" s="95"/>
      <c r="AK35" s="95"/>
      <c r="AL35" s="95"/>
      <c r="AM35" s="95"/>
      <c r="AN35" s="96"/>
    </row>
    <row r="36" spans="1:70" x14ac:dyDescent="0.25">
      <c r="AE36" s="61" t="s">
        <v>119</v>
      </c>
    </row>
    <row r="38" spans="1:70" x14ac:dyDescent="0.25">
      <c r="A38" s="5" t="s">
        <v>92</v>
      </c>
    </row>
    <row r="40" spans="1:70" s="5" customFormat="1" ht="15" customHeight="1" x14ac:dyDescent="0.25">
      <c r="A40" s="121" t="s">
        <v>93</v>
      </c>
      <c r="B40" s="122"/>
      <c r="C40" s="122"/>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23"/>
      <c r="AD40" s="23"/>
      <c r="AE40" s="23"/>
      <c r="AF40" s="23"/>
      <c r="AG40" s="23"/>
      <c r="AH40" s="23"/>
      <c r="AI40" s="23"/>
      <c r="AJ40" s="23"/>
      <c r="AK40" s="23"/>
      <c r="AL40" s="23"/>
    </row>
    <row r="41" spans="1:70" ht="29.25" customHeight="1" x14ac:dyDescent="0.25">
      <c r="A41" s="84" t="s">
        <v>94</v>
      </c>
      <c r="B41" s="84"/>
      <c r="C41" s="84"/>
      <c r="D41" s="84"/>
      <c r="E41" s="84"/>
      <c r="F41" s="84"/>
      <c r="G41" s="123" t="s">
        <v>90</v>
      </c>
      <c r="H41" s="124"/>
      <c r="I41" s="125"/>
      <c r="J41" s="85" t="s">
        <v>58</v>
      </c>
      <c r="K41" s="85"/>
      <c r="L41" s="128"/>
      <c r="M41" s="84" t="s">
        <v>59</v>
      </c>
      <c r="N41" s="84"/>
      <c r="O41" s="84"/>
      <c r="P41" s="84"/>
      <c r="Q41" s="84"/>
      <c r="R41" s="84"/>
      <c r="S41" s="84"/>
      <c r="T41" s="84"/>
      <c r="U41" s="84"/>
      <c r="V41" s="84"/>
      <c r="W41" s="84"/>
      <c r="X41" s="84"/>
      <c r="Y41" s="84"/>
      <c r="Z41" s="84"/>
      <c r="AA41" s="84"/>
      <c r="AB41" s="84"/>
      <c r="AC41" s="118"/>
      <c r="AD41" s="118"/>
      <c r="AE41" s="118"/>
      <c r="AF41" s="118"/>
      <c r="AG41" s="118"/>
      <c r="AH41" s="118"/>
      <c r="AI41" s="118"/>
      <c r="AJ41" s="118"/>
      <c r="AK41" s="118"/>
      <c r="AL41" s="118"/>
    </row>
    <row r="42" spans="1:70" s="2" customFormat="1" ht="72.75" customHeight="1" x14ac:dyDescent="0.25">
      <c r="A42" s="127" t="s">
        <v>95</v>
      </c>
      <c r="B42" s="127"/>
      <c r="C42" s="127"/>
      <c r="D42" s="127"/>
      <c r="E42" s="127"/>
      <c r="F42" s="127"/>
      <c r="G42" s="126" t="s">
        <v>81</v>
      </c>
      <c r="H42" s="126"/>
      <c r="I42" s="126"/>
      <c r="J42" s="117" t="str">
        <f>+IF(G42="SI","SI CUMPLE","NO CUMPLE")</f>
        <v>SI CUMPLE</v>
      </c>
      <c r="K42" s="117"/>
      <c r="L42" s="117"/>
      <c r="M42" s="120" t="s">
        <v>96</v>
      </c>
      <c r="N42" s="120"/>
      <c r="O42" s="120"/>
      <c r="P42" s="120"/>
      <c r="Q42" s="120"/>
      <c r="R42" s="120"/>
      <c r="S42" s="120"/>
      <c r="T42" s="120"/>
      <c r="U42" s="120"/>
      <c r="V42" s="120"/>
      <c r="W42" s="120"/>
      <c r="X42" s="120"/>
      <c r="Y42" s="120"/>
      <c r="Z42" s="120"/>
      <c r="AA42" s="120"/>
      <c r="AB42" s="120"/>
      <c r="AC42" s="104"/>
      <c r="AD42" s="104"/>
      <c r="AE42" s="104"/>
      <c r="AF42" s="104"/>
      <c r="AG42" s="104"/>
      <c r="AH42" s="104"/>
      <c r="AI42" s="104"/>
      <c r="AJ42" s="104"/>
      <c r="AK42" s="104"/>
      <c r="AL42" s="104"/>
    </row>
    <row r="43" spans="1:70" x14ac:dyDescent="0.25">
      <c r="J43" s="61" t="s">
        <v>201</v>
      </c>
    </row>
  </sheetData>
  <mergeCells count="176">
    <mergeCell ref="A1:C1"/>
    <mergeCell ref="AS27:AU27"/>
    <mergeCell ref="AS28:AU28"/>
    <mergeCell ref="AF41:AL41"/>
    <mergeCell ref="A42:F42"/>
    <mergeCell ref="G42:I42"/>
    <mergeCell ref="J42:L42"/>
    <mergeCell ref="M42:AB42"/>
    <mergeCell ref="AC42:AE42"/>
    <mergeCell ref="AF42:AL42"/>
    <mergeCell ref="Y35:AA35"/>
    <mergeCell ref="AB35:AD35"/>
    <mergeCell ref="AE35:AG35"/>
    <mergeCell ref="AH35:AN35"/>
    <mergeCell ref="A40:AB40"/>
    <mergeCell ref="A41:F41"/>
    <mergeCell ref="G41:I41"/>
    <mergeCell ref="J41:L41"/>
    <mergeCell ref="M41:AB41"/>
    <mergeCell ref="AC41:AE41"/>
    <mergeCell ref="AB34:AD34"/>
    <mergeCell ref="A35:F35"/>
    <mergeCell ref="G35:L35"/>
    <mergeCell ref="M35:P35"/>
    <mergeCell ref="Q35:T35"/>
    <mergeCell ref="U35:X35"/>
    <mergeCell ref="A34:F34"/>
    <mergeCell ref="G34:L34"/>
    <mergeCell ref="M34:P34"/>
    <mergeCell ref="Q34:T34"/>
    <mergeCell ref="U34:X34"/>
    <mergeCell ref="Q29:S29"/>
    <mergeCell ref="T29:V29"/>
    <mergeCell ref="BE29:BG29"/>
    <mergeCell ref="BH29:BI29"/>
    <mergeCell ref="A33:AN33"/>
    <mergeCell ref="BD28:BF28"/>
    <mergeCell ref="BG28:BI28"/>
    <mergeCell ref="BM28:BN28"/>
    <mergeCell ref="AE34:AG34"/>
    <mergeCell ref="AH34:AN34"/>
    <mergeCell ref="BF34:BH34"/>
    <mergeCell ref="BI34:BR34"/>
    <mergeCell ref="Y34:AA34"/>
    <mergeCell ref="A28:F28"/>
    <mergeCell ref="G28:I28"/>
    <mergeCell ref="J28:L28"/>
    <mergeCell ref="M28:P28"/>
    <mergeCell ref="Q28:S28"/>
    <mergeCell ref="T28:X28"/>
    <mergeCell ref="Y28:AC28"/>
    <mergeCell ref="AL20:AN20"/>
    <mergeCell ref="AO20:AQ20"/>
    <mergeCell ref="AD27:AH27"/>
    <mergeCell ref="AI27:AM27"/>
    <mergeCell ref="AN27:AR27"/>
    <mergeCell ref="AV27:AX27"/>
    <mergeCell ref="AY27:BA27"/>
    <mergeCell ref="BB27:BC27"/>
    <mergeCell ref="BR28:BX28"/>
    <mergeCell ref="AY28:BA28"/>
    <mergeCell ref="BB28:BC28"/>
    <mergeCell ref="AI28:AM28"/>
    <mergeCell ref="AN28:AR28"/>
    <mergeCell ref="AV28:AX28"/>
    <mergeCell ref="BO28:BQ28"/>
    <mergeCell ref="AD28:AH28"/>
    <mergeCell ref="BJ21:BU21"/>
    <mergeCell ref="AR22:AT22"/>
    <mergeCell ref="AU22:AW22"/>
    <mergeCell ref="A26:BP26"/>
    <mergeCell ref="A27:F27"/>
    <mergeCell ref="G27:I27"/>
    <mergeCell ref="J27:L27"/>
    <mergeCell ref="M27:P27"/>
    <mergeCell ref="BG18:BI18"/>
    <mergeCell ref="AL19:AN19"/>
    <mergeCell ref="AO18:AQ18"/>
    <mergeCell ref="AR20:AT20"/>
    <mergeCell ref="AU20:AW20"/>
    <mergeCell ref="AX20:AZ20"/>
    <mergeCell ref="BA20:BC20"/>
    <mergeCell ref="BD20:BF20"/>
    <mergeCell ref="BJ20:BU20"/>
    <mergeCell ref="BJ19:BU19"/>
    <mergeCell ref="AO19:AQ19"/>
    <mergeCell ref="AR19:AT19"/>
    <mergeCell ref="AU19:AW19"/>
    <mergeCell ref="AX19:AZ19"/>
    <mergeCell ref="BA19:BC19"/>
    <mergeCell ref="BD19:BF19"/>
    <mergeCell ref="BJ18:BU18"/>
    <mergeCell ref="AR18:AT18"/>
    <mergeCell ref="AU18:AW18"/>
    <mergeCell ref="AX18:AZ18"/>
    <mergeCell ref="BA18:BC18"/>
    <mergeCell ref="BD18:BF18"/>
    <mergeCell ref="BG19:BI19"/>
    <mergeCell ref="BG20:BI20"/>
    <mergeCell ref="A18:C18"/>
    <mergeCell ref="D18:F18"/>
    <mergeCell ref="Q18:S18"/>
    <mergeCell ref="T18:V18"/>
    <mergeCell ref="W18:AH18"/>
    <mergeCell ref="AI18:AK18"/>
    <mergeCell ref="AL18:AN18"/>
    <mergeCell ref="AL17:AN17"/>
    <mergeCell ref="AO17:AQ17"/>
    <mergeCell ref="G18:P18"/>
    <mergeCell ref="A12:F12"/>
    <mergeCell ref="G12:T12"/>
    <mergeCell ref="A16:BU16"/>
    <mergeCell ref="A17:C17"/>
    <mergeCell ref="D17:F17"/>
    <mergeCell ref="G17:P17"/>
    <mergeCell ref="Q17:S17"/>
    <mergeCell ref="T17:V17"/>
    <mergeCell ref="W17:AH17"/>
    <mergeCell ref="AI17:AK17"/>
    <mergeCell ref="BD17:BF17"/>
    <mergeCell ref="BG17:BI17"/>
    <mergeCell ref="BJ17:BU17"/>
    <mergeCell ref="AR17:AT17"/>
    <mergeCell ref="AU17:AW17"/>
    <mergeCell ref="AX17:AZ17"/>
    <mergeCell ref="BA17:BC17"/>
    <mergeCell ref="A9:F9"/>
    <mergeCell ref="G9:T9"/>
    <mergeCell ref="A10:F10"/>
    <mergeCell ref="G10:T10"/>
    <mergeCell ref="A11:F11"/>
    <mergeCell ref="G11:T11"/>
    <mergeCell ref="A2:B2"/>
    <mergeCell ref="C2:BU2"/>
    <mergeCell ref="A3:B3"/>
    <mergeCell ref="C3:BU3"/>
    <mergeCell ref="A4:B4"/>
    <mergeCell ref="A8:F8"/>
    <mergeCell ref="G8:T8"/>
    <mergeCell ref="A19:C19"/>
    <mergeCell ref="D19:F19"/>
    <mergeCell ref="G19:P19"/>
    <mergeCell ref="Q19:S19"/>
    <mergeCell ref="T19:V19"/>
    <mergeCell ref="W19:AH19"/>
    <mergeCell ref="AI19:AK19"/>
    <mergeCell ref="A21:C21"/>
    <mergeCell ref="D21:F21"/>
    <mergeCell ref="G21:P21"/>
    <mergeCell ref="Q21:S21"/>
    <mergeCell ref="T21:V21"/>
    <mergeCell ref="W21:AH21"/>
    <mergeCell ref="AI21:AK21"/>
    <mergeCell ref="A20:C20"/>
    <mergeCell ref="D20:F20"/>
    <mergeCell ref="G20:P20"/>
    <mergeCell ref="Q20:S20"/>
    <mergeCell ref="T20:V20"/>
    <mergeCell ref="W20:AH20"/>
    <mergeCell ref="AI20:AK20"/>
    <mergeCell ref="Q27:S27"/>
    <mergeCell ref="T27:X27"/>
    <mergeCell ref="Y27:AC27"/>
    <mergeCell ref="BD27:BF27"/>
    <mergeCell ref="BG27:BI27"/>
    <mergeCell ref="BM27:BN27"/>
    <mergeCell ref="BO27:BQ27"/>
    <mergeCell ref="BR27:BX27"/>
    <mergeCell ref="AR21:AT21"/>
    <mergeCell ref="AU21:AW21"/>
    <mergeCell ref="AX21:AZ21"/>
    <mergeCell ref="BA21:BC21"/>
    <mergeCell ref="BD21:BF21"/>
    <mergeCell ref="BG21:BI21"/>
    <mergeCell ref="AL21:AN21"/>
    <mergeCell ref="AO21:AQ21"/>
  </mergeCells>
  <conditionalFormatting sqref="J42:L42">
    <cfRule type="cellIs" dxfId="103" priority="1" operator="equal">
      <formula>"NO CUMPLE"</formula>
    </cfRule>
    <cfRule type="cellIs" dxfId="102" priority="2" operator="equal">
      <formula>"SI CUMPLE"</formula>
    </cfRule>
  </conditionalFormatting>
  <conditionalFormatting sqref="AE35:AG35">
    <cfRule type="cellIs" dxfId="101" priority="3" operator="equal">
      <formula>"NO CUMPLE"</formula>
    </cfRule>
    <cfRule type="cellIs" dxfId="100" priority="4" operator="equal">
      <formula>"SI CUMPLE"</formula>
    </cfRule>
  </conditionalFormatting>
  <conditionalFormatting sqref="BG18:BG21">
    <cfRule type="cellIs" dxfId="99" priority="7" operator="equal">
      <formula>"SI CUMPLE"</formula>
    </cfRule>
    <cfRule type="cellIs" dxfId="98" priority="8" operator="equal">
      <formula>"NO CUMPLE"</formula>
    </cfRule>
  </conditionalFormatting>
  <conditionalFormatting sqref="BO28">
    <cfRule type="cellIs" dxfId="97" priority="5" operator="equal">
      <formula>"NO CUMPLE"</formula>
    </cfRule>
    <cfRule type="cellIs" dxfId="96" priority="6" operator="equal">
      <formula>"SI CUMPLE"</formula>
    </cfRule>
  </conditionalFormatting>
  <hyperlinks>
    <hyperlink ref="A1" location="'CONSOLIDADO HABILITADOS '!A1" display="CONSOLIDADO" xr:uid="{35ED1093-AD1E-4498-839A-FBF239D986CD}"/>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C09DCF59-C724-49BD-B9C7-4863AA1B60B0}">
          <x14:formula1>
            <xm:f>'LISTA '!$A$1:$A$2</xm:f>
          </x14:formula1>
          <xm:sqref>AI18:AK20</xm:sqref>
        </x14:dataValidation>
        <x14:dataValidation type="list" allowBlank="1" showInputMessage="1" showErrorMessage="1" xr:uid="{4CB7CD4E-7D44-4A41-9EAB-069F694E79D4}">
          <x14:formula1>
            <xm:f>'LISTA '!$C$1:$C$3</xm:f>
          </x14:formula1>
          <xm:sqref>G11:T11 AR20:AT21 AY28 AO18:AQ21 Y28</xm:sqref>
        </x14:dataValidation>
        <x14:dataValidation type="list" allowBlank="1" showInputMessage="1" showErrorMessage="1" xr:uid="{21A12C03-9C49-4A72-9A4B-525B0A5562F4}">
          <x14:formula1>
            <xm:f>'LISTA '!$C$1:$C$2</xm:f>
          </x14:formula1>
          <xm:sqref>G28 J28 BA18:BF21 BB28:BC28 Y35:AD35 AN28:AS28 G42:I42 AL18:AN21 G12 AV28 AD28</xm:sqref>
        </x14:dataValidation>
        <x14:dataValidation type="list" allowBlank="1" showInputMessage="1" showErrorMessage="1" xr:uid="{4F7A8DFD-67DD-43CB-BBDB-875396F17CBC}">
          <x14:formula1>
            <xm:f>'LISTA '!$E$1:$E$2</xm:f>
          </x14:formula1>
          <xm:sqref>A35:F35</xm:sqref>
        </x14:dataValidation>
        <x14:dataValidation type="list" allowBlank="1" showInputMessage="1" showErrorMessage="1" xr:uid="{EB535459-8D49-4E86-B6C5-C285AC646231}">
          <x14:formula1>
            <xm:f>'LISTA '!$G$1:$G$4</xm:f>
          </x14:formula1>
          <xm:sqref>G35:L35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124E0-E08D-4DFA-9C96-2D7D339FC19B}">
  <sheetPr>
    <tabColor rgb="FFFF0000"/>
  </sheetPr>
  <dimension ref="A1:BX56"/>
  <sheetViews>
    <sheetView showGridLines="0" topLeftCell="A36" zoomScale="40" zoomScaleNormal="40" workbookViewId="0">
      <selection sqref="A1:C1"/>
    </sheetView>
  </sheetViews>
  <sheetFormatPr baseColWidth="10" defaultColWidth="5.7109375" defaultRowHeight="15" x14ac:dyDescent="0.25"/>
  <cols>
    <col min="10" max="10" width="13.7109375" customWidth="1"/>
    <col min="22" max="22" width="12.28515625" customWidth="1"/>
    <col min="31" max="31" width="12.85546875" customWidth="1"/>
    <col min="37" max="37" width="7.7109375" customWidth="1"/>
    <col min="40" max="40" width="7.7109375" customWidth="1"/>
    <col min="41" max="41" width="6.42578125" customWidth="1"/>
    <col min="42" max="42" width="7.85546875" customWidth="1"/>
    <col min="43" max="43" width="9" customWidth="1"/>
    <col min="44" max="44" width="7.85546875" customWidth="1"/>
    <col min="55" max="55" width="17" customWidth="1"/>
    <col min="61" max="61" width="10.5703125" customWidth="1"/>
    <col min="62" max="62" width="14.42578125" customWidth="1"/>
    <col min="63" max="63" width="10.5703125" customWidth="1"/>
    <col min="64" max="64" width="11.5703125" customWidth="1"/>
    <col min="67" max="67" width="18.28515625" customWidth="1"/>
    <col min="76" max="76" width="98.710937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229</v>
      </c>
      <c r="H8" s="93"/>
      <c r="I8" s="93"/>
      <c r="J8" s="93"/>
      <c r="K8" s="93"/>
      <c r="L8" s="93"/>
      <c r="M8" s="93"/>
      <c r="N8" s="93"/>
      <c r="O8" s="93"/>
      <c r="P8" s="93"/>
      <c r="Q8" s="93"/>
      <c r="R8" s="93"/>
      <c r="S8" s="93"/>
      <c r="T8" s="93"/>
      <c r="U8" s="93" t="s">
        <v>231</v>
      </c>
      <c r="V8" s="93"/>
      <c r="W8" s="93"/>
      <c r="X8" s="93"/>
      <c r="Y8" s="93"/>
      <c r="Z8" s="93"/>
      <c r="AA8" s="93"/>
      <c r="AB8" s="93"/>
      <c r="AC8" s="93"/>
      <c r="AD8" s="93"/>
      <c r="AE8" s="93"/>
      <c r="AF8" s="93"/>
      <c r="AG8" s="93"/>
      <c r="AH8" s="93"/>
      <c r="AI8" s="93" t="s">
        <v>233</v>
      </c>
      <c r="AJ8" s="93"/>
      <c r="AK8" s="93"/>
      <c r="AL8" s="93"/>
      <c r="AM8" s="93"/>
      <c r="AN8" s="93"/>
      <c r="AO8" s="93"/>
      <c r="AP8" s="93"/>
      <c r="AQ8" s="93"/>
      <c r="AR8" s="93"/>
      <c r="AS8" s="93"/>
      <c r="AT8" s="93"/>
      <c r="AU8" s="93"/>
      <c r="AV8" s="93"/>
    </row>
    <row r="9" spans="1:73" x14ac:dyDescent="0.25">
      <c r="A9" s="142" t="s">
        <v>37</v>
      </c>
      <c r="B9" s="142"/>
      <c r="C9" s="142"/>
      <c r="D9" s="142"/>
      <c r="E9" s="142"/>
      <c r="F9" s="142"/>
      <c r="G9" s="93" t="s">
        <v>230</v>
      </c>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93"/>
      <c r="AT9" s="93"/>
      <c r="AU9" s="93"/>
      <c r="AV9" s="93"/>
    </row>
    <row r="10" spans="1:73" x14ac:dyDescent="0.25">
      <c r="A10" s="142" t="s">
        <v>38</v>
      </c>
      <c r="B10" s="142"/>
      <c r="C10" s="142"/>
      <c r="D10" s="142"/>
      <c r="E10" s="142"/>
      <c r="F10" s="142"/>
      <c r="G10" s="93"/>
      <c r="H10" s="93"/>
      <c r="I10" s="93"/>
      <c r="J10" s="93"/>
      <c r="K10" s="93"/>
      <c r="L10" s="93"/>
      <c r="M10" s="93"/>
      <c r="N10" s="93"/>
      <c r="O10" s="93"/>
      <c r="P10" s="93"/>
      <c r="Q10" s="93"/>
      <c r="R10" s="93"/>
      <c r="S10" s="93"/>
      <c r="T10" s="93"/>
      <c r="U10" s="93" t="s">
        <v>232</v>
      </c>
      <c r="V10" s="93"/>
      <c r="W10" s="93"/>
      <c r="X10" s="93"/>
      <c r="Y10" s="93"/>
      <c r="Z10" s="93"/>
      <c r="AA10" s="93"/>
      <c r="AB10" s="93"/>
      <c r="AC10" s="93"/>
      <c r="AD10" s="93"/>
      <c r="AE10" s="93"/>
      <c r="AF10" s="93"/>
      <c r="AG10" s="93"/>
      <c r="AH10" s="93"/>
      <c r="AI10" s="93" t="s">
        <v>234</v>
      </c>
      <c r="AJ10" s="93"/>
      <c r="AK10" s="93"/>
      <c r="AL10" s="93"/>
      <c r="AM10" s="93"/>
      <c r="AN10" s="93"/>
      <c r="AO10" s="93"/>
      <c r="AP10" s="93"/>
      <c r="AQ10" s="93"/>
      <c r="AR10" s="93"/>
      <c r="AS10" s="93"/>
      <c r="AT10" s="93"/>
      <c r="AU10" s="93"/>
      <c r="AV10" s="93"/>
    </row>
    <row r="11" spans="1:73" ht="15.75" customHeight="1" x14ac:dyDescent="0.25">
      <c r="A11" s="142" t="s">
        <v>39</v>
      </c>
      <c r="B11" s="142"/>
      <c r="C11" s="142"/>
      <c r="D11" s="142"/>
      <c r="E11" s="142"/>
      <c r="F11" s="142"/>
      <c r="G11" s="149"/>
      <c r="H11" s="149"/>
      <c r="I11" s="149"/>
      <c r="J11" s="149"/>
      <c r="K11" s="149"/>
      <c r="L11" s="149"/>
      <c r="M11" s="149"/>
      <c r="N11" s="149"/>
      <c r="O11" s="149"/>
      <c r="P11" s="149"/>
      <c r="Q11" s="149"/>
      <c r="R11" s="149"/>
      <c r="S11" s="149"/>
      <c r="T11" s="149"/>
      <c r="U11" s="149" t="s">
        <v>208</v>
      </c>
      <c r="V11" s="149"/>
      <c r="W11" s="149"/>
      <c r="X11" s="149"/>
      <c r="Y11" s="149"/>
      <c r="Z11" s="149"/>
      <c r="AA11" s="149"/>
      <c r="AB11" s="149"/>
      <c r="AC11" s="149"/>
      <c r="AD11" s="149"/>
      <c r="AE11" s="149"/>
      <c r="AF11" s="149"/>
      <c r="AG11" s="149"/>
      <c r="AH11" s="149"/>
      <c r="AI11" s="149" t="s">
        <v>102</v>
      </c>
      <c r="AJ11" s="149"/>
      <c r="AK11" s="149"/>
      <c r="AL11" s="149"/>
      <c r="AM11" s="149"/>
      <c r="AN11" s="149"/>
      <c r="AO11" s="149"/>
      <c r="AP11" s="149"/>
      <c r="AQ11" s="149"/>
      <c r="AR11" s="149"/>
      <c r="AS11" s="149"/>
      <c r="AT11" s="149"/>
      <c r="AU11" s="149"/>
      <c r="AV11" s="149"/>
    </row>
    <row r="12" spans="1:73" x14ac:dyDescent="0.25">
      <c r="A12" s="142" t="s">
        <v>41</v>
      </c>
      <c r="B12" s="142"/>
      <c r="C12" s="142"/>
      <c r="D12" s="142"/>
      <c r="E12" s="142"/>
      <c r="F12" s="142"/>
      <c r="G12" s="169">
        <v>226.89</v>
      </c>
      <c r="H12" s="169"/>
      <c r="I12" s="169"/>
      <c r="J12" s="169"/>
      <c r="K12" s="169"/>
      <c r="L12" s="169"/>
      <c r="M12" s="169"/>
      <c r="N12" s="169"/>
      <c r="O12" s="169"/>
      <c r="P12" s="169"/>
      <c r="Q12" s="169"/>
      <c r="R12" s="169"/>
      <c r="S12" s="169"/>
      <c r="T12" s="169"/>
      <c r="U12" s="169"/>
      <c r="V12" s="169"/>
      <c r="W12" s="169"/>
      <c r="X12" s="169"/>
      <c r="Y12" s="169"/>
      <c r="Z12" s="169"/>
      <c r="AA12" s="169"/>
      <c r="AB12" s="169"/>
      <c r="AC12" s="169"/>
      <c r="AD12" s="169"/>
      <c r="AE12" s="169"/>
      <c r="AF12" s="169"/>
      <c r="AG12" s="169"/>
      <c r="AH12" s="169"/>
      <c r="AI12" s="169"/>
      <c r="AJ12" s="169"/>
      <c r="AK12" s="169"/>
      <c r="AL12" s="169"/>
      <c r="AM12" s="169"/>
      <c r="AN12" s="169"/>
      <c r="AO12" s="169"/>
      <c r="AP12" s="169"/>
      <c r="AQ12" s="169"/>
      <c r="AR12" s="169"/>
      <c r="AS12" s="169"/>
      <c r="AT12" s="169"/>
      <c r="AU12" s="169"/>
      <c r="AV12" s="169"/>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48"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4" t="s">
        <v>187</v>
      </c>
      <c r="AV17" s="139"/>
      <c r="AW17" s="132"/>
      <c r="AX17" s="133" t="s">
        <v>54</v>
      </c>
      <c r="AY17" s="133"/>
      <c r="AZ17" s="133"/>
      <c r="BA17" s="133" t="s">
        <v>242</v>
      </c>
      <c r="BB17" s="133"/>
      <c r="BC17" s="133"/>
      <c r="BD17" s="134" t="s">
        <v>56</v>
      </c>
      <c r="BE17" s="139"/>
      <c r="BF17" s="132"/>
      <c r="BG17" s="133" t="s">
        <v>57</v>
      </c>
      <c r="BH17" s="133"/>
      <c r="BI17" s="133"/>
      <c r="BJ17" s="85" t="s">
        <v>58</v>
      </c>
      <c r="BK17" s="85"/>
      <c r="BL17" s="85"/>
      <c r="BM17" s="128" t="s">
        <v>59</v>
      </c>
      <c r="BN17" s="170"/>
      <c r="BO17" s="170"/>
      <c r="BP17" s="170"/>
      <c r="BQ17" s="170"/>
      <c r="BR17" s="170"/>
      <c r="BS17" s="170"/>
      <c r="BT17" s="170"/>
      <c r="BU17" s="170"/>
      <c r="BV17" s="170"/>
      <c r="BW17" s="170"/>
      <c r="BX17" s="171"/>
    </row>
    <row r="18" spans="1:76" s="15" customFormat="1" ht="33.75" customHeight="1" x14ac:dyDescent="0.25">
      <c r="A18" s="128" t="s">
        <v>235</v>
      </c>
      <c r="B18" s="170"/>
      <c r="C18" s="170"/>
      <c r="D18" s="170"/>
      <c r="E18" s="170"/>
      <c r="F18" s="170"/>
      <c r="G18" s="170"/>
      <c r="H18" s="170"/>
      <c r="I18" s="170"/>
      <c r="J18" s="170"/>
      <c r="K18" s="170"/>
      <c r="L18" s="170"/>
      <c r="M18" s="170"/>
      <c r="N18" s="170"/>
      <c r="O18" s="170"/>
      <c r="P18" s="170"/>
      <c r="Q18" s="170"/>
      <c r="R18" s="170"/>
      <c r="S18" s="170"/>
      <c r="T18" s="170"/>
      <c r="U18" s="170"/>
      <c r="V18" s="170"/>
      <c r="W18" s="170"/>
      <c r="X18" s="170"/>
      <c r="Y18" s="170"/>
      <c r="Z18" s="170"/>
      <c r="AA18" s="170"/>
      <c r="AB18" s="170"/>
      <c r="AC18" s="170"/>
      <c r="AD18" s="170"/>
      <c r="AE18" s="170"/>
      <c r="AF18" s="170"/>
      <c r="AG18" s="170"/>
      <c r="AH18" s="170"/>
      <c r="AI18" s="170"/>
      <c r="AJ18" s="170"/>
      <c r="AK18" s="170"/>
      <c r="AL18" s="170"/>
      <c r="AM18" s="170"/>
      <c r="AN18" s="170"/>
      <c r="AO18" s="170"/>
      <c r="AP18" s="170"/>
      <c r="AQ18" s="170"/>
      <c r="AR18" s="170"/>
      <c r="AS18" s="170"/>
      <c r="AT18" s="170"/>
      <c r="AU18" s="170"/>
      <c r="AV18" s="170"/>
      <c r="AW18" s="170"/>
      <c r="AX18" s="170"/>
      <c r="AY18" s="170"/>
      <c r="AZ18" s="170"/>
      <c r="BA18" s="170"/>
      <c r="BB18" s="170"/>
      <c r="BC18" s="170"/>
      <c r="BD18" s="170"/>
      <c r="BE18" s="170"/>
      <c r="BF18" s="170"/>
      <c r="BG18" s="170"/>
      <c r="BH18" s="170"/>
      <c r="BI18" s="170"/>
      <c r="BJ18" s="170"/>
      <c r="BK18" s="170"/>
      <c r="BL18" s="170"/>
      <c r="BM18" s="170"/>
      <c r="BN18" s="170"/>
      <c r="BO18" s="170"/>
      <c r="BP18" s="170"/>
      <c r="BQ18" s="170"/>
      <c r="BR18" s="170"/>
      <c r="BS18" s="170"/>
      <c r="BT18" s="170"/>
      <c r="BU18" s="170"/>
      <c r="BV18" s="170"/>
      <c r="BW18" s="170"/>
      <c r="BX18" s="171"/>
    </row>
    <row r="19" spans="1:76" ht="141" customHeight="1" x14ac:dyDescent="0.25">
      <c r="A19" s="126">
        <v>4150985</v>
      </c>
      <c r="B19" s="126"/>
      <c r="C19" s="126"/>
      <c r="D19" s="141" t="s">
        <v>238</v>
      </c>
      <c r="E19" s="93"/>
      <c r="F19" s="93"/>
      <c r="G19" s="152" t="s">
        <v>236</v>
      </c>
      <c r="H19" s="153"/>
      <c r="I19" s="153"/>
      <c r="J19" s="153"/>
      <c r="K19" s="153"/>
      <c r="L19" s="153"/>
      <c r="M19" s="153"/>
      <c r="N19" s="153"/>
      <c r="O19" s="153"/>
      <c r="P19" s="154"/>
      <c r="Q19" s="158">
        <v>44875</v>
      </c>
      <c r="R19" s="127"/>
      <c r="S19" s="127"/>
      <c r="T19" s="158">
        <v>45116</v>
      </c>
      <c r="U19" s="127"/>
      <c r="V19" s="127"/>
      <c r="W19" s="127" t="s">
        <v>237</v>
      </c>
      <c r="X19" s="127"/>
      <c r="Y19" s="127"/>
      <c r="Z19" s="127"/>
      <c r="AA19" s="127"/>
      <c r="AB19" s="127"/>
      <c r="AC19" s="127"/>
      <c r="AD19" s="127"/>
      <c r="AE19" s="127"/>
      <c r="AF19" s="127"/>
      <c r="AG19" s="127"/>
      <c r="AH19" s="127"/>
      <c r="AI19" s="126" t="s">
        <v>119</v>
      </c>
      <c r="AJ19" s="126"/>
      <c r="AK19" s="126"/>
      <c r="AL19" s="126" t="s">
        <v>81</v>
      </c>
      <c r="AM19" s="126"/>
      <c r="AN19" s="126"/>
      <c r="AO19" s="126" t="s">
        <v>40</v>
      </c>
      <c r="AP19" s="126"/>
      <c r="AQ19" s="126"/>
      <c r="AR19" s="126" t="s">
        <v>128</v>
      </c>
      <c r="AS19" s="126"/>
      <c r="AT19" s="126"/>
      <c r="AU19" s="159">
        <v>177.98</v>
      </c>
      <c r="AV19" s="160"/>
      <c r="AW19" s="161"/>
      <c r="AX19" s="201">
        <f>AU19*90/100</f>
        <v>160.18199999999999</v>
      </c>
      <c r="AY19" s="202"/>
      <c r="AZ19" s="203"/>
      <c r="BA19" s="126">
        <v>133</v>
      </c>
      <c r="BB19" s="126"/>
      <c r="BC19" s="126"/>
      <c r="BD19" s="126" t="s">
        <v>81</v>
      </c>
      <c r="BE19" s="126"/>
      <c r="BF19" s="126"/>
      <c r="BG19" s="126" t="s">
        <v>81</v>
      </c>
      <c r="BH19" s="126"/>
      <c r="BI19" s="126"/>
      <c r="BJ19" s="162" t="s">
        <v>119</v>
      </c>
      <c r="BK19" s="163"/>
      <c r="BL19" s="164"/>
      <c r="BM19" s="191" t="s">
        <v>468</v>
      </c>
      <c r="BN19" s="101"/>
      <c r="BO19" s="101"/>
      <c r="BP19" s="101"/>
      <c r="BQ19" s="101"/>
      <c r="BR19" s="101"/>
      <c r="BS19" s="101"/>
      <c r="BT19" s="101"/>
      <c r="BU19" s="101"/>
      <c r="BV19" s="101"/>
      <c r="BW19" s="101"/>
      <c r="BX19" s="102"/>
    </row>
    <row r="20" spans="1:76" s="58" customFormat="1" ht="409.5" customHeight="1" x14ac:dyDescent="0.25">
      <c r="A20" s="127" t="s">
        <v>241</v>
      </c>
      <c r="B20" s="127"/>
      <c r="C20" s="127"/>
      <c r="D20" s="127" t="s">
        <v>243</v>
      </c>
      <c r="E20" s="127"/>
      <c r="F20" s="127"/>
      <c r="G20" s="127" t="s">
        <v>240</v>
      </c>
      <c r="H20" s="127"/>
      <c r="I20" s="127"/>
      <c r="J20" s="127"/>
      <c r="K20" s="127"/>
      <c r="L20" s="127"/>
      <c r="M20" s="127"/>
      <c r="N20" s="127"/>
      <c r="O20" s="127"/>
      <c r="P20" s="127"/>
      <c r="Q20" s="158">
        <v>43703</v>
      </c>
      <c r="R20" s="127"/>
      <c r="S20" s="127"/>
      <c r="T20" s="158">
        <v>43830</v>
      </c>
      <c r="U20" s="127"/>
      <c r="V20" s="127"/>
      <c r="W20" s="127" t="s">
        <v>239</v>
      </c>
      <c r="X20" s="127"/>
      <c r="Y20" s="127"/>
      <c r="Z20" s="127"/>
      <c r="AA20" s="127"/>
      <c r="AB20" s="127"/>
      <c r="AC20" s="127"/>
      <c r="AD20" s="127"/>
      <c r="AE20" s="127"/>
      <c r="AF20" s="127"/>
      <c r="AG20" s="127"/>
      <c r="AH20" s="127"/>
      <c r="AI20" s="127" t="s">
        <v>119</v>
      </c>
      <c r="AJ20" s="127"/>
      <c r="AK20" s="127"/>
      <c r="AL20" s="127" t="s">
        <v>81</v>
      </c>
      <c r="AM20" s="127"/>
      <c r="AN20" s="127"/>
      <c r="AO20" s="127" t="s">
        <v>40</v>
      </c>
      <c r="AP20" s="127"/>
      <c r="AQ20" s="127"/>
      <c r="AR20" s="127" t="s">
        <v>128</v>
      </c>
      <c r="AS20" s="127"/>
      <c r="AT20" s="127"/>
      <c r="AU20" s="152">
        <v>104.11</v>
      </c>
      <c r="AV20" s="153"/>
      <c r="AW20" s="154"/>
      <c r="AX20" s="186">
        <f>AU20*90/100</f>
        <v>93.698999999999998</v>
      </c>
      <c r="AY20" s="186"/>
      <c r="AZ20" s="186"/>
      <c r="BA20" s="127">
        <v>84</v>
      </c>
      <c r="BB20" s="127"/>
      <c r="BC20" s="127"/>
      <c r="BD20" s="127" t="s">
        <v>81</v>
      </c>
      <c r="BE20" s="127"/>
      <c r="BF20" s="127"/>
      <c r="BG20" s="127" t="s">
        <v>81</v>
      </c>
      <c r="BH20" s="127"/>
      <c r="BI20" s="127"/>
      <c r="BJ20" s="198" t="str">
        <f>+IF(AU24&gt;=G13,"SI CUMPLE","NO CUMPLE")</f>
        <v>SI CUMPLE</v>
      </c>
      <c r="BK20" s="199"/>
      <c r="BL20" s="200"/>
      <c r="BM20" s="106"/>
      <c r="BN20" s="107"/>
      <c r="BO20" s="107"/>
      <c r="BP20" s="107"/>
      <c r="BQ20" s="107"/>
      <c r="BR20" s="107"/>
      <c r="BS20" s="107"/>
      <c r="BT20" s="107"/>
      <c r="BU20" s="107"/>
      <c r="BV20" s="107"/>
      <c r="BW20" s="107"/>
      <c r="BX20" s="108"/>
    </row>
    <row r="21" spans="1:76" ht="158.25" customHeight="1" x14ac:dyDescent="0.25">
      <c r="A21" s="127" t="s">
        <v>244</v>
      </c>
      <c r="B21" s="126"/>
      <c r="C21" s="126"/>
      <c r="D21" s="127" t="s">
        <v>247</v>
      </c>
      <c r="E21" s="126"/>
      <c r="F21" s="126"/>
      <c r="G21" s="126" t="s">
        <v>245</v>
      </c>
      <c r="H21" s="126"/>
      <c r="I21" s="126"/>
      <c r="J21" s="126"/>
      <c r="K21" s="126"/>
      <c r="L21" s="126"/>
      <c r="M21" s="126"/>
      <c r="N21" s="126"/>
      <c r="O21" s="126"/>
      <c r="P21" s="126"/>
      <c r="Q21" s="156">
        <v>44304</v>
      </c>
      <c r="R21" s="126"/>
      <c r="S21" s="126"/>
      <c r="T21" s="156">
        <v>45340</v>
      </c>
      <c r="U21" s="126"/>
      <c r="V21" s="126"/>
      <c r="W21" s="127" t="s">
        <v>246</v>
      </c>
      <c r="X21" s="126"/>
      <c r="Y21" s="126"/>
      <c r="Z21" s="126"/>
      <c r="AA21" s="126"/>
      <c r="AB21" s="126"/>
      <c r="AC21" s="126"/>
      <c r="AD21" s="126"/>
      <c r="AE21" s="126"/>
      <c r="AF21" s="126"/>
      <c r="AG21" s="126"/>
      <c r="AH21" s="126"/>
      <c r="AI21" s="126" t="s">
        <v>108</v>
      </c>
      <c r="AJ21" s="126"/>
      <c r="AK21" s="126"/>
      <c r="AL21" s="126" t="s">
        <v>81</v>
      </c>
      <c r="AM21" s="126"/>
      <c r="AN21" s="126"/>
      <c r="AO21" s="127" t="s">
        <v>40</v>
      </c>
      <c r="AP21" s="127"/>
      <c r="AQ21" s="127"/>
      <c r="AR21" s="127" t="s">
        <v>128</v>
      </c>
      <c r="AS21" s="127"/>
      <c r="AT21" s="127"/>
      <c r="AU21" s="126">
        <v>3583.03</v>
      </c>
      <c r="AV21" s="126"/>
      <c r="AW21" s="126"/>
      <c r="AX21" s="186">
        <v>0</v>
      </c>
      <c r="AY21" s="186"/>
      <c r="AZ21" s="186"/>
      <c r="BA21" s="127">
        <v>134</v>
      </c>
      <c r="BB21" s="127"/>
      <c r="BC21" s="127"/>
      <c r="BD21" s="126" t="s">
        <v>81</v>
      </c>
      <c r="BE21" s="126"/>
      <c r="BF21" s="126"/>
      <c r="BG21" s="126" t="s">
        <v>81</v>
      </c>
      <c r="BH21" s="126"/>
      <c r="BI21" s="126"/>
      <c r="BJ21" s="136" t="s">
        <v>108</v>
      </c>
      <c r="BK21" s="136"/>
      <c r="BL21" s="136"/>
      <c r="BM21" s="152" t="s">
        <v>438</v>
      </c>
      <c r="BN21" s="160"/>
      <c r="BO21" s="160"/>
      <c r="BP21" s="160"/>
      <c r="BQ21" s="160"/>
      <c r="BR21" s="160"/>
      <c r="BS21" s="160"/>
      <c r="BT21" s="160"/>
      <c r="BU21" s="160"/>
      <c r="BV21" s="160"/>
      <c r="BW21" s="160"/>
      <c r="BX21" s="161"/>
    </row>
    <row r="22" spans="1:76" ht="258.75" customHeight="1" x14ac:dyDescent="0.25">
      <c r="A22" s="127">
        <v>855</v>
      </c>
      <c r="B22" s="126"/>
      <c r="C22" s="126"/>
      <c r="D22" s="127" t="s">
        <v>249</v>
      </c>
      <c r="E22" s="126"/>
      <c r="F22" s="126"/>
      <c r="G22" s="127" t="s">
        <v>248</v>
      </c>
      <c r="H22" s="127"/>
      <c r="I22" s="127"/>
      <c r="J22" s="127"/>
      <c r="K22" s="127"/>
      <c r="L22" s="127"/>
      <c r="M22" s="127"/>
      <c r="N22" s="127"/>
      <c r="O22" s="127"/>
      <c r="P22" s="127"/>
      <c r="Q22" s="156">
        <v>44371</v>
      </c>
      <c r="R22" s="126"/>
      <c r="S22" s="126"/>
      <c r="T22" s="156">
        <v>44561</v>
      </c>
      <c r="U22" s="126"/>
      <c r="V22" s="126"/>
      <c r="W22" s="127" t="s">
        <v>250</v>
      </c>
      <c r="X22" s="126"/>
      <c r="Y22" s="126"/>
      <c r="Z22" s="126"/>
      <c r="AA22" s="126"/>
      <c r="AB22" s="126"/>
      <c r="AC22" s="126"/>
      <c r="AD22" s="126"/>
      <c r="AE22" s="126"/>
      <c r="AF22" s="126"/>
      <c r="AG22" s="126"/>
      <c r="AH22" s="126"/>
      <c r="AI22" s="126" t="s">
        <v>108</v>
      </c>
      <c r="AJ22" s="126"/>
      <c r="AK22" s="126"/>
      <c r="AL22" s="126" t="s">
        <v>81</v>
      </c>
      <c r="AM22" s="126"/>
      <c r="AN22" s="126"/>
      <c r="AO22" s="127" t="s">
        <v>40</v>
      </c>
      <c r="AP22" s="127"/>
      <c r="AQ22" s="127"/>
      <c r="AR22" s="127" t="s">
        <v>128</v>
      </c>
      <c r="AS22" s="127"/>
      <c r="AT22" s="127"/>
      <c r="AU22" s="126">
        <v>822.56</v>
      </c>
      <c r="AV22" s="126"/>
      <c r="AW22" s="126"/>
      <c r="AX22" s="186">
        <v>0</v>
      </c>
      <c r="AY22" s="186"/>
      <c r="AZ22" s="186"/>
      <c r="BA22" s="127">
        <v>100</v>
      </c>
      <c r="BB22" s="127"/>
      <c r="BC22" s="127"/>
      <c r="BD22" s="126" t="s">
        <v>81</v>
      </c>
      <c r="BE22" s="126"/>
      <c r="BF22" s="126"/>
      <c r="BG22" s="126" t="s">
        <v>81</v>
      </c>
      <c r="BH22" s="126"/>
      <c r="BI22" s="126"/>
      <c r="BJ22" s="136" t="s">
        <v>108</v>
      </c>
      <c r="BK22" s="136"/>
      <c r="BL22" s="136"/>
      <c r="BM22" s="152" t="s">
        <v>437</v>
      </c>
      <c r="BN22" s="160"/>
      <c r="BO22" s="160"/>
      <c r="BP22" s="160"/>
      <c r="BQ22" s="160"/>
      <c r="BR22" s="160"/>
      <c r="BS22" s="160"/>
      <c r="BT22" s="160"/>
      <c r="BU22" s="160"/>
      <c r="BV22" s="160"/>
      <c r="BW22" s="160"/>
      <c r="BX22" s="161"/>
    </row>
    <row r="23" spans="1:76" ht="44.25" customHeight="1" x14ac:dyDescent="0.25">
      <c r="AR23" s="137" t="s">
        <v>61</v>
      </c>
      <c r="AS23" s="137"/>
      <c r="AT23" s="137"/>
      <c r="AU23" s="211">
        <f>AX19+AX20+AX21+AX22</f>
        <v>253.88099999999997</v>
      </c>
      <c r="AV23" s="212"/>
      <c r="AW23" s="212"/>
      <c r="AX23" s="212"/>
      <c r="AY23" s="212"/>
      <c r="AZ23" s="212"/>
      <c r="BJ23" s="63" t="s">
        <v>108</v>
      </c>
    </row>
    <row r="24" spans="1:76" x14ac:dyDescent="0.25">
      <c r="AR24" s="1"/>
      <c r="AS24" s="1"/>
      <c r="AT24" s="1"/>
      <c r="AU24" s="3"/>
      <c r="AV24" s="3"/>
      <c r="AW24" s="3"/>
    </row>
    <row r="25" spans="1:76" x14ac:dyDescent="0.25">
      <c r="A25" s="5" t="s">
        <v>62</v>
      </c>
      <c r="AR25" s="1"/>
      <c r="AS25" s="1"/>
      <c r="AT25" s="1"/>
      <c r="AU25" s="3"/>
      <c r="AV25" s="3"/>
      <c r="AW25" s="3"/>
    </row>
    <row r="26" spans="1:76" x14ac:dyDescent="0.25">
      <c r="AR26" s="1"/>
      <c r="AS26" s="1"/>
      <c r="AT26" s="1"/>
      <c r="AU26" s="3"/>
      <c r="AV26" s="3"/>
      <c r="AW26" s="3"/>
    </row>
    <row r="27" spans="1:76" s="5" customFormat="1" ht="15" customHeight="1" x14ac:dyDescent="0.25">
      <c r="A27" s="121" t="s">
        <v>273</v>
      </c>
      <c r="B27" s="122"/>
      <c r="C27" s="12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row>
    <row r="28" spans="1:76" s="17" customFormat="1" ht="116.25" customHeight="1" x14ac:dyDescent="0.25">
      <c r="A28" s="204" t="s">
        <v>64</v>
      </c>
      <c r="B28" s="205"/>
      <c r="C28" s="205"/>
      <c r="D28" s="205"/>
      <c r="E28" s="205"/>
      <c r="F28" s="206"/>
      <c r="G28" s="207" t="s">
        <v>65</v>
      </c>
      <c r="H28" s="207"/>
      <c r="I28" s="207"/>
      <c r="J28" s="207" t="s">
        <v>66</v>
      </c>
      <c r="K28" s="207"/>
      <c r="L28" s="207"/>
      <c r="M28" s="204" t="s">
        <v>67</v>
      </c>
      <c r="N28" s="205"/>
      <c r="O28" s="205"/>
      <c r="P28" s="206"/>
      <c r="Q28" s="207" t="s">
        <v>68</v>
      </c>
      <c r="R28" s="207"/>
      <c r="S28" s="207"/>
      <c r="T28" s="204" t="s">
        <v>69</v>
      </c>
      <c r="U28" s="205"/>
      <c r="V28" s="205"/>
      <c r="W28" s="205"/>
      <c r="X28" s="206"/>
      <c r="Y28" s="204" t="s">
        <v>70</v>
      </c>
      <c r="Z28" s="205"/>
      <c r="AA28" s="205"/>
      <c r="AB28" s="205"/>
      <c r="AC28" s="206"/>
      <c r="AD28" s="204" t="s">
        <v>71</v>
      </c>
      <c r="AE28" s="205"/>
      <c r="AF28" s="205"/>
      <c r="AG28" s="205"/>
      <c r="AH28" s="206"/>
      <c r="AI28" s="207" t="s">
        <v>72</v>
      </c>
      <c r="AJ28" s="207"/>
      <c r="AK28" s="207"/>
      <c r="AL28" s="207"/>
      <c r="AM28" s="207"/>
      <c r="AN28" s="204" t="s">
        <v>73</v>
      </c>
      <c r="AO28" s="205"/>
      <c r="AP28" s="205"/>
      <c r="AQ28" s="205"/>
      <c r="AR28" s="206"/>
      <c r="AS28" s="204" t="s">
        <v>98</v>
      </c>
      <c r="AT28" s="205"/>
      <c r="AU28" s="206"/>
      <c r="AV28" s="204" t="s">
        <v>74</v>
      </c>
      <c r="AW28" s="205"/>
      <c r="AX28" s="206"/>
      <c r="AY28" s="207" t="s">
        <v>75</v>
      </c>
      <c r="AZ28" s="207"/>
      <c r="BA28" s="207"/>
      <c r="BB28" s="204" t="s">
        <v>76</v>
      </c>
      <c r="BC28" s="206"/>
      <c r="BD28" s="206" t="s">
        <v>47</v>
      </c>
      <c r="BE28" s="207"/>
      <c r="BF28" s="207"/>
      <c r="BG28" s="207" t="s">
        <v>48</v>
      </c>
      <c r="BH28" s="207"/>
      <c r="BI28" s="207"/>
      <c r="BJ28" s="64" t="s">
        <v>77</v>
      </c>
      <c r="BK28" s="64" t="s">
        <v>78</v>
      </c>
      <c r="BL28" s="64" t="s">
        <v>79</v>
      </c>
      <c r="BM28" s="204" t="s">
        <v>80</v>
      </c>
      <c r="BN28" s="206"/>
      <c r="BO28" s="208" t="s">
        <v>58</v>
      </c>
      <c r="BP28" s="209"/>
      <c r="BQ28" s="210"/>
      <c r="BR28" s="204" t="s">
        <v>59</v>
      </c>
      <c r="BS28" s="205"/>
      <c r="BT28" s="205"/>
      <c r="BU28" s="205"/>
      <c r="BV28" s="205"/>
      <c r="BW28" s="205"/>
      <c r="BX28" s="206"/>
    </row>
    <row r="29" spans="1:76" ht="51" customHeight="1" x14ac:dyDescent="0.25">
      <c r="A29" s="127" t="s">
        <v>251</v>
      </c>
      <c r="B29" s="127"/>
      <c r="C29" s="127"/>
      <c r="D29" s="127"/>
      <c r="E29" s="127"/>
      <c r="F29" s="127"/>
      <c r="G29" s="126" t="s">
        <v>81</v>
      </c>
      <c r="H29" s="126"/>
      <c r="I29" s="126"/>
      <c r="J29" s="126" t="s">
        <v>81</v>
      </c>
      <c r="K29" s="126"/>
      <c r="L29" s="126"/>
      <c r="M29" s="126" t="s">
        <v>252</v>
      </c>
      <c r="N29" s="126"/>
      <c r="O29" s="126"/>
      <c r="P29" s="126"/>
      <c r="Q29" s="156">
        <v>38076</v>
      </c>
      <c r="R29" s="156"/>
      <c r="S29" s="156"/>
      <c r="T29" s="126" t="s">
        <v>81</v>
      </c>
      <c r="U29" s="126"/>
      <c r="V29" s="126"/>
      <c r="W29" s="126"/>
      <c r="X29" s="126"/>
      <c r="Y29" s="127" t="s">
        <v>263</v>
      </c>
      <c r="Z29" s="127"/>
      <c r="AA29" s="127"/>
      <c r="AB29" s="127"/>
      <c r="AC29" s="127"/>
      <c r="AD29" s="126" t="s">
        <v>81</v>
      </c>
      <c r="AE29" s="126"/>
      <c r="AF29" s="126"/>
      <c r="AG29" s="126"/>
      <c r="AH29" s="126"/>
      <c r="AI29" s="93" t="s">
        <v>253</v>
      </c>
      <c r="AJ29" s="93"/>
      <c r="AK29" s="93"/>
      <c r="AL29" s="93"/>
      <c r="AM29" s="93"/>
      <c r="AN29" s="126" t="s">
        <v>81</v>
      </c>
      <c r="AO29" s="126"/>
      <c r="AP29" s="126"/>
      <c r="AQ29" s="126"/>
      <c r="AR29" s="126"/>
      <c r="AS29" s="93" t="s">
        <v>40</v>
      </c>
      <c r="AT29" s="93"/>
      <c r="AU29" s="93"/>
      <c r="AV29" s="93" t="s">
        <v>40</v>
      </c>
      <c r="AW29" s="93"/>
      <c r="AX29" s="93"/>
      <c r="AY29" s="93" t="s">
        <v>102</v>
      </c>
      <c r="AZ29" s="93"/>
      <c r="BA29" s="93"/>
      <c r="BB29" s="93" t="s">
        <v>81</v>
      </c>
      <c r="BC29" s="93"/>
      <c r="BD29" s="155">
        <v>44459</v>
      </c>
      <c r="BE29" s="93"/>
      <c r="BF29" s="93"/>
      <c r="BG29" s="155">
        <v>44514</v>
      </c>
      <c r="BH29" s="93"/>
      <c r="BI29" s="93"/>
      <c r="BJ29" s="22">
        <f>DATEDIF(BD29,BG29,"Y")</f>
        <v>0</v>
      </c>
      <c r="BK29" s="22">
        <v>0</v>
      </c>
      <c r="BL29" s="22">
        <v>0</v>
      </c>
      <c r="BM29" s="93"/>
      <c r="BN29" s="93"/>
      <c r="BO29" s="136" t="s">
        <v>108</v>
      </c>
      <c r="BP29" s="136"/>
      <c r="BQ29" s="136"/>
      <c r="BR29" s="127" t="s">
        <v>259</v>
      </c>
      <c r="BS29" s="127"/>
      <c r="BT29" s="127"/>
      <c r="BU29" s="127"/>
      <c r="BV29" s="127"/>
      <c r="BW29" s="127"/>
      <c r="BX29" s="127"/>
    </row>
    <row r="30" spans="1:76" ht="51" customHeight="1" x14ac:dyDescent="0.25">
      <c r="A30" s="127"/>
      <c r="B30" s="127"/>
      <c r="C30" s="127"/>
      <c r="D30" s="127"/>
      <c r="E30" s="127"/>
      <c r="F30" s="127"/>
      <c r="G30" s="126"/>
      <c r="H30" s="126"/>
      <c r="I30" s="126"/>
      <c r="J30" s="126"/>
      <c r="K30" s="126"/>
      <c r="L30" s="126"/>
      <c r="M30" s="126"/>
      <c r="N30" s="126"/>
      <c r="O30" s="126"/>
      <c r="P30" s="126"/>
      <c r="Q30" s="156"/>
      <c r="R30" s="156"/>
      <c r="S30" s="156"/>
      <c r="T30" s="126"/>
      <c r="U30" s="126"/>
      <c r="V30" s="126"/>
      <c r="W30" s="126"/>
      <c r="X30" s="126"/>
      <c r="Y30" s="127"/>
      <c r="Z30" s="127"/>
      <c r="AA30" s="127"/>
      <c r="AB30" s="127"/>
      <c r="AC30" s="127"/>
      <c r="AD30" s="126"/>
      <c r="AE30" s="126"/>
      <c r="AF30" s="126"/>
      <c r="AG30" s="126"/>
      <c r="AH30" s="126"/>
      <c r="AI30" s="127" t="s">
        <v>254</v>
      </c>
      <c r="AJ30" s="127"/>
      <c r="AK30" s="127"/>
      <c r="AL30" s="127"/>
      <c r="AM30" s="127"/>
      <c r="AN30" s="126" t="s">
        <v>40</v>
      </c>
      <c r="AO30" s="126"/>
      <c r="AP30" s="126"/>
      <c r="AQ30" s="126"/>
      <c r="AR30" s="126"/>
      <c r="AS30" s="93" t="s">
        <v>40</v>
      </c>
      <c r="AT30" s="93"/>
      <c r="AU30" s="93"/>
      <c r="AV30" s="93" t="s">
        <v>40</v>
      </c>
      <c r="AW30" s="93"/>
      <c r="AX30" s="93"/>
      <c r="AY30" s="93" t="s">
        <v>102</v>
      </c>
      <c r="AZ30" s="93"/>
      <c r="BA30" s="93"/>
      <c r="BB30" s="93" t="s">
        <v>81</v>
      </c>
      <c r="BC30" s="93"/>
      <c r="BD30" s="155" t="s">
        <v>255</v>
      </c>
      <c r="BE30" s="155"/>
      <c r="BF30" s="155"/>
      <c r="BG30" s="155" t="s">
        <v>256</v>
      </c>
      <c r="BH30" s="155"/>
      <c r="BI30" s="155"/>
      <c r="BJ30" s="22" t="e">
        <f t="shared" ref="BJ30:BJ35" si="0">DATEDIF(BD30,BG30,"Y")</f>
        <v>#VALUE!</v>
      </c>
      <c r="BK30" s="22" t="e">
        <f t="shared" ref="BK30:BK35" si="1">DATEDIF(BD30,BG30,"YM")</f>
        <v>#VALUE!</v>
      </c>
      <c r="BL30" s="22" t="e">
        <f t="shared" ref="BL30:BL35" si="2">DATEDIF(BD30,BG30,"MD")</f>
        <v>#VALUE!</v>
      </c>
      <c r="BM30" s="109"/>
      <c r="BN30" s="111"/>
      <c r="BO30" s="136" t="str">
        <f t="shared" ref="BO30" si="3">+IF(BH40&gt;=24,"SI CUMPLE","NO CUMPLE")</f>
        <v>NO CUMPLE</v>
      </c>
      <c r="BP30" s="136"/>
      <c r="BQ30" s="136"/>
      <c r="BR30" s="127" t="s">
        <v>259</v>
      </c>
      <c r="BS30" s="127"/>
      <c r="BT30" s="127"/>
      <c r="BU30" s="127"/>
      <c r="BV30" s="127"/>
      <c r="BW30" s="127"/>
      <c r="BX30" s="127"/>
    </row>
    <row r="31" spans="1:76" ht="51" customHeight="1" x14ac:dyDescent="0.25">
      <c r="A31" s="127"/>
      <c r="B31" s="127"/>
      <c r="C31" s="127"/>
      <c r="D31" s="127"/>
      <c r="E31" s="127"/>
      <c r="F31" s="127"/>
      <c r="G31" s="126"/>
      <c r="H31" s="126"/>
      <c r="I31" s="126"/>
      <c r="J31" s="126"/>
      <c r="K31" s="126"/>
      <c r="L31" s="126"/>
      <c r="M31" s="126"/>
      <c r="N31" s="126"/>
      <c r="O31" s="126"/>
      <c r="P31" s="126"/>
      <c r="Q31" s="156"/>
      <c r="R31" s="156"/>
      <c r="S31" s="156"/>
      <c r="T31" s="126"/>
      <c r="U31" s="126"/>
      <c r="V31" s="126"/>
      <c r="W31" s="126"/>
      <c r="X31" s="126"/>
      <c r="Y31" s="127"/>
      <c r="Z31" s="127"/>
      <c r="AA31" s="127"/>
      <c r="AB31" s="127"/>
      <c r="AC31" s="127"/>
      <c r="AD31" s="126"/>
      <c r="AE31" s="126"/>
      <c r="AF31" s="126"/>
      <c r="AG31" s="126"/>
      <c r="AH31" s="126"/>
      <c r="AI31" s="93" t="s">
        <v>257</v>
      </c>
      <c r="AJ31" s="93"/>
      <c r="AK31" s="93"/>
      <c r="AL31" s="93"/>
      <c r="AM31" s="93"/>
      <c r="AN31" s="93" t="s">
        <v>81</v>
      </c>
      <c r="AO31" s="93"/>
      <c r="AP31" s="93"/>
      <c r="AQ31" s="93"/>
      <c r="AR31" s="93"/>
      <c r="AS31" s="93" t="s">
        <v>40</v>
      </c>
      <c r="AT31" s="93"/>
      <c r="AU31" s="93"/>
      <c r="AV31" s="93" t="s">
        <v>40</v>
      </c>
      <c r="AW31" s="93"/>
      <c r="AX31" s="93"/>
      <c r="AY31" s="93" t="s">
        <v>102</v>
      </c>
      <c r="AZ31" s="93"/>
      <c r="BA31" s="93"/>
      <c r="BB31" s="93" t="s">
        <v>81</v>
      </c>
      <c r="BC31" s="93"/>
      <c r="BD31" s="155">
        <v>38761</v>
      </c>
      <c r="BE31" s="155"/>
      <c r="BF31" s="155"/>
      <c r="BG31" s="155">
        <v>39293</v>
      </c>
      <c r="BH31" s="155"/>
      <c r="BI31" s="155"/>
      <c r="BJ31" s="22">
        <v>0</v>
      </c>
      <c r="BK31" s="22">
        <v>0</v>
      </c>
      <c r="BL31" s="22">
        <v>0</v>
      </c>
      <c r="BM31" s="114"/>
      <c r="BN31" s="116"/>
      <c r="BO31" s="136" t="str">
        <f>+IF(BH43&gt;=24,"SI CUMPLE","NO CUMPLE")</f>
        <v>NO CUMPLE</v>
      </c>
      <c r="BP31" s="136"/>
      <c r="BQ31" s="136"/>
      <c r="BR31" s="127" t="s">
        <v>259</v>
      </c>
      <c r="BS31" s="127"/>
      <c r="BT31" s="127"/>
      <c r="BU31" s="127"/>
      <c r="BV31" s="127"/>
      <c r="BW31" s="127"/>
      <c r="BX31" s="127"/>
    </row>
    <row r="32" spans="1:76" ht="102.75" customHeight="1" x14ac:dyDescent="0.25">
      <c r="A32" s="127"/>
      <c r="B32" s="127"/>
      <c r="C32" s="127"/>
      <c r="D32" s="127"/>
      <c r="E32" s="127"/>
      <c r="F32" s="127"/>
      <c r="G32" s="126"/>
      <c r="H32" s="126"/>
      <c r="I32" s="126"/>
      <c r="J32" s="126"/>
      <c r="K32" s="126"/>
      <c r="L32" s="126"/>
      <c r="M32" s="126"/>
      <c r="N32" s="126"/>
      <c r="O32" s="126"/>
      <c r="P32" s="126"/>
      <c r="Q32" s="156"/>
      <c r="R32" s="156"/>
      <c r="S32" s="156"/>
      <c r="T32" s="126"/>
      <c r="U32" s="126"/>
      <c r="V32" s="126"/>
      <c r="W32" s="126"/>
      <c r="X32" s="126"/>
      <c r="Y32" s="127"/>
      <c r="Z32" s="127"/>
      <c r="AA32" s="127"/>
      <c r="AB32" s="127"/>
      <c r="AC32" s="127"/>
      <c r="AD32" s="126"/>
      <c r="AE32" s="126"/>
      <c r="AF32" s="126"/>
      <c r="AG32" s="126"/>
      <c r="AH32" s="126"/>
      <c r="AI32" s="127" t="s">
        <v>258</v>
      </c>
      <c r="AJ32" s="127"/>
      <c r="AK32" s="127"/>
      <c r="AL32" s="127"/>
      <c r="AM32" s="127"/>
      <c r="AN32" s="93" t="s">
        <v>81</v>
      </c>
      <c r="AO32" s="93"/>
      <c r="AP32" s="93"/>
      <c r="AQ32" s="93"/>
      <c r="AR32" s="93"/>
      <c r="AS32" s="93" t="s">
        <v>40</v>
      </c>
      <c r="AT32" s="93"/>
      <c r="AU32" s="93"/>
      <c r="AV32" s="93" t="s">
        <v>40</v>
      </c>
      <c r="AW32" s="93"/>
      <c r="AX32" s="93"/>
      <c r="AY32" s="93" t="s">
        <v>102</v>
      </c>
      <c r="AZ32" s="93"/>
      <c r="BA32" s="93"/>
      <c r="BB32" s="93" t="s">
        <v>81</v>
      </c>
      <c r="BC32" s="93"/>
      <c r="BD32" s="93"/>
      <c r="BE32" s="93"/>
      <c r="BF32" s="93"/>
      <c r="BG32" s="93"/>
      <c r="BH32" s="93"/>
      <c r="BI32" s="93"/>
      <c r="BJ32" s="22">
        <f t="shared" si="0"/>
        <v>0</v>
      </c>
      <c r="BK32" s="22">
        <f t="shared" si="1"/>
        <v>0</v>
      </c>
      <c r="BL32" s="22">
        <f t="shared" si="2"/>
        <v>0</v>
      </c>
      <c r="BM32" s="93"/>
      <c r="BN32" s="93"/>
      <c r="BO32" s="136" t="str">
        <f>+IF(BH44&gt;=24,"SI CUMPLE","NO CUMPLE")</f>
        <v>NO CUMPLE</v>
      </c>
      <c r="BP32" s="136"/>
      <c r="BQ32" s="136"/>
      <c r="BR32" s="127" t="s">
        <v>259</v>
      </c>
      <c r="BS32" s="127"/>
      <c r="BT32" s="127"/>
      <c r="BU32" s="127"/>
      <c r="BV32" s="127"/>
      <c r="BW32" s="127"/>
      <c r="BX32" s="127"/>
    </row>
    <row r="33" spans="1:76" ht="101.25" customHeight="1" x14ac:dyDescent="0.25">
      <c r="A33" s="127"/>
      <c r="B33" s="127"/>
      <c r="C33" s="127"/>
      <c r="D33" s="127"/>
      <c r="E33" s="127"/>
      <c r="F33" s="127"/>
      <c r="G33" s="126"/>
      <c r="H33" s="126"/>
      <c r="I33" s="126"/>
      <c r="J33" s="126"/>
      <c r="K33" s="126"/>
      <c r="L33" s="126"/>
      <c r="M33" s="126"/>
      <c r="N33" s="126"/>
      <c r="O33" s="126"/>
      <c r="P33" s="126"/>
      <c r="Q33" s="156"/>
      <c r="R33" s="156"/>
      <c r="S33" s="156"/>
      <c r="T33" s="126"/>
      <c r="U33" s="126"/>
      <c r="V33" s="126"/>
      <c r="W33" s="126"/>
      <c r="X33" s="126"/>
      <c r="Y33" s="127"/>
      <c r="Z33" s="127"/>
      <c r="AA33" s="127"/>
      <c r="AB33" s="127"/>
      <c r="AC33" s="127"/>
      <c r="AD33" s="126"/>
      <c r="AE33" s="126"/>
      <c r="AF33" s="126"/>
      <c r="AG33" s="126"/>
      <c r="AH33" s="126"/>
      <c r="AI33" s="127" t="s">
        <v>260</v>
      </c>
      <c r="AJ33" s="127"/>
      <c r="AK33" s="127"/>
      <c r="AL33" s="127"/>
      <c r="AM33" s="127"/>
      <c r="AN33" s="93" t="s">
        <v>81</v>
      </c>
      <c r="AO33" s="93"/>
      <c r="AP33" s="93"/>
      <c r="AQ33" s="93"/>
      <c r="AR33" s="93"/>
      <c r="AS33" s="93" t="s">
        <v>81</v>
      </c>
      <c r="AT33" s="93"/>
      <c r="AU33" s="93"/>
      <c r="AV33" s="93" t="s">
        <v>40</v>
      </c>
      <c r="AW33" s="93"/>
      <c r="AX33" s="93"/>
      <c r="AY33" s="93" t="s">
        <v>102</v>
      </c>
      <c r="AZ33" s="93"/>
      <c r="BA33" s="93"/>
      <c r="BB33" s="93" t="s">
        <v>81</v>
      </c>
      <c r="BC33" s="93"/>
      <c r="BD33" s="155">
        <v>41583</v>
      </c>
      <c r="BE33" s="93"/>
      <c r="BF33" s="93"/>
      <c r="BG33" s="155">
        <v>41851</v>
      </c>
      <c r="BH33" s="93"/>
      <c r="BI33" s="93"/>
      <c r="BJ33" s="22">
        <f t="shared" si="0"/>
        <v>0</v>
      </c>
      <c r="BK33" s="22">
        <f t="shared" si="1"/>
        <v>8</v>
      </c>
      <c r="BL33" s="22">
        <f t="shared" si="2"/>
        <v>26</v>
      </c>
      <c r="BM33" s="109"/>
      <c r="BN33" s="111"/>
      <c r="BO33" s="136" t="s">
        <v>119</v>
      </c>
      <c r="BP33" s="136"/>
      <c r="BQ33" s="136"/>
      <c r="BR33" s="127"/>
      <c r="BS33" s="127"/>
      <c r="BT33" s="127"/>
      <c r="BU33" s="127"/>
      <c r="BV33" s="127"/>
      <c r="BW33" s="127"/>
      <c r="BX33" s="127"/>
    </row>
    <row r="34" spans="1:76" ht="101.25" customHeight="1" x14ac:dyDescent="0.25">
      <c r="A34" s="127"/>
      <c r="B34" s="127"/>
      <c r="C34" s="127"/>
      <c r="D34" s="127"/>
      <c r="E34" s="127"/>
      <c r="F34" s="127"/>
      <c r="G34" s="126"/>
      <c r="H34" s="126"/>
      <c r="I34" s="126"/>
      <c r="J34" s="126"/>
      <c r="K34" s="126"/>
      <c r="L34" s="126"/>
      <c r="M34" s="126"/>
      <c r="N34" s="126"/>
      <c r="O34" s="126"/>
      <c r="P34" s="126"/>
      <c r="Q34" s="156"/>
      <c r="R34" s="156"/>
      <c r="S34" s="156"/>
      <c r="T34" s="126"/>
      <c r="U34" s="126"/>
      <c r="V34" s="126"/>
      <c r="W34" s="126"/>
      <c r="X34" s="126"/>
      <c r="Y34" s="127"/>
      <c r="Z34" s="127"/>
      <c r="AA34" s="127"/>
      <c r="AB34" s="127"/>
      <c r="AC34" s="127"/>
      <c r="AD34" s="126"/>
      <c r="AE34" s="126"/>
      <c r="AF34" s="126"/>
      <c r="AG34" s="126"/>
      <c r="AH34" s="126"/>
      <c r="AI34" s="127" t="s">
        <v>261</v>
      </c>
      <c r="AJ34" s="127"/>
      <c r="AK34" s="127"/>
      <c r="AL34" s="127"/>
      <c r="AM34" s="127"/>
      <c r="AN34" s="93" t="s">
        <v>81</v>
      </c>
      <c r="AO34" s="93"/>
      <c r="AP34" s="93"/>
      <c r="AQ34" s="93"/>
      <c r="AR34" s="93"/>
      <c r="AS34" s="93" t="s">
        <v>81</v>
      </c>
      <c r="AT34" s="93"/>
      <c r="AU34" s="93"/>
      <c r="AV34" s="93" t="s">
        <v>40</v>
      </c>
      <c r="AW34" s="93"/>
      <c r="AX34" s="93"/>
      <c r="AY34" s="93" t="s">
        <v>102</v>
      </c>
      <c r="AZ34" s="93"/>
      <c r="BA34" s="93"/>
      <c r="BB34" s="93" t="s">
        <v>81</v>
      </c>
      <c r="BC34" s="93"/>
      <c r="BD34" s="155">
        <v>41458</v>
      </c>
      <c r="BE34" s="93"/>
      <c r="BF34" s="93"/>
      <c r="BG34" s="155">
        <v>41578</v>
      </c>
      <c r="BH34" s="93"/>
      <c r="BI34" s="93"/>
      <c r="BJ34" s="22">
        <f t="shared" si="0"/>
        <v>0</v>
      </c>
      <c r="BK34" s="22">
        <f t="shared" si="1"/>
        <v>3</v>
      </c>
      <c r="BL34" s="22">
        <f t="shared" si="2"/>
        <v>28</v>
      </c>
      <c r="BM34" s="114"/>
      <c r="BN34" s="116"/>
      <c r="BO34" s="136" t="s">
        <v>119</v>
      </c>
      <c r="BP34" s="136"/>
      <c r="BQ34" s="136"/>
      <c r="BR34" s="127"/>
      <c r="BS34" s="127"/>
      <c r="BT34" s="127"/>
      <c r="BU34" s="127"/>
      <c r="BV34" s="127"/>
      <c r="BW34" s="127"/>
      <c r="BX34" s="127"/>
    </row>
    <row r="35" spans="1:76" ht="72.75" customHeight="1" x14ac:dyDescent="0.25">
      <c r="A35" s="127"/>
      <c r="B35" s="127"/>
      <c r="C35" s="127"/>
      <c r="D35" s="127"/>
      <c r="E35" s="127"/>
      <c r="F35" s="127"/>
      <c r="G35" s="126"/>
      <c r="H35" s="126"/>
      <c r="I35" s="126"/>
      <c r="J35" s="126"/>
      <c r="K35" s="126"/>
      <c r="L35" s="126"/>
      <c r="M35" s="126"/>
      <c r="N35" s="126"/>
      <c r="O35" s="126"/>
      <c r="P35" s="126"/>
      <c r="Q35" s="156"/>
      <c r="R35" s="156"/>
      <c r="S35" s="156"/>
      <c r="T35" s="126"/>
      <c r="U35" s="126"/>
      <c r="V35" s="126"/>
      <c r="W35" s="126"/>
      <c r="X35" s="126"/>
      <c r="Y35" s="127"/>
      <c r="Z35" s="127"/>
      <c r="AA35" s="127"/>
      <c r="AB35" s="127"/>
      <c r="AC35" s="127"/>
      <c r="AD35" s="126"/>
      <c r="AE35" s="126"/>
      <c r="AF35" s="126"/>
      <c r="AG35" s="126"/>
      <c r="AH35" s="126"/>
      <c r="AI35" s="127" t="s">
        <v>262</v>
      </c>
      <c r="AJ35" s="127"/>
      <c r="AK35" s="127"/>
      <c r="AL35" s="127"/>
      <c r="AM35" s="127"/>
      <c r="AN35" s="93" t="s">
        <v>81</v>
      </c>
      <c r="AO35" s="93"/>
      <c r="AP35" s="93"/>
      <c r="AQ35" s="93"/>
      <c r="AR35" s="93"/>
      <c r="AS35" s="93" t="s">
        <v>81</v>
      </c>
      <c r="AT35" s="93"/>
      <c r="AU35" s="93"/>
      <c r="AV35" s="93" t="s">
        <v>40</v>
      </c>
      <c r="AW35" s="93"/>
      <c r="AX35" s="93"/>
      <c r="AY35" s="93" t="s">
        <v>102</v>
      </c>
      <c r="AZ35" s="93"/>
      <c r="BA35" s="93"/>
      <c r="BB35" s="93" t="s">
        <v>81</v>
      </c>
      <c r="BC35" s="93"/>
      <c r="BD35" s="155">
        <v>41262</v>
      </c>
      <c r="BE35" s="93"/>
      <c r="BF35" s="93"/>
      <c r="BG35" s="155">
        <v>41455</v>
      </c>
      <c r="BH35" s="93"/>
      <c r="BI35" s="93"/>
      <c r="BJ35" s="22">
        <f t="shared" si="0"/>
        <v>0</v>
      </c>
      <c r="BK35" s="22">
        <f t="shared" si="1"/>
        <v>6</v>
      </c>
      <c r="BL35" s="22">
        <f t="shared" si="2"/>
        <v>11</v>
      </c>
      <c r="BM35" s="93"/>
      <c r="BN35" s="93"/>
      <c r="BO35" s="136" t="s">
        <v>119</v>
      </c>
      <c r="BP35" s="136"/>
      <c r="BQ35" s="136"/>
      <c r="BR35" s="127"/>
      <c r="BS35" s="127"/>
      <c r="BT35" s="127"/>
      <c r="BU35" s="127"/>
      <c r="BV35" s="127"/>
      <c r="BW35" s="127"/>
      <c r="BX35" s="127"/>
    </row>
    <row r="36" spans="1:76" ht="72.75" customHeight="1" x14ac:dyDescent="0.25">
      <c r="A36" s="127"/>
      <c r="B36" s="127"/>
      <c r="C36" s="127"/>
      <c r="D36" s="127"/>
      <c r="E36" s="127"/>
      <c r="F36" s="127"/>
      <c r="G36" s="126"/>
      <c r="H36" s="126"/>
      <c r="I36" s="126"/>
      <c r="J36" s="126"/>
      <c r="K36" s="126"/>
      <c r="L36" s="126"/>
      <c r="M36" s="126"/>
      <c r="N36" s="126"/>
      <c r="O36" s="126"/>
      <c r="P36" s="126"/>
      <c r="Q36" s="156"/>
      <c r="R36" s="156"/>
      <c r="S36" s="156"/>
      <c r="T36" s="126"/>
      <c r="U36" s="126"/>
      <c r="V36" s="126"/>
      <c r="W36" s="126"/>
      <c r="X36" s="126"/>
      <c r="Y36" s="127"/>
      <c r="Z36" s="127"/>
      <c r="AA36" s="127"/>
      <c r="AB36" s="127"/>
      <c r="AC36" s="127"/>
      <c r="AD36" s="126"/>
      <c r="AE36" s="126"/>
      <c r="AF36" s="126"/>
      <c r="AG36" s="126"/>
      <c r="AH36" s="126"/>
      <c r="AI36" s="127" t="s">
        <v>268</v>
      </c>
      <c r="AJ36" s="127"/>
      <c r="AK36" s="127"/>
      <c r="AL36" s="127"/>
      <c r="AM36" s="127"/>
      <c r="AN36" s="93" t="s">
        <v>81</v>
      </c>
      <c r="AO36" s="93"/>
      <c r="AP36" s="93"/>
      <c r="AQ36" s="93"/>
      <c r="AR36" s="93"/>
      <c r="AS36" s="93" t="s">
        <v>81</v>
      </c>
      <c r="AT36" s="93"/>
      <c r="AU36" s="93"/>
      <c r="AV36" s="93" t="s">
        <v>40</v>
      </c>
      <c r="AW36" s="93"/>
      <c r="AX36" s="93"/>
      <c r="AY36" s="93" t="s">
        <v>102</v>
      </c>
      <c r="AZ36" s="93"/>
      <c r="BA36" s="93"/>
      <c r="BB36" s="93" t="s">
        <v>81</v>
      </c>
      <c r="BC36" s="93"/>
      <c r="BD36" s="155">
        <v>41194</v>
      </c>
      <c r="BE36" s="93"/>
      <c r="BF36" s="93"/>
      <c r="BG36" s="155">
        <v>41258</v>
      </c>
      <c r="BH36" s="93"/>
      <c r="BI36" s="93"/>
      <c r="BJ36" s="22">
        <f t="shared" ref="BJ36" si="4">DATEDIF(BD36,BG36,"Y")</f>
        <v>0</v>
      </c>
      <c r="BK36" s="22">
        <f t="shared" ref="BK36" si="5">DATEDIF(BD36,BG36,"YM")</f>
        <v>2</v>
      </c>
      <c r="BL36" s="22">
        <f t="shared" ref="BL36" si="6">DATEDIF(BD36,BG36,"MD")</f>
        <v>3</v>
      </c>
      <c r="BM36" s="93"/>
      <c r="BN36" s="93"/>
      <c r="BO36" s="136" t="s">
        <v>119</v>
      </c>
      <c r="BP36" s="136"/>
      <c r="BQ36" s="136"/>
      <c r="BR36" s="127"/>
      <c r="BS36" s="127"/>
      <c r="BT36" s="127"/>
      <c r="BU36" s="127"/>
      <c r="BV36" s="127"/>
      <c r="BW36" s="127"/>
      <c r="BX36" s="127"/>
    </row>
    <row r="37" spans="1:76" ht="72.75" customHeight="1" x14ac:dyDescent="0.25">
      <c r="A37" s="127"/>
      <c r="B37" s="127"/>
      <c r="C37" s="127"/>
      <c r="D37" s="127"/>
      <c r="E37" s="127"/>
      <c r="F37" s="127"/>
      <c r="G37" s="126"/>
      <c r="H37" s="126"/>
      <c r="I37" s="126"/>
      <c r="J37" s="126"/>
      <c r="K37" s="126"/>
      <c r="L37" s="126"/>
      <c r="M37" s="126"/>
      <c r="N37" s="126"/>
      <c r="O37" s="126"/>
      <c r="P37" s="126"/>
      <c r="Q37" s="156"/>
      <c r="R37" s="156"/>
      <c r="S37" s="156"/>
      <c r="T37" s="126"/>
      <c r="U37" s="126"/>
      <c r="V37" s="126"/>
      <c r="W37" s="126"/>
      <c r="X37" s="126"/>
      <c r="Y37" s="127"/>
      <c r="Z37" s="127"/>
      <c r="AA37" s="127"/>
      <c r="AB37" s="127"/>
      <c r="AC37" s="127"/>
      <c r="AD37" s="126"/>
      <c r="AE37" s="126"/>
      <c r="AF37" s="126"/>
      <c r="AG37" s="126"/>
      <c r="AH37" s="126"/>
      <c r="AI37" s="127" t="s">
        <v>269</v>
      </c>
      <c r="AJ37" s="127"/>
      <c r="AK37" s="127"/>
      <c r="AL37" s="127"/>
      <c r="AM37" s="127"/>
      <c r="AN37" s="93" t="s">
        <v>81</v>
      </c>
      <c r="AO37" s="93"/>
      <c r="AP37" s="93"/>
      <c r="AQ37" s="93"/>
      <c r="AR37" s="93"/>
      <c r="AS37" s="93" t="s">
        <v>81</v>
      </c>
      <c r="AT37" s="93"/>
      <c r="AU37" s="93"/>
      <c r="AV37" s="93" t="s">
        <v>40</v>
      </c>
      <c r="AW37" s="93"/>
      <c r="AX37" s="93"/>
      <c r="AY37" s="93" t="s">
        <v>102</v>
      </c>
      <c r="AZ37" s="93"/>
      <c r="BA37" s="93"/>
      <c r="BB37" s="93" t="s">
        <v>81</v>
      </c>
      <c r="BC37" s="93"/>
      <c r="BD37" s="155">
        <v>41040</v>
      </c>
      <c r="BE37" s="93"/>
      <c r="BF37" s="93"/>
      <c r="BG37" s="155">
        <v>41192</v>
      </c>
      <c r="BH37" s="93"/>
      <c r="BI37" s="93"/>
      <c r="BJ37" s="22">
        <f t="shared" ref="BJ37" si="7">DATEDIF(BD37,BG37,"Y")</f>
        <v>0</v>
      </c>
      <c r="BK37" s="22">
        <f t="shared" ref="BK37" si="8">DATEDIF(BD37,BG37,"YM")</f>
        <v>4</v>
      </c>
      <c r="BL37" s="22">
        <f t="shared" ref="BL37" si="9">DATEDIF(BD37,BG37,"MD")</f>
        <v>29</v>
      </c>
      <c r="BM37" s="93"/>
      <c r="BN37" s="93"/>
      <c r="BO37" s="136" t="s">
        <v>119</v>
      </c>
      <c r="BP37" s="136"/>
      <c r="BQ37" s="136"/>
      <c r="BR37" s="127"/>
      <c r="BS37" s="127"/>
      <c r="BT37" s="127"/>
      <c r="BU37" s="127"/>
      <c r="BV37" s="127"/>
      <c r="BW37" s="127"/>
      <c r="BX37" s="127"/>
    </row>
    <row r="38" spans="1:76" ht="72.75" customHeight="1" x14ac:dyDescent="0.25">
      <c r="A38" s="127"/>
      <c r="B38" s="127"/>
      <c r="C38" s="127"/>
      <c r="D38" s="127"/>
      <c r="E38" s="127"/>
      <c r="F38" s="127"/>
      <c r="G38" s="126"/>
      <c r="H38" s="126"/>
      <c r="I38" s="126"/>
      <c r="J38" s="126"/>
      <c r="K38" s="126"/>
      <c r="L38" s="126"/>
      <c r="M38" s="126"/>
      <c r="N38" s="126"/>
      <c r="O38" s="126"/>
      <c r="P38" s="126"/>
      <c r="Q38" s="156"/>
      <c r="R38" s="156"/>
      <c r="S38" s="156"/>
      <c r="T38" s="126"/>
      <c r="U38" s="126"/>
      <c r="V38" s="126"/>
      <c r="W38" s="126"/>
      <c r="X38" s="126"/>
      <c r="Y38" s="127"/>
      <c r="Z38" s="127"/>
      <c r="AA38" s="127"/>
      <c r="AB38" s="127"/>
      <c r="AC38" s="127"/>
      <c r="AD38" s="126"/>
      <c r="AE38" s="126"/>
      <c r="AF38" s="126"/>
      <c r="AG38" s="126"/>
      <c r="AH38" s="126"/>
      <c r="AI38" s="127" t="s">
        <v>270</v>
      </c>
      <c r="AJ38" s="127"/>
      <c r="AK38" s="127"/>
      <c r="AL38" s="127"/>
      <c r="AM38" s="127"/>
      <c r="AN38" s="93" t="s">
        <v>81</v>
      </c>
      <c r="AO38" s="93"/>
      <c r="AP38" s="93"/>
      <c r="AQ38" s="93"/>
      <c r="AR38" s="93"/>
      <c r="AS38" s="93" t="s">
        <v>81</v>
      </c>
      <c r="AT38" s="93"/>
      <c r="AU38" s="93"/>
      <c r="AV38" s="93" t="s">
        <v>40</v>
      </c>
      <c r="AW38" s="93"/>
      <c r="AX38" s="93"/>
      <c r="AY38" s="93" t="s">
        <v>102</v>
      </c>
      <c r="AZ38" s="93"/>
      <c r="BA38" s="93"/>
      <c r="BB38" s="93" t="s">
        <v>81</v>
      </c>
      <c r="BC38" s="93"/>
      <c r="BD38" s="155">
        <v>39786</v>
      </c>
      <c r="BE38" s="93"/>
      <c r="BF38" s="93"/>
      <c r="BG38" s="155">
        <v>40710</v>
      </c>
      <c r="BH38" s="93"/>
      <c r="BI38" s="93"/>
      <c r="BJ38" s="22">
        <f t="shared" ref="BJ38" si="10">DATEDIF(BD38,BG38,"Y")</f>
        <v>2</v>
      </c>
      <c r="BK38" s="22">
        <f t="shared" ref="BK38" si="11">DATEDIF(BD38,BG38,"YM")</f>
        <v>6</v>
      </c>
      <c r="BL38" s="22">
        <f t="shared" ref="BL38" si="12">DATEDIF(BD38,BG38,"MD")</f>
        <v>12</v>
      </c>
      <c r="BM38" s="93"/>
      <c r="BN38" s="93"/>
      <c r="BO38" s="136" t="s">
        <v>119</v>
      </c>
      <c r="BP38" s="136"/>
      <c r="BQ38" s="136"/>
      <c r="BR38" s="127"/>
      <c r="BS38" s="127"/>
      <c r="BT38" s="127"/>
      <c r="BU38" s="127"/>
      <c r="BV38" s="127"/>
      <c r="BW38" s="127"/>
      <c r="BX38" s="127"/>
    </row>
    <row r="39" spans="1:76" x14ac:dyDescent="0.25">
      <c r="A39" s="109"/>
      <c r="B39" s="110"/>
      <c r="C39" s="110"/>
      <c r="D39" s="110"/>
      <c r="E39" s="110"/>
      <c r="F39" s="110"/>
      <c r="G39" s="110"/>
      <c r="H39" s="110"/>
      <c r="I39" s="110"/>
      <c r="J39" s="110"/>
      <c r="K39" s="110"/>
      <c r="L39" s="110"/>
      <c r="M39" s="110"/>
      <c r="N39" s="110"/>
      <c r="O39" s="110"/>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0"/>
      <c r="AW39" s="110"/>
      <c r="AX39" s="110"/>
      <c r="AY39" s="110"/>
      <c r="AZ39" s="110"/>
      <c r="BA39" s="110"/>
      <c r="BB39" s="110"/>
      <c r="BC39" s="111"/>
      <c r="BD39" s="93" t="s">
        <v>82</v>
      </c>
      <c r="BE39" s="93"/>
      <c r="BF39" s="93"/>
      <c r="BG39" s="93"/>
      <c r="BH39" s="93"/>
      <c r="BI39" s="93"/>
      <c r="BJ39" s="59">
        <f>SUM(BJ31:BJ38)</f>
        <v>2</v>
      </c>
      <c r="BK39" s="59">
        <f>SUM(BK31:BK38)</f>
        <v>29</v>
      </c>
      <c r="BL39" s="59">
        <f>SUM(BL31:BL38)</f>
        <v>109</v>
      </c>
      <c r="BM39" s="109"/>
      <c r="BN39" s="111"/>
      <c r="BO39" s="192"/>
      <c r="BP39" s="193"/>
      <c r="BQ39" s="193"/>
      <c r="BR39" s="193"/>
      <c r="BS39" s="193"/>
      <c r="BT39" s="193"/>
      <c r="BU39" s="193"/>
      <c r="BV39" s="193"/>
      <c r="BW39" s="193"/>
      <c r="BX39" s="194"/>
    </row>
    <row r="40" spans="1:76" ht="15.75" x14ac:dyDescent="0.25">
      <c r="A40" s="112"/>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113"/>
      <c r="BD40" s="98"/>
      <c r="BE40" s="95"/>
      <c r="BF40" s="95"/>
      <c r="BG40" s="95"/>
      <c r="BH40" s="95"/>
      <c r="BI40" s="96"/>
      <c r="BJ40" s="22">
        <f>+BJ39*12</f>
        <v>24</v>
      </c>
      <c r="BK40" s="59">
        <f>+BK39</f>
        <v>29</v>
      </c>
      <c r="BL40" s="22">
        <f>+BL39/30</f>
        <v>3.6333333333333333</v>
      </c>
      <c r="BM40" s="112"/>
      <c r="BN40" s="113"/>
      <c r="BO40" s="195"/>
      <c r="BP40" s="196"/>
      <c r="BQ40" s="196"/>
      <c r="BR40" s="196"/>
      <c r="BS40" s="196"/>
      <c r="BT40" s="196"/>
      <c r="BU40" s="196"/>
      <c r="BV40" s="196"/>
      <c r="BW40" s="196"/>
      <c r="BX40" s="197"/>
    </row>
    <row r="41" spans="1:76" ht="15.75" x14ac:dyDescent="0.25">
      <c r="A41" s="114"/>
      <c r="B41" s="115"/>
      <c r="C41" s="115"/>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15"/>
      <c r="AI41" s="115"/>
      <c r="AJ41" s="115"/>
      <c r="AK41" s="115"/>
      <c r="AL41" s="115"/>
      <c r="AM41" s="115"/>
      <c r="AN41" s="115"/>
      <c r="AO41" s="115"/>
      <c r="AP41" s="115"/>
      <c r="AQ41" s="115"/>
      <c r="AR41" s="115"/>
      <c r="AS41" s="115"/>
      <c r="AT41" s="115"/>
      <c r="AU41" s="115"/>
      <c r="AV41" s="115"/>
      <c r="AW41" s="115"/>
      <c r="AX41" s="115"/>
      <c r="AY41" s="115"/>
      <c r="AZ41" s="115"/>
      <c r="BA41" s="115"/>
      <c r="BB41" s="115"/>
      <c r="BC41" s="116"/>
      <c r="BD41" s="98" t="s">
        <v>272</v>
      </c>
      <c r="BE41" s="95"/>
      <c r="BF41" s="95"/>
      <c r="BG41" s="95"/>
      <c r="BH41" s="95"/>
      <c r="BI41" s="96"/>
      <c r="BJ41" s="66">
        <f>+BJ40+BK40+BL40</f>
        <v>56.633333333333333</v>
      </c>
      <c r="BK41" s="59" t="s">
        <v>271</v>
      </c>
      <c r="BL41" s="22"/>
      <c r="BM41" s="114"/>
      <c r="BN41" s="116"/>
      <c r="BO41" s="60" t="s">
        <v>119</v>
      </c>
      <c r="BP41" s="98"/>
      <c r="BQ41" s="95"/>
      <c r="BR41" s="95"/>
      <c r="BS41" s="95"/>
      <c r="BT41" s="95"/>
      <c r="BU41" s="95"/>
      <c r="BV41" s="95"/>
      <c r="BW41" s="95"/>
      <c r="BX41" s="96"/>
    </row>
    <row r="42" spans="1:76" ht="15.75" x14ac:dyDescent="0.25">
      <c r="BJ42" s="41"/>
      <c r="BL42" s="41"/>
    </row>
    <row r="43" spans="1:76" x14ac:dyDescent="0.25">
      <c r="A43" s="5" t="s">
        <v>83</v>
      </c>
      <c r="BJ43" s="65"/>
    </row>
    <row r="45" spans="1:76" s="5" customFormat="1" ht="15" customHeight="1" x14ac:dyDescent="0.25">
      <c r="A45" s="99" t="s">
        <v>84</v>
      </c>
      <c r="B45" s="99"/>
      <c r="C45" s="99"/>
      <c r="D45" s="99"/>
      <c r="E45" s="99"/>
      <c r="F45" s="99"/>
      <c r="G45" s="99"/>
      <c r="H45" s="99"/>
      <c r="I45" s="9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row>
    <row r="46" spans="1:76" s="5" customFormat="1" ht="28.5" customHeight="1" x14ac:dyDescent="0.25">
      <c r="A46" s="84" t="s">
        <v>20</v>
      </c>
      <c r="B46" s="84"/>
      <c r="C46" s="84"/>
      <c r="D46" s="84"/>
      <c r="E46" s="84"/>
      <c r="F46" s="84"/>
      <c r="G46" s="84" t="s">
        <v>85</v>
      </c>
      <c r="H46" s="84"/>
      <c r="I46" s="84"/>
      <c r="J46" s="84"/>
      <c r="K46" s="84"/>
      <c r="L46" s="84"/>
      <c r="M46" s="84" t="s">
        <v>86</v>
      </c>
      <c r="N46" s="84"/>
      <c r="O46" s="84"/>
      <c r="P46" s="84"/>
      <c r="Q46" s="84" t="s">
        <v>87</v>
      </c>
      <c r="R46" s="84"/>
      <c r="S46" s="84"/>
      <c r="T46" s="84"/>
      <c r="U46" s="84" t="s">
        <v>88</v>
      </c>
      <c r="V46" s="84"/>
      <c r="W46" s="84"/>
      <c r="X46" s="84"/>
      <c r="Y46" s="84" t="s">
        <v>89</v>
      </c>
      <c r="Z46" s="84"/>
      <c r="AA46" s="84"/>
      <c r="AB46" s="84" t="s">
        <v>90</v>
      </c>
      <c r="AC46" s="84"/>
      <c r="AD46" s="84"/>
      <c r="AE46" s="85" t="s">
        <v>58</v>
      </c>
      <c r="AF46" s="85"/>
      <c r="AG46" s="85"/>
      <c r="AH46" s="85" t="s">
        <v>59</v>
      </c>
      <c r="AI46" s="85"/>
      <c r="AJ46" s="85"/>
      <c r="AK46" s="85"/>
      <c r="AL46" s="85"/>
      <c r="AM46" s="85"/>
      <c r="AN46" s="85"/>
      <c r="AO46" s="19"/>
      <c r="AP46" s="20"/>
      <c r="AQ46" s="20"/>
      <c r="AR46" s="20"/>
      <c r="AS46" s="20"/>
      <c r="AT46" s="20"/>
      <c r="AU46" s="20"/>
      <c r="AV46" s="20"/>
      <c r="AW46" s="19"/>
      <c r="AX46" s="19"/>
      <c r="AY46" s="19"/>
      <c r="AZ46" s="19"/>
      <c r="BA46" s="19"/>
      <c r="BB46" s="19"/>
      <c r="BC46" s="19"/>
      <c r="BD46" s="19"/>
      <c r="BE46" s="19"/>
      <c r="BF46" s="135"/>
      <c r="BG46" s="135"/>
      <c r="BH46" s="135"/>
      <c r="BI46" s="135"/>
      <c r="BJ46" s="135"/>
      <c r="BK46" s="135"/>
      <c r="BL46" s="135"/>
      <c r="BM46" s="135"/>
      <c r="BN46" s="135"/>
      <c r="BO46" s="135"/>
      <c r="BP46" s="135"/>
      <c r="BQ46" s="135"/>
      <c r="BR46" s="135"/>
    </row>
    <row r="47" spans="1:76" s="5" customFormat="1" ht="206.25" customHeight="1" x14ac:dyDescent="0.25">
      <c r="A47" s="127" t="s">
        <v>136</v>
      </c>
      <c r="B47" s="127"/>
      <c r="C47" s="127"/>
      <c r="D47" s="127"/>
      <c r="E47" s="127"/>
      <c r="F47" s="127"/>
      <c r="G47" s="127" t="s">
        <v>137</v>
      </c>
      <c r="H47" s="127"/>
      <c r="I47" s="127"/>
      <c r="J47" s="127"/>
      <c r="K47" s="127"/>
      <c r="L47" s="127"/>
      <c r="M47" s="127" t="s">
        <v>264</v>
      </c>
      <c r="N47" s="127"/>
      <c r="O47" s="127"/>
      <c r="P47" s="127"/>
      <c r="Q47" s="158">
        <v>39797</v>
      </c>
      <c r="R47" s="127"/>
      <c r="S47" s="127"/>
      <c r="T47" s="127"/>
      <c r="U47" s="127" t="s">
        <v>265</v>
      </c>
      <c r="V47" s="127"/>
      <c r="W47" s="127"/>
      <c r="X47" s="127"/>
      <c r="Y47" s="152" t="s">
        <v>81</v>
      </c>
      <c r="Z47" s="153"/>
      <c r="AA47" s="154"/>
      <c r="AB47" s="152" t="s">
        <v>81</v>
      </c>
      <c r="AC47" s="153"/>
      <c r="AD47" s="154"/>
      <c r="AE47" s="213" t="str">
        <f>+IF(AB47="SI","SI CUMPLE","NO CUMPLE")</f>
        <v>SI CUMPLE</v>
      </c>
      <c r="AF47" s="213"/>
      <c r="AG47" s="213"/>
      <c r="AH47" s="152"/>
      <c r="AI47" s="153"/>
      <c r="AJ47" s="153"/>
      <c r="AK47" s="153"/>
      <c r="AL47" s="153"/>
      <c r="AM47" s="153"/>
      <c r="AN47" s="154"/>
      <c r="AO47" s="19"/>
      <c r="AP47" s="20"/>
      <c r="AQ47" s="20"/>
      <c r="AR47" s="20"/>
      <c r="AS47" s="20"/>
      <c r="AT47" s="20"/>
      <c r="AU47" s="20"/>
      <c r="AV47" s="20"/>
      <c r="AW47" s="19"/>
      <c r="AX47" s="19"/>
      <c r="AY47" s="19"/>
      <c r="AZ47" s="19"/>
      <c r="BA47" s="19"/>
      <c r="BB47" s="19"/>
      <c r="BC47" s="19"/>
      <c r="BD47" s="19"/>
      <c r="BE47" s="19"/>
      <c r="BF47" s="34"/>
      <c r="BG47" s="34"/>
      <c r="BH47" s="34"/>
      <c r="BI47" s="34"/>
      <c r="BJ47" s="34"/>
      <c r="BK47" s="34"/>
      <c r="BL47" s="34"/>
      <c r="BM47" s="34"/>
      <c r="BN47" s="34"/>
      <c r="BO47" s="34"/>
      <c r="BP47" s="34"/>
      <c r="BQ47" s="34"/>
      <c r="BR47" s="34"/>
    </row>
    <row r="48" spans="1:76" ht="189.75" customHeight="1" x14ac:dyDescent="0.25">
      <c r="A48" s="127" t="s">
        <v>136</v>
      </c>
      <c r="B48" s="127"/>
      <c r="C48" s="127"/>
      <c r="D48" s="127"/>
      <c r="E48" s="127"/>
      <c r="F48" s="127"/>
      <c r="G48" s="152" t="s">
        <v>267</v>
      </c>
      <c r="H48" s="153"/>
      <c r="I48" s="153"/>
      <c r="J48" s="153"/>
      <c r="K48" s="153"/>
      <c r="L48" s="154"/>
      <c r="M48" s="127" t="s">
        <v>266</v>
      </c>
      <c r="N48" s="127"/>
      <c r="O48" s="127"/>
      <c r="P48" s="127"/>
      <c r="Q48" s="158"/>
      <c r="R48" s="127"/>
      <c r="S48" s="127"/>
      <c r="T48" s="127"/>
      <c r="U48" s="127" t="s">
        <v>265</v>
      </c>
      <c r="V48" s="127"/>
      <c r="W48" s="127"/>
      <c r="X48" s="127"/>
      <c r="Y48" s="152" t="s">
        <v>81</v>
      </c>
      <c r="Z48" s="153"/>
      <c r="AA48" s="154"/>
      <c r="AB48" s="152" t="s">
        <v>81</v>
      </c>
      <c r="AC48" s="153"/>
      <c r="AD48" s="154"/>
      <c r="AE48" s="213" t="str">
        <f>+IF(AB48="SI","SI CUMPLE","NO CUMPLE")</f>
        <v>SI CUMPLE</v>
      </c>
      <c r="AF48" s="213"/>
      <c r="AG48" s="213"/>
      <c r="AH48" s="152"/>
      <c r="AI48" s="153"/>
      <c r="AJ48" s="153"/>
      <c r="AK48" s="153"/>
      <c r="AL48" s="153"/>
      <c r="AM48" s="153"/>
      <c r="AN48" s="154"/>
    </row>
    <row r="49" spans="1:38" x14ac:dyDescent="0.25">
      <c r="AE49" s="9" t="s">
        <v>119</v>
      </c>
      <c r="AF49" s="9"/>
    </row>
    <row r="51" spans="1:38" x14ac:dyDescent="0.25">
      <c r="A51" s="5" t="s">
        <v>92</v>
      </c>
    </row>
    <row r="53" spans="1:38" s="5" customFormat="1" ht="15" customHeight="1" x14ac:dyDescent="0.25">
      <c r="A53" s="121" t="s">
        <v>93</v>
      </c>
      <c r="B53" s="122"/>
      <c r="C53" s="122"/>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23"/>
      <c r="AD53" s="23"/>
      <c r="AE53" s="23"/>
      <c r="AF53" s="23"/>
      <c r="AG53" s="23"/>
      <c r="AH53" s="23"/>
      <c r="AI53" s="23"/>
      <c r="AJ53" s="23"/>
      <c r="AK53" s="23"/>
      <c r="AL53" s="23"/>
    </row>
    <row r="54" spans="1:38" ht="29.25" customHeight="1" x14ac:dyDescent="0.25">
      <c r="A54" s="84" t="s">
        <v>94</v>
      </c>
      <c r="B54" s="84"/>
      <c r="C54" s="84"/>
      <c r="D54" s="84"/>
      <c r="E54" s="84"/>
      <c r="F54" s="84"/>
      <c r="G54" s="123" t="s">
        <v>90</v>
      </c>
      <c r="H54" s="124"/>
      <c r="I54" s="125"/>
      <c r="J54" s="85" t="s">
        <v>58</v>
      </c>
      <c r="K54" s="85"/>
      <c r="L54" s="128"/>
      <c r="M54" s="84" t="s">
        <v>59</v>
      </c>
      <c r="N54" s="84"/>
      <c r="O54" s="84"/>
      <c r="P54" s="84"/>
      <c r="Q54" s="84"/>
      <c r="R54" s="84"/>
      <c r="S54" s="84"/>
      <c r="T54" s="84"/>
      <c r="U54" s="84"/>
      <c r="V54" s="84"/>
      <c r="W54" s="84"/>
      <c r="X54" s="84"/>
      <c r="Y54" s="84"/>
      <c r="Z54" s="84"/>
      <c r="AA54" s="84"/>
      <c r="AB54" s="84"/>
      <c r="AC54" s="118"/>
      <c r="AD54" s="118"/>
      <c r="AE54" s="118"/>
      <c r="AF54" s="118"/>
      <c r="AG54" s="118"/>
      <c r="AH54" s="118"/>
      <c r="AI54" s="118"/>
      <c r="AJ54" s="118"/>
      <c r="AK54" s="118"/>
      <c r="AL54" s="118"/>
    </row>
    <row r="55" spans="1:38" s="2" customFormat="1" ht="72.75" customHeight="1" x14ac:dyDescent="0.25">
      <c r="A55" s="127" t="s">
        <v>95</v>
      </c>
      <c r="B55" s="127"/>
      <c r="C55" s="127"/>
      <c r="D55" s="127"/>
      <c r="E55" s="127"/>
      <c r="F55" s="127"/>
      <c r="G55" s="126" t="s">
        <v>81</v>
      </c>
      <c r="H55" s="126"/>
      <c r="I55" s="126"/>
      <c r="J55" s="117" t="str">
        <f>+IF(G55="SI","SI CUMPLE","NO CUMPLE")</f>
        <v>SI CUMPLE</v>
      </c>
      <c r="K55" s="117"/>
      <c r="L55" s="117"/>
      <c r="M55" s="120" t="s">
        <v>96</v>
      </c>
      <c r="N55" s="120"/>
      <c r="O55" s="120"/>
      <c r="P55" s="120"/>
      <c r="Q55" s="120"/>
      <c r="R55" s="120"/>
      <c r="S55" s="120"/>
      <c r="T55" s="120"/>
      <c r="U55" s="120"/>
      <c r="V55" s="120"/>
      <c r="W55" s="120"/>
      <c r="X55" s="120"/>
      <c r="Y55" s="120"/>
      <c r="Z55" s="120"/>
      <c r="AA55" s="120"/>
      <c r="AB55" s="120"/>
      <c r="AC55" s="104"/>
      <c r="AD55" s="104"/>
      <c r="AE55" s="104"/>
      <c r="AF55" s="104"/>
      <c r="AG55" s="104"/>
      <c r="AH55" s="104"/>
      <c r="AI55" s="104"/>
      <c r="AJ55" s="104"/>
      <c r="AK55" s="104"/>
      <c r="AL55" s="104"/>
    </row>
    <row r="56" spans="1:38" x14ac:dyDescent="0.25">
      <c r="J56" t="s">
        <v>119</v>
      </c>
    </row>
  </sheetData>
  <mergeCells count="298">
    <mergeCell ref="AF54:AL54"/>
    <mergeCell ref="A55:F55"/>
    <mergeCell ref="G55:I55"/>
    <mergeCell ref="J55:L55"/>
    <mergeCell ref="M55:AB55"/>
    <mergeCell ref="AC55:AE55"/>
    <mergeCell ref="AF55:AL55"/>
    <mergeCell ref="Y48:AA48"/>
    <mergeCell ref="AB48:AD48"/>
    <mergeCell ref="AE48:AG48"/>
    <mergeCell ref="AH48:AN48"/>
    <mergeCell ref="A53:AB53"/>
    <mergeCell ref="A54:F54"/>
    <mergeCell ref="G54:I54"/>
    <mergeCell ref="J54:L54"/>
    <mergeCell ref="M54:AB54"/>
    <mergeCell ref="AC54:AE54"/>
    <mergeCell ref="AE47:AG47"/>
    <mergeCell ref="AI35:AM35"/>
    <mergeCell ref="AV31:AX31"/>
    <mergeCell ref="AY31:BA31"/>
    <mergeCell ref="BB31:BC31"/>
    <mergeCell ref="BD31:BF31"/>
    <mergeCell ref="BG31:BI31"/>
    <mergeCell ref="A1:C1"/>
    <mergeCell ref="AS28:AU28"/>
    <mergeCell ref="AS29:AU29"/>
    <mergeCell ref="AS32:AU32"/>
    <mergeCell ref="AS35:AU35"/>
    <mergeCell ref="AI33:AM33"/>
    <mergeCell ref="AN32:AR32"/>
    <mergeCell ref="AV32:AX32"/>
    <mergeCell ref="AY32:BA32"/>
    <mergeCell ref="BB32:BC32"/>
    <mergeCell ref="BD32:BF32"/>
    <mergeCell ref="BG32:BI32"/>
    <mergeCell ref="AX21:AZ21"/>
    <mergeCell ref="BD21:BF21"/>
    <mergeCell ref="A21:C21"/>
    <mergeCell ref="D21:F21"/>
    <mergeCell ref="G21:P21"/>
    <mergeCell ref="AI32:AM32"/>
    <mergeCell ref="AE46:AG46"/>
    <mergeCell ref="AH46:AN46"/>
    <mergeCell ref="BF46:BH46"/>
    <mergeCell ref="BI46:BR46"/>
    <mergeCell ref="A48:F48"/>
    <mergeCell ref="G48:L48"/>
    <mergeCell ref="M48:P48"/>
    <mergeCell ref="Q48:T48"/>
    <mergeCell ref="U48:X48"/>
    <mergeCell ref="A46:F46"/>
    <mergeCell ref="G46:L46"/>
    <mergeCell ref="M46:P46"/>
    <mergeCell ref="Q46:T46"/>
    <mergeCell ref="U46:X46"/>
    <mergeCell ref="Y46:AA46"/>
    <mergeCell ref="AB46:AD46"/>
    <mergeCell ref="A47:F47"/>
    <mergeCell ref="G47:L47"/>
    <mergeCell ref="M47:P47"/>
    <mergeCell ref="Q47:T47"/>
    <mergeCell ref="U47:X47"/>
    <mergeCell ref="Y47:AA47"/>
    <mergeCell ref="AB47:AD47"/>
    <mergeCell ref="AN33:AR33"/>
    <mergeCell ref="AV35:AX35"/>
    <mergeCell ref="BR28:BX28"/>
    <mergeCell ref="BO35:BQ35"/>
    <mergeCell ref="AS30:AU30"/>
    <mergeCell ref="AV30:AX30"/>
    <mergeCell ref="AY30:BA30"/>
    <mergeCell ref="BB30:BC30"/>
    <mergeCell ref="BD30:BF30"/>
    <mergeCell ref="BG30:BI30"/>
    <mergeCell ref="AS31:AU31"/>
    <mergeCell ref="AY35:BA35"/>
    <mergeCell ref="BB35:BC35"/>
    <mergeCell ref="BD35:BF35"/>
    <mergeCell ref="BG35:BI35"/>
    <mergeCell ref="BM33:BN34"/>
    <mergeCell ref="BD29:BF29"/>
    <mergeCell ref="BG29:BI29"/>
    <mergeCell ref="G20:P20"/>
    <mergeCell ref="Q20:S20"/>
    <mergeCell ref="T20:V20"/>
    <mergeCell ref="W20:AH20"/>
    <mergeCell ref="AI20:AK20"/>
    <mergeCell ref="AL20:AN20"/>
    <mergeCell ref="BM32:BN32"/>
    <mergeCell ref="BR30:BX30"/>
    <mergeCell ref="BR32:BX32"/>
    <mergeCell ref="BR31:BX31"/>
    <mergeCell ref="BO32:BQ32"/>
    <mergeCell ref="AR20:AT20"/>
    <mergeCell ref="AX20:AZ20"/>
    <mergeCell ref="BA20:BC20"/>
    <mergeCell ref="BD20:BF20"/>
    <mergeCell ref="BG20:BI20"/>
    <mergeCell ref="AR23:AT23"/>
    <mergeCell ref="A27:BP27"/>
    <mergeCell ref="A28:F28"/>
    <mergeCell ref="G28:I28"/>
    <mergeCell ref="J28:L28"/>
    <mergeCell ref="M28:P28"/>
    <mergeCell ref="Q28:S28"/>
    <mergeCell ref="T28:X28"/>
    <mergeCell ref="G12:AV12"/>
    <mergeCell ref="AU17:AW17"/>
    <mergeCell ref="AR19:AT19"/>
    <mergeCell ref="A2:B2"/>
    <mergeCell ref="C2:BU2"/>
    <mergeCell ref="A3:B3"/>
    <mergeCell ref="C3:BU3"/>
    <mergeCell ref="A4:B4"/>
    <mergeCell ref="A8:F8"/>
    <mergeCell ref="G8:T8"/>
    <mergeCell ref="U8:AH8"/>
    <mergeCell ref="U9:AH9"/>
    <mergeCell ref="AI9:AV9"/>
    <mergeCell ref="AI8:AV8"/>
    <mergeCell ref="A9:F9"/>
    <mergeCell ref="G9:T9"/>
    <mergeCell ref="A19:C19"/>
    <mergeCell ref="D19:F19"/>
    <mergeCell ref="Q19:S19"/>
    <mergeCell ref="T19:V19"/>
    <mergeCell ref="W19:AH19"/>
    <mergeCell ref="AI19:AK19"/>
    <mergeCell ref="AL19:AN19"/>
    <mergeCell ref="AO19:AQ19"/>
    <mergeCell ref="A10:F10"/>
    <mergeCell ref="G10:T10"/>
    <mergeCell ref="A11:F11"/>
    <mergeCell ref="G11:T11"/>
    <mergeCell ref="U10:AH10"/>
    <mergeCell ref="AI10:AV10"/>
    <mergeCell ref="U11:AH11"/>
    <mergeCell ref="AI11:AV11"/>
    <mergeCell ref="AR21:AT21"/>
    <mergeCell ref="AU21:AW21"/>
    <mergeCell ref="A12:F12"/>
    <mergeCell ref="A16:BU16"/>
    <mergeCell ref="A17:C17"/>
    <mergeCell ref="D17:F17"/>
    <mergeCell ref="G17:P17"/>
    <mergeCell ref="Q17:S17"/>
    <mergeCell ref="BA19:BC19"/>
    <mergeCell ref="BD19:BF19"/>
    <mergeCell ref="AR17:AT17"/>
    <mergeCell ref="AX17:AZ17"/>
    <mergeCell ref="BA17:BC17"/>
    <mergeCell ref="BD17:BF17"/>
    <mergeCell ref="AU19:AW19"/>
    <mergeCell ref="G19:P19"/>
    <mergeCell ref="Q21:S21"/>
    <mergeCell ref="T21:V21"/>
    <mergeCell ref="W21:AH21"/>
    <mergeCell ref="AI21:AK21"/>
    <mergeCell ref="AL21:AN21"/>
    <mergeCell ref="AO21:AQ21"/>
    <mergeCell ref="BM30:BN31"/>
    <mergeCell ref="A22:C22"/>
    <mergeCell ref="D22:F22"/>
    <mergeCell ref="G22:P22"/>
    <mergeCell ref="Q22:S22"/>
    <mergeCell ref="T22:V22"/>
    <mergeCell ref="W22:AH22"/>
    <mergeCell ref="AI22:AK22"/>
    <mergeCell ref="AL22:AN22"/>
    <mergeCell ref="AO22:AQ22"/>
    <mergeCell ref="AD28:AH28"/>
    <mergeCell ref="AI28:AM28"/>
    <mergeCell ref="AI30:AM30"/>
    <mergeCell ref="AI31:AM31"/>
    <mergeCell ref="AN30:AR30"/>
    <mergeCell ref="AN31:AR31"/>
    <mergeCell ref="AI29:AM29"/>
    <mergeCell ref="Y28:AC28"/>
    <mergeCell ref="BO30:BQ30"/>
    <mergeCell ref="BO31:BQ31"/>
    <mergeCell ref="AR22:AT22"/>
    <mergeCell ref="AU22:AW22"/>
    <mergeCell ref="AX22:AZ22"/>
    <mergeCell ref="BA22:BC22"/>
    <mergeCell ref="BD22:BF22"/>
    <mergeCell ref="BG22:BI22"/>
    <mergeCell ref="BJ22:BL22"/>
    <mergeCell ref="AN28:AR28"/>
    <mergeCell ref="AV28:AX28"/>
    <mergeCell ref="AY28:BA28"/>
    <mergeCell ref="BB28:BC28"/>
    <mergeCell ref="AY29:BA29"/>
    <mergeCell ref="BB29:BC29"/>
    <mergeCell ref="AN29:AR29"/>
    <mergeCell ref="AV29:AX29"/>
    <mergeCell ref="BM29:BN29"/>
    <mergeCell ref="BD28:BF28"/>
    <mergeCell ref="BG28:BI28"/>
    <mergeCell ref="BM28:BN28"/>
    <mergeCell ref="BO28:BQ28"/>
    <mergeCell ref="AU23:AZ23"/>
    <mergeCell ref="BM22:BX22"/>
    <mergeCell ref="BM17:BX17"/>
    <mergeCell ref="AU20:AW20"/>
    <mergeCell ref="BG19:BI19"/>
    <mergeCell ref="BG17:BI17"/>
    <mergeCell ref="BJ17:BL17"/>
    <mergeCell ref="BJ20:BL20"/>
    <mergeCell ref="AX19:AZ19"/>
    <mergeCell ref="BR29:BX29"/>
    <mergeCell ref="BO29:BQ29"/>
    <mergeCell ref="BG21:BI21"/>
    <mergeCell ref="BJ21:BL21"/>
    <mergeCell ref="BM21:BX21"/>
    <mergeCell ref="BA21:BC21"/>
    <mergeCell ref="A18:BX18"/>
    <mergeCell ref="BJ19:BL19"/>
    <mergeCell ref="AL17:AN17"/>
    <mergeCell ref="AO17:AQ17"/>
    <mergeCell ref="T17:V17"/>
    <mergeCell ref="W17:AH17"/>
    <mergeCell ref="AI17:AK17"/>
    <mergeCell ref="AO20:AQ20"/>
    <mergeCell ref="A20:C20"/>
    <mergeCell ref="D20:F20"/>
    <mergeCell ref="AY37:BA37"/>
    <mergeCell ref="BB37:BC37"/>
    <mergeCell ref="BD37:BF37"/>
    <mergeCell ref="BG37:BI37"/>
    <mergeCell ref="AI36:AM36"/>
    <mergeCell ref="BO36:BQ36"/>
    <mergeCell ref="BR33:BX33"/>
    <mergeCell ref="BR34:BX34"/>
    <mergeCell ref="BR35:BX35"/>
    <mergeCell ref="BR36:BX36"/>
    <mergeCell ref="AS33:AU33"/>
    <mergeCell ref="BG34:BI34"/>
    <mergeCell ref="AV36:AX36"/>
    <mergeCell ref="AY36:BA36"/>
    <mergeCell ref="BB36:BC36"/>
    <mergeCell ref="BD36:BF36"/>
    <mergeCell ref="BG36:BI36"/>
    <mergeCell ref="BM36:BN36"/>
    <mergeCell ref="AS36:AU36"/>
    <mergeCell ref="BO33:BQ33"/>
    <mergeCell ref="AI34:AM34"/>
    <mergeCell ref="AN34:AR34"/>
    <mergeCell ref="BM35:BN35"/>
    <mergeCell ref="AN35:AR35"/>
    <mergeCell ref="AH47:AN47"/>
    <mergeCell ref="A39:BC41"/>
    <mergeCell ref="BM37:BN37"/>
    <mergeCell ref="BO37:BQ37"/>
    <mergeCell ref="BB38:BC38"/>
    <mergeCell ref="BD38:BF38"/>
    <mergeCell ref="BG38:BI38"/>
    <mergeCell ref="BM38:BN38"/>
    <mergeCell ref="BO38:BQ38"/>
    <mergeCell ref="J29:L38"/>
    <mergeCell ref="M29:P38"/>
    <mergeCell ref="Q29:S38"/>
    <mergeCell ref="T29:X38"/>
    <mergeCell ref="Y29:AC38"/>
    <mergeCell ref="AD29:AH38"/>
    <mergeCell ref="A45:AN45"/>
    <mergeCell ref="BD40:BI40"/>
    <mergeCell ref="BM39:BN41"/>
    <mergeCell ref="BD41:BI41"/>
    <mergeCell ref="BO39:BX40"/>
    <mergeCell ref="BP41:BX41"/>
    <mergeCell ref="A29:F38"/>
    <mergeCell ref="G29:I38"/>
    <mergeCell ref="AN36:AR36"/>
    <mergeCell ref="BR38:BX38"/>
    <mergeCell ref="BD39:BI39"/>
    <mergeCell ref="BR37:BX37"/>
    <mergeCell ref="AI38:AM38"/>
    <mergeCell ref="AN38:AR38"/>
    <mergeCell ref="AS38:AU38"/>
    <mergeCell ref="AV38:AX38"/>
    <mergeCell ref="AY38:BA38"/>
    <mergeCell ref="BM19:BX20"/>
    <mergeCell ref="AV33:AX33"/>
    <mergeCell ref="AY33:BA33"/>
    <mergeCell ref="BB33:BC33"/>
    <mergeCell ref="BD33:BF33"/>
    <mergeCell ref="BG33:BI33"/>
    <mergeCell ref="AS34:AU34"/>
    <mergeCell ref="AV34:AX34"/>
    <mergeCell ref="AY34:BA34"/>
    <mergeCell ref="BB34:BC34"/>
    <mergeCell ref="BO34:BQ34"/>
    <mergeCell ref="BD34:BF34"/>
    <mergeCell ref="AI37:AM37"/>
    <mergeCell ref="AN37:AR37"/>
    <mergeCell ref="AS37:AU37"/>
    <mergeCell ref="AV37:AX37"/>
  </mergeCells>
  <phoneticPr fontId="22" type="noConversion"/>
  <conditionalFormatting sqref="J55:L55">
    <cfRule type="cellIs" dxfId="95" priority="5" operator="equal">
      <formula>"NO CUMPLE"</formula>
    </cfRule>
    <cfRule type="cellIs" dxfId="94" priority="6" operator="equal">
      <formula>"SI CUMPLE"</formula>
    </cfRule>
  </conditionalFormatting>
  <conditionalFormatting sqref="AE47:AG48">
    <cfRule type="cellIs" dxfId="93" priority="1" operator="equal">
      <formula>"NO CUMPLE"</formula>
    </cfRule>
    <cfRule type="cellIs" dxfId="92" priority="2" operator="equal">
      <formula>"SI CUMPLE"</formula>
    </cfRule>
  </conditionalFormatting>
  <conditionalFormatting sqref="BJ19:BJ22">
    <cfRule type="cellIs" dxfId="91" priority="11" operator="equal">
      <formula>"SI CUMPLE"</formula>
    </cfRule>
    <cfRule type="cellIs" dxfId="90" priority="12" operator="equal">
      <formula>"NO CUMPLE"</formula>
    </cfRule>
  </conditionalFormatting>
  <conditionalFormatting sqref="BO29:BO38">
    <cfRule type="cellIs" dxfId="89" priority="9" operator="equal">
      <formula>"NO CUMPLE"</formula>
    </cfRule>
    <cfRule type="cellIs" dxfId="88" priority="10" operator="equal">
      <formula>"SI CUMPLE"</formula>
    </cfRule>
  </conditionalFormatting>
  <hyperlinks>
    <hyperlink ref="A1" location="'CONSOLIDADO HABILITADOS '!A1" display="CONSOLIDADO" xr:uid="{D5D60B5B-0830-44BC-BA9B-47D2AF26A02D}"/>
  </hyperlink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22FBA6EC-E7A7-4BDA-AD71-6D5550D703BC}">
          <x14:formula1>
            <xm:f>'LISTA '!$C$1:$C$2</xm:f>
          </x14:formula1>
          <xm:sqref>AS29:AS38 G29 BD19:BI22 Y47:AD48 G55:I55 G12 AL19:AN22 AV29:AV38 AO29:AR29 BB29:BC38 AO32:AR38 AN29:AN38 J29</xm:sqref>
        </x14:dataValidation>
        <x14:dataValidation type="list" allowBlank="1" showInputMessage="1" showErrorMessage="1" xr:uid="{8E0415D1-17F1-4C19-BC8F-89BD2AF14241}">
          <x14:formula1>
            <xm:f>'LISTA '!$C$1:$C$3</xm:f>
          </x14:formula1>
          <xm:sqref>G11:T11 AY29:AY38 AO19:AQ22 AD29</xm:sqref>
        </x14:dataValidation>
        <x14:dataValidation type="list" allowBlank="1" showInputMessage="1" showErrorMessage="1" xr:uid="{914E0697-3411-43A9-9719-9B511AE9D78B}">
          <x14:formula1>
            <xm:f>'LISTA '!$A$1:$A$2</xm:f>
          </x14:formula1>
          <xm:sqref>AI19:AK22</xm:sqref>
        </x14:dataValidation>
        <x14:dataValidation type="list" allowBlank="1" showInputMessage="1" showErrorMessage="1" xr:uid="{152C083D-E805-4D2D-BA0F-012B1E397759}">
          <x14:formula1>
            <xm:f>'LISTA '!$E$1:$E$2</xm:f>
          </x14:formula1>
          <xm:sqref>A47:F48</xm:sqref>
        </x14:dataValidation>
        <x14:dataValidation type="list" allowBlank="1" showInputMessage="1" showErrorMessage="1" xr:uid="{A01A44D0-55AF-4654-8975-39EF1F89DF61}">
          <x14:formula1>
            <xm:f>'LISTA '!$G$1:$G$4</xm:f>
          </x14:formula1>
          <xm:sqref>G47:L47 A48:F48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2821F-226E-4770-BC8A-937635A2400F}">
  <sheetPr>
    <tabColor rgb="FFFF0000"/>
  </sheetPr>
  <dimension ref="A1:BX53"/>
  <sheetViews>
    <sheetView showGridLines="0" topLeftCell="A19" zoomScale="40" zoomScaleNormal="40" workbookViewId="0">
      <selection sqref="A1:C1"/>
    </sheetView>
  </sheetViews>
  <sheetFormatPr baseColWidth="10" defaultColWidth="5.7109375" defaultRowHeight="15" x14ac:dyDescent="0.25"/>
  <cols>
    <col min="10" max="10" width="12.140625" customWidth="1"/>
    <col min="31" max="31" width="16.5703125" customWidth="1"/>
    <col min="34" max="34" width="9.5703125" customWidth="1"/>
    <col min="41" max="41" width="6.42578125" customWidth="1"/>
    <col min="42" max="42" width="7.85546875" customWidth="1"/>
    <col min="43" max="43" width="9" customWidth="1"/>
    <col min="44" max="44" width="7.85546875" customWidth="1"/>
    <col min="59" max="59" width="12" customWidth="1"/>
    <col min="63" max="63" width="8.7109375" customWidth="1"/>
    <col min="67" max="67" width="12.7109375" customWidth="1"/>
    <col min="73" max="73" width="41.1406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354</v>
      </c>
      <c r="H8" s="93"/>
      <c r="I8" s="93"/>
      <c r="J8" s="93"/>
      <c r="K8" s="93"/>
      <c r="L8" s="93"/>
      <c r="M8" s="93"/>
      <c r="N8" s="93"/>
      <c r="O8" s="93"/>
      <c r="P8" s="93"/>
      <c r="Q8" s="93"/>
      <c r="R8" s="93"/>
      <c r="S8" s="93"/>
      <c r="T8" s="93"/>
    </row>
    <row r="9" spans="1:73" x14ac:dyDescent="0.25">
      <c r="A9" s="142" t="s">
        <v>37</v>
      </c>
      <c r="B9" s="142"/>
      <c r="C9" s="142"/>
      <c r="D9" s="142"/>
      <c r="E9" s="142"/>
      <c r="F9" s="142"/>
      <c r="G9" s="93" t="s">
        <v>355</v>
      </c>
      <c r="H9" s="93"/>
      <c r="I9" s="93"/>
      <c r="J9" s="93"/>
      <c r="K9" s="93"/>
      <c r="L9" s="93"/>
      <c r="M9" s="93"/>
      <c r="N9" s="93"/>
      <c r="O9" s="93"/>
      <c r="P9" s="93"/>
      <c r="Q9" s="93"/>
      <c r="R9" s="93"/>
      <c r="S9" s="93"/>
      <c r="T9" s="93"/>
    </row>
    <row r="10" spans="1:73" x14ac:dyDescent="0.25">
      <c r="A10" s="142" t="s">
        <v>38</v>
      </c>
      <c r="B10" s="142"/>
      <c r="C10" s="142"/>
      <c r="D10" s="142"/>
      <c r="E10" s="142"/>
      <c r="F10" s="142"/>
      <c r="G10" s="93" t="s">
        <v>356</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73.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360</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310.5" customHeight="1" x14ac:dyDescent="0.25">
      <c r="A18" s="127" t="s">
        <v>366</v>
      </c>
      <c r="B18" s="127"/>
      <c r="C18" s="127"/>
      <c r="D18" s="141" t="s">
        <v>368</v>
      </c>
      <c r="E18" s="93"/>
      <c r="F18" s="93"/>
      <c r="G18" s="152" t="s">
        <v>365</v>
      </c>
      <c r="H18" s="153"/>
      <c r="I18" s="153"/>
      <c r="J18" s="153"/>
      <c r="K18" s="153"/>
      <c r="L18" s="153"/>
      <c r="M18" s="153"/>
      <c r="N18" s="153"/>
      <c r="O18" s="153"/>
      <c r="P18" s="154"/>
      <c r="Q18" s="158">
        <v>42286</v>
      </c>
      <c r="R18" s="127"/>
      <c r="S18" s="127"/>
      <c r="T18" s="172">
        <v>42369</v>
      </c>
      <c r="U18" s="160"/>
      <c r="V18" s="161"/>
      <c r="W18" s="127" t="s">
        <v>367</v>
      </c>
      <c r="X18" s="127"/>
      <c r="Y18" s="127"/>
      <c r="Z18" s="127"/>
      <c r="AA18" s="127"/>
      <c r="AB18" s="127"/>
      <c r="AC18" s="127"/>
      <c r="AD18" s="127"/>
      <c r="AE18" s="127"/>
      <c r="AF18" s="127"/>
      <c r="AG18" s="127"/>
      <c r="AH18" s="127"/>
      <c r="AI18" s="158" t="s">
        <v>119</v>
      </c>
      <c r="AJ18" s="127"/>
      <c r="AK18" s="127"/>
      <c r="AL18" s="126" t="s">
        <v>81</v>
      </c>
      <c r="AM18" s="126"/>
      <c r="AN18" s="126"/>
      <c r="AO18" s="126" t="s">
        <v>102</v>
      </c>
      <c r="AP18" s="126"/>
      <c r="AQ18" s="126"/>
      <c r="AR18" s="126" t="s">
        <v>102</v>
      </c>
      <c r="AS18" s="126"/>
      <c r="AT18" s="126"/>
      <c r="AU18" s="187">
        <v>201.75</v>
      </c>
      <c r="AV18" s="187"/>
      <c r="AW18" s="187"/>
      <c r="AX18" s="126">
        <v>89</v>
      </c>
      <c r="AY18" s="126"/>
      <c r="AZ18" s="126"/>
      <c r="BA18" s="126" t="s">
        <v>40</v>
      </c>
      <c r="BB18" s="126"/>
      <c r="BC18" s="126"/>
      <c r="BD18" s="126" t="s">
        <v>40</v>
      </c>
      <c r="BE18" s="126"/>
      <c r="BF18" s="126"/>
      <c r="BG18" s="162" t="s">
        <v>108</v>
      </c>
      <c r="BH18" s="163"/>
      <c r="BI18" s="164"/>
      <c r="BJ18" s="127" t="s">
        <v>439</v>
      </c>
      <c r="BK18" s="126"/>
      <c r="BL18" s="126"/>
      <c r="BM18" s="126"/>
      <c r="BN18" s="126"/>
      <c r="BO18" s="126"/>
      <c r="BP18" s="126"/>
      <c r="BQ18" s="126"/>
      <c r="BR18" s="126"/>
      <c r="BS18" s="126"/>
      <c r="BT18" s="126"/>
      <c r="BU18" s="126"/>
    </row>
    <row r="19" spans="1:76" ht="147" customHeight="1" x14ac:dyDescent="0.25">
      <c r="A19" s="126" t="s">
        <v>256</v>
      </c>
      <c r="B19" s="126"/>
      <c r="C19" s="126"/>
      <c r="D19" s="127" t="s">
        <v>359</v>
      </c>
      <c r="E19" s="126"/>
      <c r="F19" s="126"/>
      <c r="G19" s="126" t="s">
        <v>357</v>
      </c>
      <c r="H19" s="126"/>
      <c r="I19" s="126"/>
      <c r="J19" s="126"/>
      <c r="K19" s="126"/>
      <c r="L19" s="126"/>
      <c r="M19" s="126"/>
      <c r="N19" s="126"/>
      <c r="O19" s="126"/>
      <c r="P19" s="126"/>
      <c r="Q19" s="156">
        <v>44074</v>
      </c>
      <c r="R19" s="126"/>
      <c r="S19" s="126"/>
      <c r="T19" s="156">
        <v>44196</v>
      </c>
      <c r="U19" s="126"/>
      <c r="V19" s="126"/>
      <c r="W19" s="127" t="s">
        <v>358</v>
      </c>
      <c r="X19" s="126"/>
      <c r="Y19" s="126"/>
      <c r="Z19" s="126"/>
      <c r="AA19" s="126"/>
      <c r="AB19" s="126"/>
      <c r="AC19" s="126"/>
      <c r="AD19" s="126"/>
      <c r="AE19" s="126"/>
      <c r="AF19" s="126"/>
      <c r="AG19" s="126"/>
      <c r="AH19" s="126"/>
      <c r="AI19" s="126" t="s">
        <v>108</v>
      </c>
      <c r="AJ19" s="126"/>
      <c r="AK19" s="126"/>
      <c r="AL19" s="126" t="s">
        <v>81</v>
      </c>
      <c r="AM19" s="126"/>
      <c r="AN19" s="126"/>
      <c r="AO19" s="126" t="s">
        <v>102</v>
      </c>
      <c r="AP19" s="126"/>
      <c r="AQ19" s="126"/>
      <c r="AR19" s="126" t="s">
        <v>102</v>
      </c>
      <c r="AS19" s="126"/>
      <c r="AT19" s="126"/>
      <c r="AU19" s="126">
        <v>266.79000000000002</v>
      </c>
      <c r="AV19" s="126"/>
      <c r="AW19" s="126"/>
      <c r="AX19" s="126">
        <v>170</v>
      </c>
      <c r="AY19" s="126"/>
      <c r="AZ19" s="126"/>
      <c r="BA19" s="126" t="s">
        <v>81</v>
      </c>
      <c r="BB19" s="126"/>
      <c r="BC19" s="126"/>
      <c r="BD19" s="126" t="s">
        <v>81</v>
      </c>
      <c r="BE19" s="126"/>
      <c r="BF19" s="126"/>
      <c r="BG19" s="162" t="s">
        <v>108</v>
      </c>
      <c r="BH19" s="163"/>
      <c r="BI19" s="164"/>
      <c r="BJ19" s="127" t="s">
        <v>440</v>
      </c>
      <c r="BK19" s="126"/>
      <c r="BL19" s="126"/>
      <c r="BM19" s="126"/>
      <c r="BN19" s="126"/>
      <c r="BO19" s="126"/>
      <c r="BP19" s="126"/>
      <c r="BQ19" s="126"/>
      <c r="BR19" s="126"/>
      <c r="BS19" s="126"/>
      <c r="BT19" s="126"/>
      <c r="BU19" s="126"/>
    </row>
    <row r="20" spans="1:76" ht="338.25" customHeight="1" x14ac:dyDescent="0.25">
      <c r="A20" s="126" t="s">
        <v>361</v>
      </c>
      <c r="B20" s="126"/>
      <c r="C20" s="126"/>
      <c r="D20" s="141" t="s">
        <v>364</v>
      </c>
      <c r="E20" s="93"/>
      <c r="F20" s="93"/>
      <c r="G20" s="127" t="s">
        <v>362</v>
      </c>
      <c r="H20" s="127"/>
      <c r="I20" s="127"/>
      <c r="J20" s="127"/>
      <c r="K20" s="127"/>
      <c r="L20" s="127"/>
      <c r="M20" s="127"/>
      <c r="N20" s="127"/>
      <c r="O20" s="127"/>
      <c r="P20" s="127"/>
      <c r="Q20" s="156">
        <v>43762</v>
      </c>
      <c r="R20" s="126"/>
      <c r="S20" s="126"/>
      <c r="T20" s="156">
        <v>43830</v>
      </c>
      <c r="U20" s="126"/>
      <c r="V20" s="126"/>
      <c r="W20" s="127" t="s">
        <v>363</v>
      </c>
      <c r="X20" s="127"/>
      <c r="Y20" s="127"/>
      <c r="Z20" s="127"/>
      <c r="AA20" s="127"/>
      <c r="AB20" s="127"/>
      <c r="AC20" s="127"/>
      <c r="AD20" s="127"/>
      <c r="AE20" s="127"/>
      <c r="AF20" s="127"/>
      <c r="AG20" s="127"/>
      <c r="AH20" s="127"/>
      <c r="AI20" s="126" t="s">
        <v>119</v>
      </c>
      <c r="AJ20" s="126"/>
      <c r="AK20" s="126"/>
      <c r="AL20" s="126" t="s">
        <v>81</v>
      </c>
      <c r="AM20" s="126"/>
      <c r="AN20" s="126"/>
      <c r="AO20" s="126" t="s">
        <v>102</v>
      </c>
      <c r="AP20" s="126"/>
      <c r="AQ20" s="126"/>
      <c r="AR20" s="126" t="s">
        <v>102</v>
      </c>
      <c r="AS20" s="126"/>
      <c r="AT20" s="126"/>
      <c r="AU20" s="126">
        <v>309.99</v>
      </c>
      <c r="AV20" s="126"/>
      <c r="AW20" s="126"/>
      <c r="AX20" s="126">
        <v>156</v>
      </c>
      <c r="AY20" s="126"/>
      <c r="AZ20" s="126"/>
      <c r="BA20" s="126" t="s">
        <v>81</v>
      </c>
      <c r="BB20" s="126"/>
      <c r="BC20" s="126"/>
      <c r="BD20" s="126" t="s">
        <v>81</v>
      </c>
      <c r="BE20" s="126"/>
      <c r="BF20" s="126"/>
      <c r="BG20" s="162" t="s">
        <v>108</v>
      </c>
      <c r="BH20" s="163"/>
      <c r="BI20" s="164"/>
      <c r="BJ20" s="127" t="s">
        <v>441</v>
      </c>
      <c r="BK20" s="126"/>
      <c r="BL20" s="126"/>
      <c r="BM20" s="126"/>
      <c r="BN20" s="126"/>
      <c r="BO20" s="126"/>
      <c r="BP20" s="126"/>
      <c r="BQ20" s="126"/>
      <c r="BR20" s="126"/>
      <c r="BS20" s="126"/>
      <c r="BT20" s="126"/>
      <c r="BU20" s="126"/>
    </row>
    <row r="21" spans="1:76" ht="21" x14ac:dyDescent="0.35">
      <c r="AR21" s="137" t="s">
        <v>61</v>
      </c>
      <c r="AS21" s="137"/>
      <c r="AT21" s="137"/>
      <c r="AU21" s="221"/>
      <c r="AV21" s="221"/>
      <c r="AW21" s="221"/>
      <c r="BG21" s="63" t="s">
        <v>108</v>
      </c>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1" t="s">
        <v>63</v>
      </c>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row>
    <row r="26" spans="1:76" s="17" customFormat="1" ht="74.25" customHeight="1" x14ac:dyDescent="0.25">
      <c r="A26" s="204" t="s">
        <v>64</v>
      </c>
      <c r="B26" s="205"/>
      <c r="C26" s="205"/>
      <c r="D26" s="205"/>
      <c r="E26" s="205"/>
      <c r="F26" s="206"/>
      <c r="G26" s="207" t="s">
        <v>65</v>
      </c>
      <c r="H26" s="207"/>
      <c r="I26" s="207"/>
      <c r="J26" s="207" t="s">
        <v>66</v>
      </c>
      <c r="K26" s="207"/>
      <c r="L26" s="207"/>
      <c r="M26" s="204" t="s">
        <v>67</v>
      </c>
      <c r="N26" s="205"/>
      <c r="O26" s="205"/>
      <c r="P26" s="206"/>
      <c r="Q26" s="207" t="s">
        <v>68</v>
      </c>
      <c r="R26" s="207"/>
      <c r="S26" s="207"/>
      <c r="T26" s="204" t="s">
        <v>69</v>
      </c>
      <c r="U26" s="205"/>
      <c r="V26" s="205"/>
      <c r="W26" s="205"/>
      <c r="X26" s="206"/>
      <c r="Y26" s="204" t="s">
        <v>70</v>
      </c>
      <c r="Z26" s="205"/>
      <c r="AA26" s="205"/>
      <c r="AB26" s="205"/>
      <c r="AC26" s="206"/>
      <c r="AD26" s="204" t="s">
        <v>71</v>
      </c>
      <c r="AE26" s="205"/>
      <c r="AF26" s="205"/>
      <c r="AG26" s="205"/>
      <c r="AH26" s="206"/>
      <c r="AI26" s="207" t="s">
        <v>72</v>
      </c>
      <c r="AJ26" s="207"/>
      <c r="AK26" s="207"/>
      <c r="AL26" s="207"/>
      <c r="AM26" s="207"/>
      <c r="AN26" s="204" t="s">
        <v>73</v>
      </c>
      <c r="AO26" s="205"/>
      <c r="AP26" s="205"/>
      <c r="AQ26" s="205"/>
      <c r="AR26" s="206"/>
      <c r="AS26" s="204" t="s">
        <v>98</v>
      </c>
      <c r="AT26" s="205"/>
      <c r="AU26" s="206"/>
      <c r="AV26" s="204" t="s">
        <v>74</v>
      </c>
      <c r="AW26" s="205"/>
      <c r="AX26" s="206"/>
      <c r="AY26" s="207" t="s">
        <v>75</v>
      </c>
      <c r="AZ26" s="207"/>
      <c r="BA26" s="207"/>
      <c r="BB26" s="204" t="s">
        <v>76</v>
      </c>
      <c r="BC26" s="206"/>
      <c r="BD26" s="206" t="s">
        <v>47</v>
      </c>
      <c r="BE26" s="207"/>
      <c r="BF26" s="207"/>
      <c r="BG26" s="207" t="s">
        <v>48</v>
      </c>
      <c r="BH26" s="207"/>
      <c r="BI26" s="207"/>
      <c r="BJ26" s="64" t="s">
        <v>77</v>
      </c>
      <c r="BK26" s="64" t="s">
        <v>78</v>
      </c>
      <c r="BL26" s="64" t="s">
        <v>79</v>
      </c>
      <c r="BM26" s="204" t="s">
        <v>80</v>
      </c>
      <c r="BN26" s="206"/>
      <c r="BO26" s="222" t="s">
        <v>58</v>
      </c>
      <c r="BP26" s="222"/>
      <c r="BQ26" s="222"/>
      <c r="BR26" s="207" t="s">
        <v>59</v>
      </c>
      <c r="BS26" s="207"/>
      <c r="BT26" s="207"/>
      <c r="BU26" s="207"/>
      <c r="BV26" s="207"/>
      <c r="BW26" s="207"/>
      <c r="BX26" s="207"/>
    </row>
    <row r="27" spans="1:76" ht="45.75" customHeight="1" x14ac:dyDescent="0.25">
      <c r="A27" s="127" t="s">
        <v>369</v>
      </c>
      <c r="B27" s="127"/>
      <c r="C27" s="127"/>
      <c r="D27" s="127"/>
      <c r="E27" s="127"/>
      <c r="F27" s="127"/>
      <c r="G27" s="126" t="s">
        <v>81</v>
      </c>
      <c r="H27" s="126"/>
      <c r="I27" s="126"/>
      <c r="J27" s="126" t="s">
        <v>81</v>
      </c>
      <c r="K27" s="126"/>
      <c r="L27" s="126"/>
      <c r="M27" s="127" t="s">
        <v>370</v>
      </c>
      <c r="N27" s="127"/>
      <c r="O27" s="127"/>
      <c r="P27" s="127"/>
      <c r="Q27" s="156">
        <v>37693</v>
      </c>
      <c r="R27" s="126"/>
      <c r="S27" s="126"/>
      <c r="T27" s="126" t="s">
        <v>81</v>
      </c>
      <c r="U27" s="126"/>
      <c r="V27" s="126"/>
      <c r="W27" s="126"/>
      <c r="X27" s="126"/>
      <c r="Y27" s="126" t="s">
        <v>81</v>
      </c>
      <c r="Z27" s="126"/>
      <c r="AA27" s="126"/>
      <c r="AB27" s="126"/>
      <c r="AC27" s="126"/>
      <c r="AD27" s="126" t="s">
        <v>81</v>
      </c>
      <c r="AE27" s="126"/>
      <c r="AF27" s="126"/>
      <c r="AG27" s="126"/>
      <c r="AH27" s="126"/>
      <c r="AI27" s="127" t="s">
        <v>354</v>
      </c>
      <c r="AJ27" s="127"/>
      <c r="AK27" s="127"/>
      <c r="AL27" s="127"/>
      <c r="AM27" s="127"/>
      <c r="AN27" s="126" t="s">
        <v>40</v>
      </c>
      <c r="AO27" s="126"/>
      <c r="AP27" s="126"/>
      <c r="AQ27" s="126"/>
      <c r="AR27" s="126"/>
      <c r="AS27" s="127" t="s">
        <v>81</v>
      </c>
      <c r="AT27" s="127"/>
      <c r="AU27" s="127"/>
      <c r="AV27" s="126" t="s">
        <v>81</v>
      </c>
      <c r="AW27" s="126"/>
      <c r="AX27" s="126"/>
      <c r="AY27" s="126" t="s">
        <v>40</v>
      </c>
      <c r="AZ27" s="126"/>
      <c r="BA27" s="126"/>
      <c r="BB27" s="100" t="s">
        <v>81</v>
      </c>
      <c r="BC27" s="102"/>
      <c r="BD27" s="94">
        <v>41474</v>
      </c>
      <c r="BE27" s="95"/>
      <c r="BF27" s="96"/>
      <c r="BG27" s="94">
        <v>41524</v>
      </c>
      <c r="BH27" s="95"/>
      <c r="BI27" s="96"/>
      <c r="BJ27" s="70">
        <f>DATEDIF(BD27,BG27,"Y")</f>
        <v>0</v>
      </c>
      <c r="BK27" s="70">
        <f>DATEDIF(BD27,BG27,"YM")</f>
        <v>1</v>
      </c>
      <c r="BL27" s="70">
        <f>DATEDIF(BD27,BG27,"MD")</f>
        <v>19</v>
      </c>
      <c r="BM27" s="98"/>
      <c r="BN27" s="96"/>
      <c r="BO27" s="86" t="str">
        <f>+IF(BH39&gt;=24,"SI CUMPLE","NO CUMPLE")</f>
        <v>NO CUMPLE</v>
      </c>
      <c r="BP27" s="87"/>
      <c r="BQ27" s="88"/>
      <c r="BR27" s="191" t="s">
        <v>442</v>
      </c>
      <c r="BS27" s="214"/>
      <c r="BT27" s="214"/>
      <c r="BU27" s="214"/>
      <c r="BV27" s="214"/>
      <c r="BW27" s="214"/>
      <c r="BX27" s="215"/>
    </row>
    <row r="28" spans="1:76" ht="15.75" x14ac:dyDescent="0.25">
      <c r="A28" s="127"/>
      <c r="B28" s="127"/>
      <c r="C28" s="127"/>
      <c r="D28" s="127"/>
      <c r="E28" s="127"/>
      <c r="F28" s="127"/>
      <c r="G28" s="126"/>
      <c r="H28" s="126"/>
      <c r="I28" s="126"/>
      <c r="J28" s="126"/>
      <c r="K28" s="126"/>
      <c r="L28" s="126"/>
      <c r="M28" s="127"/>
      <c r="N28" s="127"/>
      <c r="O28" s="127"/>
      <c r="P28" s="127"/>
      <c r="Q28" s="156"/>
      <c r="R28" s="126"/>
      <c r="S28" s="126"/>
      <c r="T28" s="126"/>
      <c r="U28" s="126"/>
      <c r="V28" s="126"/>
      <c r="W28" s="126"/>
      <c r="X28" s="126"/>
      <c r="Y28" s="126"/>
      <c r="Z28" s="126"/>
      <c r="AA28" s="126"/>
      <c r="AB28" s="126"/>
      <c r="AC28" s="126"/>
      <c r="AD28" s="126"/>
      <c r="AE28" s="126"/>
      <c r="AF28" s="126"/>
      <c r="AG28" s="126"/>
      <c r="AH28" s="126"/>
      <c r="AI28" s="127"/>
      <c r="AJ28" s="127"/>
      <c r="AK28" s="127"/>
      <c r="AL28" s="127"/>
      <c r="AM28" s="127"/>
      <c r="AN28" s="126"/>
      <c r="AO28" s="126"/>
      <c r="AP28" s="126"/>
      <c r="AQ28" s="126"/>
      <c r="AR28" s="126"/>
      <c r="AS28" s="127"/>
      <c r="AT28" s="127"/>
      <c r="AU28" s="127"/>
      <c r="AV28" s="126"/>
      <c r="AW28" s="126"/>
      <c r="AX28" s="126"/>
      <c r="AY28" s="126"/>
      <c r="AZ28" s="126"/>
      <c r="BA28" s="126"/>
      <c r="BB28" s="103"/>
      <c r="BC28" s="105"/>
      <c r="BD28" s="94">
        <v>41525</v>
      </c>
      <c r="BE28" s="219"/>
      <c r="BF28" s="220"/>
      <c r="BG28" s="94">
        <v>41620</v>
      </c>
      <c r="BH28" s="219"/>
      <c r="BI28" s="220"/>
      <c r="BJ28" s="70">
        <f t="shared" ref="BJ28:BJ38" si="0">DATEDIF(BD28,BG28,"Y")</f>
        <v>0</v>
      </c>
      <c r="BK28" s="70">
        <f t="shared" ref="BK28:BK38" si="1">DATEDIF(BD28,BG28,"YM")</f>
        <v>3</v>
      </c>
      <c r="BL28" s="70">
        <f t="shared" ref="BL28:BL38" si="2">DATEDIF(BD28,BG28,"MD")</f>
        <v>4</v>
      </c>
      <c r="BM28" s="56"/>
      <c r="BN28" s="57"/>
      <c r="BO28" s="89"/>
      <c r="BP28" s="90"/>
      <c r="BQ28" s="91"/>
      <c r="BR28" s="216"/>
      <c r="BS28" s="217"/>
      <c r="BT28" s="217"/>
      <c r="BU28" s="217"/>
      <c r="BV28" s="217"/>
      <c r="BW28" s="217"/>
      <c r="BX28" s="218"/>
    </row>
    <row r="29" spans="1:76" ht="15.75" x14ac:dyDescent="0.25">
      <c r="A29" s="127"/>
      <c r="B29" s="127"/>
      <c r="C29" s="127"/>
      <c r="D29" s="127"/>
      <c r="E29" s="127"/>
      <c r="F29" s="127"/>
      <c r="G29" s="126"/>
      <c r="H29" s="126"/>
      <c r="I29" s="126"/>
      <c r="J29" s="126"/>
      <c r="K29" s="126"/>
      <c r="L29" s="126"/>
      <c r="M29" s="127"/>
      <c r="N29" s="127"/>
      <c r="O29" s="127"/>
      <c r="P29" s="127"/>
      <c r="Q29" s="156"/>
      <c r="R29" s="126"/>
      <c r="S29" s="126"/>
      <c r="T29" s="126"/>
      <c r="U29" s="126"/>
      <c r="V29" s="126"/>
      <c r="W29" s="126"/>
      <c r="X29" s="126"/>
      <c r="Y29" s="126"/>
      <c r="Z29" s="126"/>
      <c r="AA29" s="126"/>
      <c r="AB29" s="126"/>
      <c r="AC29" s="126"/>
      <c r="AD29" s="126"/>
      <c r="AE29" s="126"/>
      <c r="AF29" s="126"/>
      <c r="AG29" s="126"/>
      <c r="AH29" s="126"/>
      <c r="AI29" s="127"/>
      <c r="AJ29" s="127"/>
      <c r="AK29" s="127"/>
      <c r="AL29" s="127"/>
      <c r="AM29" s="127"/>
      <c r="AN29" s="126"/>
      <c r="AO29" s="126"/>
      <c r="AP29" s="126"/>
      <c r="AQ29" s="126"/>
      <c r="AR29" s="126"/>
      <c r="AS29" s="127"/>
      <c r="AT29" s="127"/>
      <c r="AU29" s="127"/>
      <c r="AV29" s="126"/>
      <c r="AW29" s="126"/>
      <c r="AX29" s="126"/>
      <c r="AY29" s="126"/>
      <c r="AZ29" s="126"/>
      <c r="BA29" s="126"/>
      <c r="BB29" s="103"/>
      <c r="BC29" s="105"/>
      <c r="BD29" s="94">
        <v>41761</v>
      </c>
      <c r="BE29" s="219"/>
      <c r="BF29" s="220"/>
      <c r="BG29" s="94">
        <v>41820</v>
      </c>
      <c r="BH29" s="219"/>
      <c r="BI29" s="220"/>
      <c r="BJ29" s="70">
        <f t="shared" si="0"/>
        <v>0</v>
      </c>
      <c r="BK29" s="70">
        <f t="shared" si="1"/>
        <v>1</v>
      </c>
      <c r="BL29" s="70">
        <f t="shared" si="2"/>
        <v>28</v>
      </c>
      <c r="BM29" s="56"/>
      <c r="BN29" s="57"/>
      <c r="BO29" s="89"/>
      <c r="BP29" s="90"/>
      <c r="BQ29" s="91"/>
      <c r="BR29" s="216"/>
      <c r="BS29" s="217"/>
      <c r="BT29" s="217"/>
      <c r="BU29" s="217"/>
      <c r="BV29" s="217"/>
      <c r="BW29" s="217"/>
      <c r="BX29" s="218"/>
    </row>
    <row r="30" spans="1:76" ht="15.75" x14ac:dyDescent="0.25">
      <c r="A30" s="127"/>
      <c r="B30" s="127"/>
      <c r="C30" s="127"/>
      <c r="D30" s="127"/>
      <c r="E30" s="127"/>
      <c r="F30" s="127"/>
      <c r="G30" s="126"/>
      <c r="H30" s="126"/>
      <c r="I30" s="126"/>
      <c r="J30" s="126"/>
      <c r="K30" s="126"/>
      <c r="L30" s="126"/>
      <c r="M30" s="127"/>
      <c r="N30" s="127"/>
      <c r="O30" s="127"/>
      <c r="P30" s="127"/>
      <c r="Q30" s="156"/>
      <c r="R30" s="126"/>
      <c r="S30" s="126"/>
      <c r="T30" s="126"/>
      <c r="U30" s="126"/>
      <c r="V30" s="126"/>
      <c r="W30" s="126"/>
      <c r="X30" s="126"/>
      <c r="Y30" s="126"/>
      <c r="Z30" s="126"/>
      <c r="AA30" s="126"/>
      <c r="AB30" s="126"/>
      <c r="AC30" s="126"/>
      <c r="AD30" s="126"/>
      <c r="AE30" s="126"/>
      <c r="AF30" s="126"/>
      <c r="AG30" s="126"/>
      <c r="AH30" s="126"/>
      <c r="AI30" s="127"/>
      <c r="AJ30" s="127"/>
      <c r="AK30" s="127"/>
      <c r="AL30" s="127"/>
      <c r="AM30" s="127"/>
      <c r="AN30" s="126"/>
      <c r="AO30" s="126"/>
      <c r="AP30" s="126"/>
      <c r="AQ30" s="126"/>
      <c r="AR30" s="126"/>
      <c r="AS30" s="127"/>
      <c r="AT30" s="127"/>
      <c r="AU30" s="127"/>
      <c r="AV30" s="126"/>
      <c r="AW30" s="126"/>
      <c r="AX30" s="126"/>
      <c r="AY30" s="126"/>
      <c r="AZ30" s="126"/>
      <c r="BA30" s="126"/>
      <c r="BB30" s="103"/>
      <c r="BC30" s="105"/>
      <c r="BD30" s="94">
        <v>42156</v>
      </c>
      <c r="BE30" s="219"/>
      <c r="BF30" s="220"/>
      <c r="BG30" s="94">
        <v>42201</v>
      </c>
      <c r="BH30" s="219"/>
      <c r="BI30" s="220"/>
      <c r="BJ30" s="70">
        <f t="shared" si="0"/>
        <v>0</v>
      </c>
      <c r="BK30" s="70">
        <f t="shared" si="1"/>
        <v>1</v>
      </c>
      <c r="BL30" s="70">
        <f t="shared" si="2"/>
        <v>15</v>
      </c>
      <c r="BM30" s="56"/>
      <c r="BN30" s="57"/>
      <c r="BO30" s="89"/>
      <c r="BP30" s="90"/>
      <c r="BQ30" s="91"/>
      <c r="BR30" s="216"/>
      <c r="BS30" s="217"/>
      <c r="BT30" s="217"/>
      <c r="BU30" s="217"/>
      <c r="BV30" s="217"/>
      <c r="BW30" s="217"/>
      <c r="BX30" s="218"/>
    </row>
    <row r="31" spans="1:76" ht="15.75" x14ac:dyDescent="0.25">
      <c r="A31" s="127"/>
      <c r="B31" s="127"/>
      <c r="C31" s="127"/>
      <c r="D31" s="127"/>
      <c r="E31" s="127"/>
      <c r="F31" s="127"/>
      <c r="G31" s="126"/>
      <c r="H31" s="126"/>
      <c r="I31" s="126"/>
      <c r="J31" s="126"/>
      <c r="K31" s="126"/>
      <c r="L31" s="126"/>
      <c r="M31" s="127"/>
      <c r="N31" s="127"/>
      <c r="O31" s="127"/>
      <c r="P31" s="127"/>
      <c r="Q31" s="156"/>
      <c r="R31" s="126"/>
      <c r="S31" s="126"/>
      <c r="T31" s="126"/>
      <c r="U31" s="126"/>
      <c r="V31" s="126"/>
      <c r="W31" s="126"/>
      <c r="X31" s="126"/>
      <c r="Y31" s="126"/>
      <c r="Z31" s="126"/>
      <c r="AA31" s="126"/>
      <c r="AB31" s="126"/>
      <c r="AC31" s="126"/>
      <c r="AD31" s="126"/>
      <c r="AE31" s="126"/>
      <c r="AF31" s="126"/>
      <c r="AG31" s="126"/>
      <c r="AH31" s="126"/>
      <c r="AI31" s="127"/>
      <c r="AJ31" s="127"/>
      <c r="AK31" s="127"/>
      <c r="AL31" s="127"/>
      <c r="AM31" s="127"/>
      <c r="AN31" s="126"/>
      <c r="AO31" s="126"/>
      <c r="AP31" s="126"/>
      <c r="AQ31" s="126"/>
      <c r="AR31" s="126"/>
      <c r="AS31" s="127"/>
      <c r="AT31" s="127"/>
      <c r="AU31" s="127"/>
      <c r="AV31" s="126"/>
      <c r="AW31" s="126"/>
      <c r="AX31" s="126"/>
      <c r="AY31" s="126"/>
      <c r="AZ31" s="126"/>
      <c r="BA31" s="126"/>
      <c r="BB31" s="103"/>
      <c r="BC31" s="105"/>
      <c r="BD31" s="94">
        <v>42283</v>
      </c>
      <c r="BE31" s="219"/>
      <c r="BF31" s="220"/>
      <c r="BG31" s="94">
        <v>42334</v>
      </c>
      <c r="BH31" s="219"/>
      <c r="BI31" s="220"/>
      <c r="BJ31" s="70">
        <f t="shared" si="0"/>
        <v>0</v>
      </c>
      <c r="BK31" s="70">
        <f t="shared" si="1"/>
        <v>1</v>
      </c>
      <c r="BL31" s="70">
        <f t="shared" si="2"/>
        <v>20</v>
      </c>
      <c r="BM31" s="56"/>
      <c r="BN31" s="57"/>
      <c r="BO31" s="89"/>
      <c r="BP31" s="90"/>
      <c r="BQ31" s="91"/>
      <c r="BR31" s="216"/>
      <c r="BS31" s="217"/>
      <c r="BT31" s="217"/>
      <c r="BU31" s="217"/>
      <c r="BV31" s="217"/>
      <c r="BW31" s="217"/>
      <c r="BX31" s="218"/>
    </row>
    <row r="32" spans="1:76" ht="15.75" x14ac:dyDescent="0.25">
      <c r="A32" s="127"/>
      <c r="B32" s="127"/>
      <c r="C32" s="127"/>
      <c r="D32" s="127"/>
      <c r="E32" s="127"/>
      <c r="F32" s="127"/>
      <c r="G32" s="126"/>
      <c r="H32" s="126"/>
      <c r="I32" s="126"/>
      <c r="J32" s="126"/>
      <c r="K32" s="126"/>
      <c r="L32" s="126"/>
      <c r="M32" s="127"/>
      <c r="N32" s="127"/>
      <c r="O32" s="127"/>
      <c r="P32" s="127"/>
      <c r="Q32" s="156"/>
      <c r="R32" s="126"/>
      <c r="S32" s="126"/>
      <c r="T32" s="126"/>
      <c r="U32" s="126"/>
      <c r="V32" s="126"/>
      <c r="W32" s="126"/>
      <c r="X32" s="126"/>
      <c r="Y32" s="126"/>
      <c r="Z32" s="126"/>
      <c r="AA32" s="126"/>
      <c r="AB32" s="126"/>
      <c r="AC32" s="126"/>
      <c r="AD32" s="126"/>
      <c r="AE32" s="126"/>
      <c r="AF32" s="126"/>
      <c r="AG32" s="126"/>
      <c r="AH32" s="126"/>
      <c r="AI32" s="127"/>
      <c r="AJ32" s="127"/>
      <c r="AK32" s="127"/>
      <c r="AL32" s="127"/>
      <c r="AM32" s="127"/>
      <c r="AN32" s="126"/>
      <c r="AO32" s="126"/>
      <c r="AP32" s="126"/>
      <c r="AQ32" s="126"/>
      <c r="AR32" s="126"/>
      <c r="AS32" s="127"/>
      <c r="AT32" s="127"/>
      <c r="AU32" s="127"/>
      <c r="AV32" s="126"/>
      <c r="AW32" s="126"/>
      <c r="AX32" s="126"/>
      <c r="AY32" s="126"/>
      <c r="AZ32" s="126"/>
      <c r="BA32" s="126"/>
      <c r="BB32" s="103"/>
      <c r="BC32" s="105"/>
      <c r="BD32" s="94">
        <v>42492</v>
      </c>
      <c r="BE32" s="219"/>
      <c r="BF32" s="220"/>
      <c r="BG32" s="94">
        <v>42507</v>
      </c>
      <c r="BH32" s="219"/>
      <c r="BI32" s="220"/>
      <c r="BJ32" s="70">
        <f t="shared" si="0"/>
        <v>0</v>
      </c>
      <c r="BK32" s="70">
        <f t="shared" si="1"/>
        <v>0</v>
      </c>
      <c r="BL32" s="70">
        <f t="shared" si="2"/>
        <v>15</v>
      </c>
      <c r="BO32" s="89"/>
      <c r="BP32" s="90"/>
      <c r="BQ32" s="91"/>
      <c r="BR32" s="216"/>
      <c r="BS32" s="217"/>
      <c r="BT32" s="217"/>
      <c r="BU32" s="217"/>
      <c r="BV32" s="217"/>
      <c r="BW32" s="217"/>
      <c r="BX32" s="218"/>
    </row>
    <row r="33" spans="1:76" ht="15.75" x14ac:dyDescent="0.25">
      <c r="A33" s="127"/>
      <c r="B33" s="127"/>
      <c r="C33" s="127"/>
      <c r="D33" s="127"/>
      <c r="E33" s="127"/>
      <c r="F33" s="127"/>
      <c r="G33" s="126"/>
      <c r="H33" s="126"/>
      <c r="I33" s="126"/>
      <c r="J33" s="126"/>
      <c r="K33" s="126"/>
      <c r="L33" s="126"/>
      <c r="M33" s="127"/>
      <c r="N33" s="127"/>
      <c r="O33" s="127"/>
      <c r="P33" s="127"/>
      <c r="Q33" s="156"/>
      <c r="R33" s="126"/>
      <c r="S33" s="126"/>
      <c r="T33" s="126"/>
      <c r="U33" s="126"/>
      <c r="V33" s="126"/>
      <c r="W33" s="126"/>
      <c r="X33" s="126"/>
      <c r="Y33" s="126"/>
      <c r="Z33" s="126"/>
      <c r="AA33" s="126"/>
      <c r="AB33" s="126"/>
      <c r="AC33" s="126"/>
      <c r="AD33" s="126"/>
      <c r="AE33" s="126"/>
      <c r="AF33" s="126"/>
      <c r="AG33" s="126"/>
      <c r="AH33" s="126"/>
      <c r="AI33" s="127"/>
      <c r="AJ33" s="127"/>
      <c r="AK33" s="127"/>
      <c r="AL33" s="127"/>
      <c r="AM33" s="127"/>
      <c r="AN33" s="126"/>
      <c r="AO33" s="126"/>
      <c r="AP33" s="126"/>
      <c r="AQ33" s="126"/>
      <c r="AR33" s="126"/>
      <c r="AS33" s="127"/>
      <c r="AT33" s="127"/>
      <c r="AU33" s="127"/>
      <c r="AV33" s="126"/>
      <c r="AW33" s="126"/>
      <c r="AX33" s="126"/>
      <c r="AY33" s="126"/>
      <c r="AZ33" s="126"/>
      <c r="BA33" s="126"/>
      <c r="BB33" s="103"/>
      <c r="BC33" s="105"/>
      <c r="BD33" s="94">
        <v>42508</v>
      </c>
      <c r="BE33" s="219"/>
      <c r="BF33" s="220"/>
      <c r="BG33" s="94">
        <v>42545</v>
      </c>
      <c r="BH33" s="219"/>
      <c r="BI33" s="220"/>
      <c r="BJ33" s="70">
        <f t="shared" si="0"/>
        <v>0</v>
      </c>
      <c r="BK33" s="70">
        <f t="shared" si="1"/>
        <v>1</v>
      </c>
      <c r="BL33" s="70">
        <f t="shared" si="2"/>
        <v>6</v>
      </c>
      <c r="BM33" s="152" t="s">
        <v>371</v>
      </c>
      <c r="BN33" s="154"/>
      <c r="BO33" s="89"/>
      <c r="BP33" s="90"/>
      <c r="BQ33" s="91"/>
      <c r="BR33" s="216"/>
      <c r="BS33" s="217"/>
      <c r="BT33" s="217"/>
      <c r="BU33" s="217"/>
      <c r="BV33" s="217"/>
      <c r="BW33" s="217"/>
      <c r="BX33" s="218"/>
    </row>
    <row r="34" spans="1:76" ht="21.75" customHeight="1" x14ac:dyDescent="0.25">
      <c r="A34" s="127"/>
      <c r="B34" s="127"/>
      <c r="C34" s="127"/>
      <c r="D34" s="127"/>
      <c r="E34" s="127"/>
      <c r="F34" s="127"/>
      <c r="G34" s="126"/>
      <c r="H34" s="126"/>
      <c r="I34" s="126"/>
      <c r="J34" s="126"/>
      <c r="K34" s="126"/>
      <c r="L34" s="126"/>
      <c r="M34" s="127"/>
      <c r="N34" s="127"/>
      <c r="O34" s="127"/>
      <c r="P34" s="127"/>
      <c r="Q34" s="126"/>
      <c r="R34" s="126"/>
      <c r="S34" s="126"/>
      <c r="T34" s="126"/>
      <c r="U34" s="126"/>
      <c r="V34" s="126"/>
      <c r="W34" s="126"/>
      <c r="X34" s="126"/>
      <c r="Y34" s="126"/>
      <c r="Z34" s="126"/>
      <c r="AA34" s="126"/>
      <c r="AB34" s="126"/>
      <c r="AC34" s="126"/>
      <c r="AD34" s="126"/>
      <c r="AE34" s="126"/>
      <c r="AF34" s="126"/>
      <c r="AG34" s="126"/>
      <c r="AH34" s="126"/>
      <c r="AI34" s="127"/>
      <c r="AJ34" s="127"/>
      <c r="AK34" s="127"/>
      <c r="AL34" s="127"/>
      <c r="AM34" s="127"/>
      <c r="AN34" s="126"/>
      <c r="AO34" s="126"/>
      <c r="AP34" s="126"/>
      <c r="AQ34" s="126"/>
      <c r="AR34" s="126"/>
      <c r="AS34" s="127"/>
      <c r="AT34" s="127"/>
      <c r="AU34" s="127"/>
      <c r="AV34" s="126"/>
      <c r="AW34" s="126"/>
      <c r="AX34" s="126"/>
      <c r="AY34" s="126"/>
      <c r="AZ34" s="126"/>
      <c r="BA34" s="126"/>
      <c r="BB34" s="103"/>
      <c r="BC34" s="105"/>
      <c r="BD34" s="94">
        <v>42572</v>
      </c>
      <c r="BE34" s="219"/>
      <c r="BF34" s="220"/>
      <c r="BG34" s="94">
        <v>42686</v>
      </c>
      <c r="BH34" s="219"/>
      <c r="BI34" s="220"/>
      <c r="BJ34" s="70">
        <f t="shared" si="0"/>
        <v>0</v>
      </c>
      <c r="BK34" s="70">
        <f t="shared" si="1"/>
        <v>3</v>
      </c>
      <c r="BL34" s="70">
        <f t="shared" si="2"/>
        <v>22</v>
      </c>
      <c r="BM34" s="98"/>
      <c r="BN34" s="96"/>
      <c r="BO34" s="89"/>
      <c r="BP34" s="90"/>
      <c r="BQ34" s="91"/>
      <c r="BR34" s="216"/>
      <c r="BS34" s="217"/>
      <c r="BT34" s="217"/>
      <c r="BU34" s="217"/>
      <c r="BV34" s="217"/>
      <c r="BW34" s="217"/>
      <c r="BX34" s="218"/>
    </row>
    <row r="35" spans="1:76" ht="15.75" x14ac:dyDescent="0.25">
      <c r="A35" s="127"/>
      <c r="B35" s="127"/>
      <c r="C35" s="127"/>
      <c r="D35" s="127"/>
      <c r="E35" s="127"/>
      <c r="F35" s="127"/>
      <c r="G35" s="126"/>
      <c r="H35" s="126"/>
      <c r="I35" s="126"/>
      <c r="J35" s="126"/>
      <c r="K35" s="126"/>
      <c r="L35" s="126"/>
      <c r="M35" s="127"/>
      <c r="N35" s="127"/>
      <c r="O35" s="127"/>
      <c r="P35" s="127"/>
      <c r="Q35" s="126"/>
      <c r="R35" s="126"/>
      <c r="S35" s="126"/>
      <c r="T35" s="126"/>
      <c r="U35" s="126"/>
      <c r="V35" s="126"/>
      <c r="W35" s="126"/>
      <c r="X35" s="126"/>
      <c r="Y35" s="126"/>
      <c r="Z35" s="126"/>
      <c r="AA35" s="126"/>
      <c r="AB35" s="126"/>
      <c r="AC35" s="126"/>
      <c r="AD35" s="126"/>
      <c r="AE35" s="126"/>
      <c r="AF35" s="126"/>
      <c r="AG35" s="126"/>
      <c r="AH35" s="126"/>
      <c r="AI35" s="127"/>
      <c r="AJ35" s="127"/>
      <c r="AK35" s="127"/>
      <c r="AL35" s="127"/>
      <c r="AM35" s="127"/>
      <c r="AN35" s="126"/>
      <c r="AO35" s="126"/>
      <c r="AP35" s="126"/>
      <c r="AQ35" s="126"/>
      <c r="AR35" s="126"/>
      <c r="AS35" s="127"/>
      <c r="AT35" s="127"/>
      <c r="AU35" s="127"/>
      <c r="AV35" s="126"/>
      <c r="AW35" s="126"/>
      <c r="AX35" s="126"/>
      <c r="AY35" s="126"/>
      <c r="AZ35" s="126"/>
      <c r="BA35" s="126"/>
      <c r="BB35" s="103"/>
      <c r="BC35" s="105"/>
      <c r="BD35" s="94">
        <v>42687</v>
      </c>
      <c r="BE35" s="219"/>
      <c r="BF35" s="220"/>
      <c r="BG35" s="94">
        <v>42716</v>
      </c>
      <c r="BH35" s="219"/>
      <c r="BI35" s="220"/>
      <c r="BJ35" s="70">
        <f t="shared" si="0"/>
        <v>0</v>
      </c>
      <c r="BK35" s="70">
        <f t="shared" si="1"/>
        <v>0</v>
      </c>
      <c r="BL35" s="70">
        <f t="shared" si="2"/>
        <v>29</v>
      </c>
      <c r="BM35" s="152" t="s">
        <v>371</v>
      </c>
      <c r="BN35" s="154"/>
      <c r="BO35" s="89"/>
      <c r="BP35" s="90"/>
      <c r="BQ35" s="91"/>
      <c r="BR35" s="216"/>
      <c r="BS35" s="217"/>
      <c r="BT35" s="217"/>
      <c r="BU35" s="217"/>
      <c r="BV35" s="217"/>
      <c r="BW35" s="217"/>
      <c r="BX35" s="218"/>
    </row>
    <row r="36" spans="1:76" ht="15.75" x14ac:dyDescent="0.25">
      <c r="A36" s="127"/>
      <c r="B36" s="127"/>
      <c r="C36" s="127"/>
      <c r="D36" s="127"/>
      <c r="E36" s="127"/>
      <c r="F36" s="127"/>
      <c r="G36" s="126"/>
      <c r="H36" s="126"/>
      <c r="I36" s="126"/>
      <c r="J36" s="126"/>
      <c r="K36" s="126"/>
      <c r="L36" s="126"/>
      <c r="M36" s="127"/>
      <c r="N36" s="127"/>
      <c r="O36" s="127"/>
      <c r="P36" s="127"/>
      <c r="Q36" s="126"/>
      <c r="R36" s="126"/>
      <c r="S36" s="126"/>
      <c r="T36" s="126"/>
      <c r="U36" s="126"/>
      <c r="V36" s="126"/>
      <c r="W36" s="126"/>
      <c r="X36" s="126"/>
      <c r="Y36" s="126"/>
      <c r="Z36" s="126"/>
      <c r="AA36" s="126"/>
      <c r="AB36" s="126"/>
      <c r="AC36" s="126"/>
      <c r="AD36" s="126"/>
      <c r="AE36" s="126"/>
      <c r="AF36" s="126"/>
      <c r="AG36" s="126"/>
      <c r="AH36" s="126"/>
      <c r="AI36" s="127"/>
      <c r="AJ36" s="127"/>
      <c r="AK36" s="127"/>
      <c r="AL36" s="127"/>
      <c r="AM36" s="127"/>
      <c r="AN36" s="126"/>
      <c r="AO36" s="126"/>
      <c r="AP36" s="126"/>
      <c r="AQ36" s="126"/>
      <c r="AR36" s="126"/>
      <c r="AS36" s="127"/>
      <c r="AT36" s="127"/>
      <c r="AU36" s="127"/>
      <c r="AV36" s="126"/>
      <c r="AW36" s="126"/>
      <c r="AX36" s="126"/>
      <c r="AY36" s="126"/>
      <c r="AZ36" s="126"/>
      <c r="BA36" s="126"/>
      <c r="BB36" s="103"/>
      <c r="BC36" s="105"/>
      <c r="BD36" s="94">
        <v>42976</v>
      </c>
      <c r="BE36" s="219"/>
      <c r="BF36" s="220"/>
      <c r="BG36" s="94">
        <v>43080</v>
      </c>
      <c r="BH36" s="219"/>
      <c r="BI36" s="220"/>
      <c r="BJ36" s="70">
        <f t="shared" si="0"/>
        <v>0</v>
      </c>
      <c r="BK36" s="70">
        <f t="shared" si="1"/>
        <v>3</v>
      </c>
      <c r="BL36" s="70">
        <f t="shared" si="2"/>
        <v>12</v>
      </c>
      <c r="BM36" s="56"/>
      <c r="BN36" s="57"/>
      <c r="BO36" s="89"/>
      <c r="BP36" s="90"/>
      <c r="BQ36" s="91"/>
      <c r="BR36" s="216"/>
      <c r="BS36" s="217"/>
      <c r="BT36" s="217"/>
      <c r="BU36" s="217"/>
      <c r="BV36" s="217"/>
      <c r="BW36" s="217"/>
      <c r="BX36" s="218"/>
    </row>
    <row r="37" spans="1:76" ht="25.5" customHeight="1" x14ac:dyDescent="0.25">
      <c r="A37" s="127"/>
      <c r="B37" s="127"/>
      <c r="C37" s="127"/>
      <c r="D37" s="127"/>
      <c r="E37" s="127"/>
      <c r="F37" s="127"/>
      <c r="G37" s="126"/>
      <c r="H37" s="126"/>
      <c r="I37" s="126"/>
      <c r="J37" s="126"/>
      <c r="K37" s="126"/>
      <c r="L37" s="126"/>
      <c r="M37" s="127"/>
      <c r="N37" s="127"/>
      <c r="O37" s="127"/>
      <c r="P37" s="127"/>
      <c r="Q37" s="126"/>
      <c r="R37" s="126"/>
      <c r="S37" s="126"/>
      <c r="T37" s="126"/>
      <c r="U37" s="126"/>
      <c r="V37" s="126"/>
      <c r="W37" s="126"/>
      <c r="X37" s="126"/>
      <c r="Y37" s="126"/>
      <c r="Z37" s="126"/>
      <c r="AA37" s="126"/>
      <c r="AB37" s="126"/>
      <c r="AC37" s="126"/>
      <c r="AD37" s="126"/>
      <c r="AE37" s="126"/>
      <c r="AF37" s="126"/>
      <c r="AG37" s="126"/>
      <c r="AH37" s="126"/>
      <c r="AI37" s="127"/>
      <c r="AJ37" s="127"/>
      <c r="AK37" s="127"/>
      <c r="AL37" s="127"/>
      <c r="AM37" s="127"/>
      <c r="AN37" s="126"/>
      <c r="AO37" s="126"/>
      <c r="AP37" s="126"/>
      <c r="AQ37" s="126"/>
      <c r="AR37" s="126"/>
      <c r="AS37" s="127"/>
      <c r="AT37" s="127"/>
      <c r="AU37" s="127"/>
      <c r="AV37" s="126"/>
      <c r="AW37" s="126"/>
      <c r="AX37" s="126"/>
      <c r="AY37" s="126"/>
      <c r="AZ37" s="126"/>
      <c r="BA37" s="126"/>
      <c r="BB37" s="103"/>
      <c r="BC37" s="105"/>
      <c r="BD37" s="94">
        <v>43165</v>
      </c>
      <c r="BE37" s="219"/>
      <c r="BF37" s="220"/>
      <c r="BG37" s="94">
        <v>43251</v>
      </c>
      <c r="BH37" s="219"/>
      <c r="BI37" s="220"/>
      <c r="BJ37" s="70">
        <f t="shared" si="0"/>
        <v>0</v>
      </c>
      <c r="BK37" s="70">
        <f t="shared" si="1"/>
        <v>2</v>
      </c>
      <c r="BL37" s="70">
        <f t="shared" si="2"/>
        <v>25</v>
      </c>
      <c r="BM37" s="56"/>
      <c r="BN37" s="57"/>
      <c r="BO37" s="89"/>
      <c r="BP37" s="90"/>
      <c r="BQ37" s="91"/>
      <c r="BR37" s="216"/>
      <c r="BS37" s="217"/>
      <c r="BT37" s="217"/>
      <c r="BU37" s="217"/>
      <c r="BV37" s="217"/>
      <c r="BW37" s="217"/>
      <c r="BX37" s="218"/>
    </row>
    <row r="38" spans="1:76" ht="19.5" customHeight="1" x14ac:dyDescent="0.25">
      <c r="A38" s="127"/>
      <c r="B38" s="127"/>
      <c r="C38" s="127"/>
      <c r="D38" s="127"/>
      <c r="E38" s="127"/>
      <c r="F38" s="127"/>
      <c r="G38" s="126"/>
      <c r="H38" s="126"/>
      <c r="I38" s="126"/>
      <c r="J38" s="126"/>
      <c r="K38" s="126"/>
      <c r="L38" s="126"/>
      <c r="M38" s="127"/>
      <c r="N38" s="127"/>
      <c r="O38" s="127"/>
      <c r="P38" s="127"/>
      <c r="Q38" s="126"/>
      <c r="R38" s="126"/>
      <c r="S38" s="126"/>
      <c r="T38" s="126"/>
      <c r="U38" s="126"/>
      <c r="V38" s="126"/>
      <c r="W38" s="126"/>
      <c r="X38" s="126"/>
      <c r="Y38" s="126"/>
      <c r="Z38" s="126"/>
      <c r="AA38" s="126"/>
      <c r="AB38" s="126"/>
      <c r="AC38" s="126"/>
      <c r="AD38" s="126"/>
      <c r="AE38" s="126"/>
      <c r="AF38" s="126"/>
      <c r="AG38" s="126"/>
      <c r="AH38" s="126"/>
      <c r="AI38" s="127"/>
      <c r="AJ38" s="127"/>
      <c r="AK38" s="127"/>
      <c r="AL38" s="127"/>
      <c r="AM38" s="127"/>
      <c r="AN38" s="126"/>
      <c r="AO38" s="126"/>
      <c r="AP38" s="126"/>
      <c r="AQ38" s="126"/>
      <c r="AR38" s="126"/>
      <c r="AS38" s="127"/>
      <c r="AT38" s="127"/>
      <c r="AU38" s="127"/>
      <c r="AV38" s="126"/>
      <c r="AW38" s="126"/>
      <c r="AX38" s="126"/>
      <c r="AY38" s="126"/>
      <c r="AZ38" s="126"/>
      <c r="BA38" s="126"/>
      <c r="BB38" s="106"/>
      <c r="BC38" s="108"/>
      <c r="BD38" s="94">
        <v>43319</v>
      </c>
      <c r="BE38" s="219"/>
      <c r="BF38" s="220"/>
      <c r="BG38" s="94">
        <v>43434</v>
      </c>
      <c r="BH38" s="219"/>
      <c r="BI38" s="220"/>
      <c r="BJ38" s="70">
        <f t="shared" si="0"/>
        <v>0</v>
      </c>
      <c r="BK38" s="70">
        <f t="shared" si="1"/>
        <v>3</v>
      </c>
      <c r="BL38" s="70">
        <f t="shared" si="2"/>
        <v>23</v>
      </c>
      <c r="BM38" s="56"/>
      <c r="BN38" s="57"/>
      <c r="BO38" s="89"/>
      <c r="BP38" s="90"/>
      <c r="BQ38" s="91"/>
      <c r="BR38" s="176"/>
      <c r="BS38" s="177"/>
      <c r="BT38" s="177"/>
      <c r="BU38" s="177"/>
      <c r="BV38" s="177"/>
      <c r="BW38" s="177"/>
      <c r="BX38" s="178"/>
    </row>
    <row r="39" spans="1:76" x14ac:dyDescent="0.25">
      <c r="Q39" s="97"/>
      <c r="R39" s="97"/>
      <c r="S39" s="97"/>
      <c r="T39" s="97"/>
      <c r="U39" s="97"/>
      <c r="V39" s="97"/>
      <c r="BE39" s="110" t="s">
        <v>82</v>
      </c>
      <c r="BF39" s="110"/>
      <c r="BG39" s="110"/>
      <c r="BH39" s="98"/>
      <c r="BI39" s="96"/>
      <c r="BJ39" s="62">
        <f>SUM(BJ27:BJ38)</f>
        <v>0</v>
      </c>
      <c r="BK39" s="62">
        <f>SUM(BK27:BK38)</f>
        <v>19</v>
      </c>
      <c r="BL39" s="62">
        <f>SUM(BL27:BL38)</f>
        <v>218</v>
      </c>
      <c r="BO39" s="63" t="s">
        <v>108</v>
      </c>
    </row>
    <row r="40" spans="1:76" ht="15.75" x14ac:dyDescent="0.25">
      <c r="BJ40" s="70">
        <f>+BJ39*12</f>
        <v>0</v>
      </c>
      <c r="BK40" s="62">
        <f>+BK39</f>
        <v>19</v>
      </c>
      <c r="BL40" s="70">
        <f>+BL39/30</f>
        <v>7.2666666666666666</v>
      </c>
    </row>
    <row r="41" spans="1:76" ht="15.75" x14ac:dyDescent="0.25">
      <c r="A41" s="5" t="s">
        <v>83</v>
      </c>
      <c r="BJ41" s="71">
        <f>+BJ40+BK40+BL40</f>
        <v>26.266666666666666</v>
      </c>
      <c r="BK41" s="72" t="s">
        <v>271</v>
      </c>
      <c r="BL41" s="73"/>
    </row>
    <row r="43" spans="1:76" s="5" customFormat="1" ht="15" customHeight="1" x14ac:dyDescent="0.25">
      <c r="A43" s="99" t="s">
        <v>84</v>
      </c>
      <c r="B43" s="99"/>
      <c r="C43" s="99"/>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row>
    <row r="44" spans="1:76" s="5" customFormat="1" ht="28.5" customHeight="1" x14ac:dyDescent="0.25">
      <c r="A44" s="84" t="s">
        <v>20</v>
      </c>
      <c r="B44" s="84"/>
      <c r="C44" s="84"/>
      <c r="D44" s="84"/>
      <c r="E44" s="84"/>
      <c r="F44" s="84"/>
      <c r="G44" s="84" t="s">
        <v>85</v>
      </c>
      <c r="H44" s="84"/>
      <c r="I44" s="84"/>
      <c r="J44" s="84"/>
      <c r="K44" s="84"/>
      <c r="L44" s="84"/>
      <c r="M44" s="84" t="s">
        <v>86</v>
      </c>
      <c r="N44" s="84"/>
      <c r="O44" s="84"/>
      <c r="P44" s="84"/>
      <c r="Q44" s="84" t="s">
        <v>87</v>
      </c>
      <c r="R44" s="84"/>
      <c r="S44" s="84"/>
      <c r="T44" s="84"/>
      <c r="U44" s="84" t="s">
        <v>88</v>
      </c>
      <c r="V44" s="84"/>
      <c r="W44" s="84"/>
      <c r="X44" s="84"/>
      <c r="Y44" s="84" t="s">
        <v>89</v>
      </c>
      <c r="Z44" s="84"/>
      <c r="AA44" s="84"/>
      <c r="AB44" s="84" t="s">
        <v>90</v>
      </c>
      <c r="AC44" s="84"/>
      <c r="AD44" s="84"/>
      <c r="AE44" s="85" t="s">
        <v>58</v>
      </c>
      <c r="AF44" s="85"/>
      <c r="AG44" s="85"/>
      <c r="AH44" s="85" t="s">
        <v>59</v>
      </c>
      <c r="AI44" s="85"/>
      <c r="AJ44" s="85"/>
      <c r="AK44" s="85"/>
      <c r="AL44" s="85"/>
      <c r="AM44" s="85"/>
      <c r="AN44" s="85"/>
      <c r="AO44" s="19"/>
      <c r="AP44" s="20"/>
      <c r="AQ44" s="20"/>
      <c r="AR44" s="20"/>
      <c r="AS44" s="20"/>
      <c r="AT44" s="20"/>
      <c r="AU44" s="20"/>
      <c r="AV44" s="20"/>
      <c r="AW44" s="19"/>
      <c r="AX44" s="19"/>
      <c r="AY44" s="19"/>
      <c r="AZ44" s="19"/>
      <c r="BA44" s="19"/>
      <c r="BB44" s="19"/>
      <c r="BC44" s="19"/>
      <c r="BD44" s="19"/>
      <c r="BE44" s="19"/>
      <c r="BF44" s="135"/>
      <c r="BG44" s="135"/>
      <c r="BH44" s="135"/>
      <c r="BI44" s="135"/>
      <c r="BJ44" s="135"/>
      <c r="BK44" s="135"/>
      <c r="BL44" s="135"/>
      <c r="BM44" s="135"/>
      <c r="BN44" s="135"/>
      <c r="BO44" s="135"/>
      <c r="BP44" s="135"/>
      <c r="BQ44" s="135"/>
      <c r="BR44" s="135"/>
    </row>
    <row r="45" spans="1:76" ht="70.5" customHeight="1" x14ac:dyDescent="0.25">
      <c r="A45" s="126" t="s">
        <v>91</v>
      </c>
      <c r="B45" s="126"/>
      <c r="C45" s="126"/>
      <c r="D45" s="126"/>
      <c r="E45" s="126"/>
      <c r="F45" s="126"/>
      <c r="G45" s="126" t="s">
        <v>150</v>
      </c>
      <c r="H45" s="126"/>
      <c r="I45" s="126"/>
      <c r="J45" s="126"/>
      <c r="K45" s="126"/>
      <c r="L45" s="126"/>
      <c r="M45" s="127" t="s">
        <v>372</v>
      </c>
      <c r="N45" s="127"/>
      <c r="O45" s="127"/>
      <c r="P45" s="127"/>
      <c r="Q45" s="156">
        <v>45471</v>
      </c>
      <c r="R45" s="126"/>
      <c r="S45" s="126"/>
      <c r="T45" s="126"/>
      <c r="U45" s="126" t="s">
        <v>89</v>
      </c>
      <c r="V45" s="126"/>
      <c r="W45" s="126"/>
      <c r="X45" s="126"/>
      <c r="Y45" s="159" t="s">
        <v>81</v>
      </c>
      <c r="Z45" s="160"/>
      <c r="AA45" s="161"/>
      <c r="AB45" s="159" t="s">
        <v>81</v>
      </c>
      <c r="AC45" s="160"/>
      <c r="AD45" s="161"/>
      <c r="AE45" s="119" t="str">
        <f>+IF(AB45="SI","SI CUMPLE","NO CUMPLE")</f>
        <v>SI CUMPLE</v>
      </c>
      <c r="AF45" s="119"/>
      <c r="AG45" s="119"/>
      <c r="AH45" s="98"/>
      <c r="AI45" s="95"/>
      <c r="AJ45" s="95"/>
      <c r="AK45" s="95"/>
      <c r="AL45" s="95"/>
      <c r="AM45" s="95"/>
      <c r="AN45" s="96"/>
    </row>
    <row r="46" spans="1:76" x14ac:dyDescent="0.25">
      <c r="AE46" s="74" t="s">
        <v>119</v>
      </c>
    </row>
    <row r="48" spans="1:76" x14ac:dyDescent="0.25">
      <c r="A48" s="5" t="s">
        <v>92</v>
      </c>
    </row>
    <row r="50" spans="1:38" s="5" customFormat="1" ht="15" customHeight="1" x14ac:dyDescent="0.25">
      <c r="A50" s="121" t="s">
        <v>93</v>
      </c>
      <c r="B50" s="122"/>
      <c r="C50" s="122"/>
      <c r="D50" s="122"/>
      <c r="E50" s="122"/>
      <c r="F50" s="122"/>
      <c r="G50" s="122"/>
      <c r="H50" s="122"/>
      <c r="I50" s="122"/>
      <c r="J50" s="122"/>
      <c r="K50" s="122"/>
      <c r="L50" s="122"/>
      <c r="M50" s="122"/>
      <c r="N50" s="122"/>
      <c r="O50" s="122"/>
      <c r="P50" s="122"/>
      <c r="Q50" s="122"/>
      <c r="R50" s="122"/>
      <c r="S50" s="122"/>
      <c r="T50" s="122"/>
      <c r="U50" s="122"/>
      <c r="V50" s="122"/>
      <c r="W50" s="122"/>
      <c r="X50" s="122"/>
      <c r="Y50" s="122"/>
      <c r="Z50" s="122"/>
      <c r="AA50" s="122"/>
      <c r="AB50" s="122"/>
      <c r="AC50" s="23"/>
      <c r="AD50" s="23"/>
      <c r="AE50" s="23"/>
      <c r="AF50" s="23"/>
      <c r="AG50" s="23"/>
      <c r="AH50" s="23"/>
      <c r="AI50" s="23"/>
      <c r="AJ50" s="23"/>
      <c r="AK50" s="23"/>
      <c r="AL50" s="23"/>
    </row>
    <row r="51" spans="1:38" ht="29.25" customHeight="1" x14ac:dyDescent="0.25">
      <c r="A51" s="84" t="s">
        <v>94</v>
      </c>
      <c r="B51" s="84"/>
      <c r="C51" s="84"/>
      <c r="D51" s="84"/>
      <c r="E51" s="84"/>
      <c r="F51" s="84"/>
      <c r="G51" s="123" t="s">
        <v>90</v>
      </c>
      <c r="H51" s="124"/>
      <c r="I51" s="125"/>
      <c r="J51" s="85" t="s">
        <v>58</v>
      </c>
      <c r="K51" s="85"/>
      <c r="L51" s="128"/>
      <c r="M51" s="84" t="s">
        <v>59</v>
      </c>
      <c r="N51" s="84"/>
      <c r="O51" s="84"/>
      <c r="P51" s="84"/>
      <c r="Q51" s="84"/>
      <c r="R51" s="84"/>
      <c r="S51" s="84"/>
      <c r="T51" s="84"/>
      <c r="U51" s="84"/>
      <c r="V51" s="84"/>
      <c r="W51" s="84"/>
      <c r="X51" s="84"/>
      <c r="Y51" s="84"/>
      <c r="Z51" s="84"/>
      <c r="AA51" s="84"/>
      <c r="AB51" s="84"/>
      <c r="AC51" s="118"/>
      <c r="AD51" s="118"/>
      <c r="AE51" s="118"/>
      <c r="AF51" s="118"/>
      <c r="AG51" s="118"/>
      <c r="AH51" s="118"/>
      <c r="AI51" s="118"/>
      <c r="AJ51" s="118"/>
      <c r="AK51" s="118"/>
      <c r="AL51" s="118"/>
    </row>
    <row r="52" spans="1:38" s="2" customFormat="1" ht="72.75" customHeight="1" x14ac:dyDescent="0.25">
      <c r="A52" s="127" t="s">
        <v>95</v>
      </c>
      <c r="B52" s="127"/>
      <c r="C52" s="127"/>
      <c r="D52" s="127"/>
      <c r="E52" s="127"/>
      <c r="F52" s="127"/>
      <c r="G52" s="126" t="s">
        <v>81</v>
      </c>
      <c r="H52" s="126"/>
      <c r="I52" s="126"/>
      <c r="J52" s="117" t="str">
        <f>+IF(G52="SI","SI CUMPLE","NO CUMPLE")</f>
        <v>SI CUMPLE</v>
      </c>
      <c r="K52" s="117"/>
      <c r="L52" s="117"/>
      <c r="M52" s="120" t="s">
        <v>96</v>
      </c>
      <c r="N52" s="120"/>
      <c r="O52" s="120"/>
      <c r="P52" s="120"/>
      <c r="Q52" s="120"/>
      <c r="R52" s="120"/>
      <c r="S52" s="120"/>
      <c r="T52" s="120"/>
      <c r="U52" s="120"/>
      <c r="V52" s="120"/>
      <c r="W52" s="120"/>
      <c r="X52" s="120"/>
      <c r="Y52" s="120"/>
      <c r="Z52" s="120"/>
      <c r="AA52" s="120"/>
      <c r="AB52" s="120"/>
      <c r="AC52" s="104"/>
      <c r="AD52" s="104"/>
      <c r="AE52" s="104"/>
      <c r="AF52" s="104"/>
      <c r="AG52" s="104"/>
      <c r="AH52" s="104"/>
      <c r="AI52" s="104"/>
      <c r="AJ52" s="104"/>
      <c r="AK52" s="104"/>
      <c r="AL52" s="104"/>
    </row>
    <row r="53" spans="1:38" x14ac:dyDescent="0.25">
      <c r="J53" s="74" t="s">
        <v>119</v>
      </c>
    </row>
  </sheetData>
  <mergeCells count="185">
    <mergeCell ref="A1:C1"/>
    <mergeCell ref="AS26:AU26"/>
    <mergeCell ref="AF51:AL51"/>
    <mergeCell ref="A52:F52"/>
    <mergeCell ref="G52:I52"/>
    <mergeCell ref="J52:L52"/>
    <mergeCell ref="M52:AB52"/>
    <mergeCell ref="AC52:AE52"/>
    <mergeCell ref="AF52:AL52"/>
    <mergeCell ref="Y45:AA45"/>
    <mergeCell ref="AB45:AD45"/>
    <mergeCell ref="AE45:AG45"/>
    <mergeCell ref="AH45:AN45"/>
    <mergeCell ref="A50:AB50"/>
    <mergeCell ref="A51:F51"/>
    <mergeCell ref="G51:I51"/>
    <mergeCell ref="J51:L51"/>
    <mergeCell ref="M51:AB51"/>
    <mergeCell ref="AC51:AE51"/>
    <mergeCell ref="AB44:AD44"/>
    <mergeCell ref="AE44:AG44"/>
    <mergeCell ref="AH44:AN44"/>
    <mergeCell ref="Q39:S39"/>
    <mergeCell ref="T39:V39"/>
    <mergeCell ref="BF44:BH44"/>
    <mergeCell ref="BI44:BR44"/>
    <mergeCell ref="A45:F45"/>
    <mergeCell ref="G45:L45"/>
    <mergeCell ref="M45:P45"/>
    <mergeCell ref="Q45:T45"/>
    <mergeCell ref="U45:X45"/>
    <mergeCell ref="A44:F44"/>
    <mergeCell ref="G44:L44"/>
    <mergeCell ref="M44:P44"/>
    <mergeCell ref="Q44:T44"/>
    <mergeCell ref="U44:X44"/>
    <mergeCell ref="Y44:AA44"/>
    <mergeCell ref="BE39:BG39"/>
    <mergeCell ref="BH39:BI39"/>
    <mergeCell ref="A43:AN43"/>
    <mergeCell ref="BM35:BN35"/>
    <mergeCell ref="T27:X38"/>
    <mergeCell ref="Y27:AC38"/>
    <mergeCell ref="AD27:AH38"/>
    <mergeCell ref="BD27:BF27"/>
    <mergeCell ref="BG27:BI27"/>
    <mergeCell ref="BM27:BN27"/>
    <mergeCell ref="AN27:AR38"/>
    <mergeCell ref="AS27:AU38"/>
    <mergeCell ref="AV27:AX38"/>
    <mergeCell ref="AY27:BA38"/>
    <mergeCell ref="BB27:BC38"/>
    <mergeCell ref="BR26:BX26"/>
    <mergeCell ref="A27:F38"/>
    <mergeCell ref="G27:I38"/>
    <mergeCell ref="J27:L38"/>
    <mergeCell ref="M27:P38"/>
    <mergeCell ref="Q27:S38"/>
    <mergeCell ref="AD26:AH26"/>
    <mergeCell ref="AI26:AM26"/>
    <mergeCell ref="AN26:AR26"/>
    <mergeCell ref="AV26:AX26"/>
    <mergeCell ref="AY26:BA26"/>
    <mergeCell ref="BB26:BC26"/>
    <mergeCell ref="BD34:BF34"/>
    <mergeCell ref="BG34:BI34"/>
    <mergeCell ref="BM34:BN34"/>
    <mergeCell ref="BO27:BQ38"/>
    <mergeCell ref="BD35:BF35"/>
    <mergeCell ref="BG35:BI35"/>
    <mergeCell ref="BD36:BF36"/>
    <mergeCell ref="BD37:BF37"/>
    <mergeCell ref="BD38:BF38"/>
    <mergeCell ref="BG36:BI36"/>
    <mergeCell ref="BG37:BI37"/>
    <mergeCell ref="BG38:BI38"/>
    <mergeCell ref="AR21:AT21"/>
    <mergeCell ref="AU21:AW21"/>
    <mergeCell ref="A25:BP25"/>
    <mergeCell ref="A26:F26"/>
    <mergeCell ref="G26:I26"/>
    <mergeCell ref="J26:L26"/>
    <mergeCell ref="M26:P26"/>
    <mergeCell ref="Q26:S26"/>
    <mergeCell ref="T26:X26"/>
    <mergeCell ref="Y26:AC26"/>
    <mergeCell ref="BD26:BF26"/>
    <mergeCell ref="BG26:BI26"/>
    <mergeCell ref="BM26:BN26"/>
    <mergeCell ref="BO26:BQ26"/>
    <mergeCell ref="AU20:AW20"/>
    <mergeCell ref="AX20:AZ20"/>
    <mergeCell ref="BA20:BC20"/>
    <mergeCell ref="BD20:BF20"/>
    <mergeCell ref="BJ20:BU20"/>
    <mergeCell ref="BJ19:BU19"/>
    <mergeCell ref="A20:C20"/>
    <mergeCell ref="D20:F20"/>
    <mergeCell ref="G20:P20"/>
    <mergeCell ref="Q20:S20"/>
    <mergeCell ref="T20:V20"/>
    <mergeCell ref="W20:AH20"/>
    <mergeCell ref="AI20:AK20"/>
    <mergeCell ref="AL20:AN20"/>
    <mergeCell ref="AO20:AQ20"/>
    <mergeCell ref="AO19:AQ19"/>
    <mergeCell ref="AR19:AT19"/>
    <mergeCell ref="AU19:AW19"/>
    <mergeCell ref="AX19:AZ19"/>
    <mergeCell ref="BA19:BC19"/>
    <mergeCell ref="BD19:BF19"/>
    <mergeCell ref="A19:C19"/>
    <mergeCell ref="D19:F19"/>
    <mergeCell ref="G19:P19"/>
    <mergeCell ref="Q19:S19"/>
    <mergeCell ref="T19:V19"/>
    <mergeCell ref="W19:AH19"/>
    <mergeCell ref="AI19:AK19"/>
    <mergeCell ref="AL19:AN19"/>
    <mergeCell ref="AO18:AQ18"/>
    <mergeCell ref="AU18:AW18"/>
    <mergeCell ref="AX18:AZ18"/>
    <mergeCell ref="A18:C18"/>
    <mergeCell ref="D18:F18"/>
    <mergeCell ref="Q18:S18"/>
    <mergeCell ref="AI18:AK18"/>
    <mergeCell ref="W18:AH18"/>
    <mergeCell ref="AL18:AN18"/>
    <mergeCell ref="AL17:AN17"/>
    <mergeCell ref="AO17:AQ17"/>
    <mergeCell ref="AR17:AT17"/>
    <mergeCell ref="G18:P18"/>
    <mergeCell ref="A12:F12"/>
    <mergeCell ref="G12:T12"/>
    <mergeCell ref="A16:BU16"/>
    <mergeCell ref="A17:C17"/>
    <mergeCell ref="D17:F17"/>
    <mergeCell ref="G17:P17"/>
    <mergeCell ref="Q17:S17"/>
    <mergeCell ref="T17:V17"/>
    <mergeCell ref="W17:AH17"/>
    <mergeCell ref="AI17:AK17"/>
    <mergeCell ref="BD17:BF17"/>
    <mergeCell ref="BG17:BI17"/>
    <mergeCell ref="BJ17:BU17"/>
    <mergeCell ref="AU17:AW17"/>
    <mergeCell ref="AX17:AZ17"/>
    <mergeCell ref="BA17:BC17"/>
    <mergeCell ref="A9:F9"/>
    <mergeCell ref="G9:T9"/>
    <mergeCell ref="A10:F10"/>
    <mergeCell ref="G10:T10"/>
    <mergeCell ref="A11:F11"/>
    <mergeCell ref="G11:T11"/>
    <mergeCell ref="A2:B2"/>
    <mergeCell ref="C2:BU2"/>
    <mergeCell ref="A3:B3"/>
    <mergeCell ref="C3:BU3"/>
    <mergeCell ref="A4:B4"/>
    <mergeCell ref="A8:F8"/>
    <mergeCell ref="G8:T8"/>
    <mergeCell ref="BR27:BX38"/>
    <mergeCell ref="BM33:BN33"/>
    <mergeCell ref="T18:V18"/>
    <mergeCell ref="BD28:BF28"/>
    <mergeCell ref="BG28:BI28"/>
    <mergeCell ref="BD29:BF29"/>
    <mergeCell ref="BD30:BF30"/>
    <mergeCell ref="BD31:BF31"/>
    <mergeCell ref="BD32:BF32"/>
    <mergeCell ref="BD33:BF33"/>
    <mergeCell ref="BG29:BI29"/>
    <mergeCell ref="BG30:BI30"/>
    <mergeCell ref="BG31:BI31"/>
    <mergeCell ref="BG32:BI32"/>
    <mergeCell ref="BG33:BI33"/>
    <mergeCell ref="AI27:AM38"/>
    <mergeCell ref="BG19:BI19"/>
    <mergeCell ref="BG20:BI20"/>
    <mergeCell ref="AR18:AT18"/>
    <mergeCell ref="BA18:BC18"/>
    <mergeCell ref="BD18:BF18"/>
    <mergeCell ref="BG18:BI18"/>
    <mergeCell ref="BJ18:BU18"/>
    <mergeCell ref="AR20:AT20"/>
  </mergeCells>
  <conditionalFormatting sqref="J52:L52">
    <cfRule type="cellIs" dxfId="87" priority="1" operator="equal">
      <formula>"NO CUMPLE"</formula>
    </cfRule>
    <cfRule type="cellIs" dxfId="86" priority="2" operator="equal">
      <formula>"SI CUMPLE"</formula>
    </cfRule>
  </conditionalFormatting>
  <conditionalFormatting sqref="AE45:AG45">
    <cfRule type="cellIs" dxfId="85" priority="3" operator="equal">
      <formula>"NO CUMPLE"</formula>
    </cfRule>
    <cfRule type="cellIs" dxfId="84" priority="4" operator="equal">
      <formula>"SI CUMPLE"</formula>
    </cfRule>
  </conditionalFormatting>
  <conditionalFormatting sqref="BG18:BG20">
    <cfRule type="cellIs" dxfId="83" priority="7" operator="equal">
      <formula>"SI CUMPLE"</formula>
    </cfRule>
    <cfRule type="cellIs" dxfId="82" priority="8" operator="equal">
      <formula>"NO CUMPLE"</formula>
    </cfRule>
  </conditionalFormatting>
  <conditionalFormatting sqref="BO27:BQ38">
    <cfRule type="cellIs" dxfId="81" priority="5" operator="equal">
      <formula>"NO CUMPLE"</formula>
    </cfRule>
    <cfRule type="cellIs" dxfId="80" priority="6" operator="equal">
      <formula>"SI CUMPLE"</formula>
    </cfRule>
  </conditionalFormatting>
  <hyperlinks>
    <hyperlink ref="A1" location="'CONSOLIDADO HABILITADOS '!A1" display="CONSOLIDADO" xr:uid="{A34BF77B-B978-424D-B729-015007824815}"/>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84EF7C77-66AD-4FC4-98E0-7FEE92F0CCBB}">
          <x14:formula1>
            <xm:f>'LISTA '!$C$1:$C$3</xm:f>
          </x14:formula1>
          <xm:sqref>G11:T11 Y27:AC38 AO18:AQ20 AY27</xm:sqref>
        </x14:dataValidation>
        <x14:dataValidation type="list" allowBlank="1" showInputMessage="1" showErrorMessage="1" xr:uid="{89B3D062-6DFF-4606-A0C3-26DDD8199ABA}">
          <x14:formula1>
            <xm:f>'LISTA '!$C$1:$C$2</xm:f>
          </x14:formula1>
          <xm:sqref>G27:G33 J27:J33 BA18:BF20 AV27 Y45:AD45 AL18:AN20 G52:I52 AD27:AH38 G12 AS27 AN27 BB27</xm:sqref>
        </x14:dataValidation>
        <x14:dataValidation type="list" allowBlank="1" showInputMessage="1" showErrorMessage="1" xr:uid="{DADA6F85-F57E-4784-A7BC-125C5AAE783D}">
          <x14:formula1>
            <xm:f>'LISTA '!$E$1:$E$2</xm:f>
          </x14:formula1>
          <xm:sqref>A45:F45</xm:sqref>
        </x14:dataValidation>
        <x14:dataValidation type="list" allowBlank="1" showInputMessage="1" showErrorMessage="1" xr:uid="{B704F9EB-7EA2-4EBB-8D5D-990527277E73}">
          <x14:formula1>
            <xm:f>'LISTA '!$G$1:$G$4</xm:f>
          </x14:formula1>
          <xm:sqref>G45:L45</xm:sqref>
        </x14:dataValidation>
        <x14:dataValidation type="list" allowBlank="1" showInputMessage="1" showErrorMessage="1" xr:uid="{EAFEB0E7-470C-45AA-9420-DB704BBF5440}">
          <x14:formula1>
            <xm:f>'LISTA '!$A$1:$A$2</xm:f>
          </x14:formula1>
          <xm:sqref>AI18:AK20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9F041-61B7-4529-BEA9-DC6761C92DA1}">
  <sheetPr>
    <tabColor rgb="FFFF0000"/>
  </sheetPr>
  <dimension ref="A1:BX42"/>
  <sheetViews>
    <sheetView showGridLines="0" topLeftCell="A20" zoomScale="40" zoomScaleNormal="40" workbookViewId="0">
      <selection sqref="A1:C1"/>
    </sheetView>
  </sheetViews>
  <sheetFormatPr baseColWidth="10" defaultColWidth="5.7109375" defaultRowHeight="15" x14ac:dyDescent="0.25"/>
  <cols>
    <col min="10" max="10" width="10.28515625" customWidth="1"/>
    <col min="31" max="31" width="12" customWidth="1"/>
    <col min="41" max="41" width="6.42578125" customWidth="1"/>
    <col min="42" max="42" width="7.85546875" customWidth="1"/>
    <col min="43" max="43" width="9" customWidth="1"/>
    <col min="44" max="44" width="7.85546875" customWidth="1"/>
    <col min="59" max="59" width="10.5703125" customWidth="1"/>
    <col min="67" max="67" width="11" customWidth="1"/>
    <col min="76" max="76" width="20.8554687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373</v>
      </c>
      <c r="H8" s="93"/>
      <c r="I8" s="93"/>
      <c r="J8" s="93"/>
      <c r="K8" s="93"/>
      <c r="L8" s="93"/>
      <c r="M8" s="93"/>
      <c r="N8" s="93"/>
      <c r="O8" s="93"/>
      <c r="P8" s="93"/>
      <c r="Q8" s="93"/>
      <c r="R8" s="93"/>
      <c r="S8" s="93"/>
      <c r="T8" s="93"/>
    </row>
    <row r="9" spans="1:73" x14ac:dyDescent="0.25">
      <c r="A9" s="142" t="s">
        <v>37</v>
      </c>
      <c r="B9" s="142"/>
      <c r="C9" s="142"/>
      <c r="D9" s="142"/>
      <c r="E9" s="142"/>
      <c r="F9" s="142"/>
      <c r="G9" s="93" t="s">
        <v>374</v>
      </c>
      <c r="H9" s="93"/>
      <c r="I9" s="93"/>
      <c r="J9" s="93"/>
      <c r="K9" s="93"/>
      <c r="L9" s="93"/>
      <c r="M9" s="93"/>
      <c r="N9" s="93"/>
      <c r="O9" s="93"/>
      <c r="P9" s="93"/>
      <c r="Q9" s="93"/>
      <c r="R9" s="93"/>
      <c r="S9" s="93"/>
      <c r="T9" s="93"/>
    </row>
    <row r="10" spans="1:73" x14ac:dyDescent="0.25">
      <c r="A10" s="142" t="s">
        <v>38</v>
      </c>
      <c r="B10" s="142"/>
      <c r="C10" s="142"/>
      <c r="D10" s="142"/>
      <c r="E10" s="142"/>
      <c r="F10" s="142"/>
      <c r="G10" s="93" t="s">
        <v>375</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377</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290.25" customHeight="1" x14ac:dyDescent="0.25">
      <c r="A18" s="127" t="s">
        <v>380</v>
      </c>
      <c r="B18" s="127"/>
      <c r="C18" s="127"/>
      <c r="D18" s="141" t="s">
        <v>382</v>
      </c>
      <c r="E18" s="93"/>
      <c r="F18" s="93"/>
      <c r="G18" s="159" t="s">
        <v>378</v>
      </c>
      <c r="H18" s="160"/>
      <c r="I18" s="160"/>
      <c r="J18" s="160"/>
      <c r="K18" s="160"/>
      <c r="L18" s="160"/>
      <c r="M18" s="160"/>
      <c r="N18" s="160"/>
      <c r="O18" s="160"/>
      <c r="P18" s="161"/>
      <c r="Q18" s="156">
        <v>44774</v>
      </c>
      <c r="R18" s="126"/>
      <c r="S18" s="126"/>
      <c r="T18" s="156">
        <v>45260</v>
      </c>
      <c r="U18" s="126"/>
      <c r="V18" s="126"/>
      <c r="W18" s="127" t="s">
        <v>376</v>
      </c>
      <c r="X18" s="126"/>
      <c r="Y18" s="126"/>
      <c r="Z18" s="126"/>
      <c r="AA18" s="126"/>
      <c r="AB18" s="126"/>
      <c r="AC18" s="126"/>
      <c r="AD18" s="126"/>
      <c r="AE18" s="126"/>
      <c r="AF18" s="126"/>
      <c r="AG18" s="126"/>
      <c r="AH18" s="126"/>
      <c r="AI18" s="126" t="s">
        <v>108</v>
      </c>
      <c r="AJ18" s="126"/>
      <c r="AK18" s="126"/>
      <c r="AL18" s="126" t="s">
        <v>81</v>
      </c>
      <c r="AM18" s="126"/>
      <c r="AN18" s="126"/>
      <c r="AO18" s="126" t="s">
        <v>102</v>
      </c>
      <c r="AP18" s="126"/>
      <c r="AQ18" s="126"/>
      <c r="AR18" s="126" t="s">
        <v>128</v>
      </c>
      <c r="AS18" s="126"/>
      <c r="AT18" s="126"/>
      <c r="AU18" s="126">
        <v>100.21</v>
      </c>
      <c r="AV18" s="126"/>
      <c r="AW18" s="126"/>
      <c r="AX18" s="126">
        <v>35</v>
      </c>
      <c r="AY18" s="126"/>
      <c r="AZ18" s="126"/>
      <c r="BA18" s="126" t="s">
        <v>81</v>
      </c>
      <c r="BB18" s="126"/>
      <c r="BC18" s="126"/>
      <c r="BD18" s="126" t="s">
        <v>81</v>
      </c>
      <c r="BE18" s="126"/>
      <c r="BF18" s="126"/>
      <c r="BG18" s="162" t="s">
        <v>108</v>
      </c>
      <c r="BH18" s="163"/>
      <c r="BI18" s="164"/>
      <c r="BJ18" s="127" t="s">
        <v>443</v>
      </c>
      <c r="BK18" s="127"/>
      <c r="BL18" s="127"/>
      <c r="BM18" s="127"/>
      <c r="BN18" s="127"/>
      <c r="BO18" s="127"/>
      <c r="BP18" s="127"/>
      <c r="BQ18" s="127"/>
      <c r="BR18" s="127"/>
      <c r="BS18" s="127"/>
      <c r="BT18" s="127"/>
      <c r="BU18" s="127"/>
    </row>
    <row r="19" spans="1:76" ht="390.75" customHeight="1" x14ac:dyDescent="0.25">
      <c r="A19" s="127" t="s">
        <v>380</v>
      </c>
      <c r="B19" s="127"/>
      <c r="C19" s="127"/>
      <c r="D19" s="141" t="s">
        <v>381</v>
      </c>
      <c r="E19" s="93"/>
      <c r="F19" s="93"/>
      <c r="G19" s="127" t="s">
        <v>383</v>
      </c>
      <c r="H19" s="127"/>
      <c r="I19" s="127"/>
      <c r="J19" s="127"/>
      <c r="K19" s="127"/>
      <c r="L19" s="127"/>
      <c r="M19" s="127"/>
      <c r="N19" s="127"/>
      <c r="O19" s="127"/>
      <c r="P19" s="127"/>
      <c r="Q19" s="127" t="s">
        <v>344</v>
      </c>
      <c r="R19" s="127"/>
      <c r="S19" s="127"/>
      <c r="T19" s="127" t="s">
        <v>344</v>
      </c>
      <c r="U19" s="127"/>
      <c r="V19" s="127"/>
      <c r="W19" s="127" t="s">
        <v>379</v>
      </c>
      <c r="X19" s="126"/>
      <c r="Y19" s="126"/>
      <c r="Z19" s="126"/>
      <c r="AA19" s="126"/>
      <c r="AB19" s="126"/>
      <c r="AC19" s="126"/>
      <c r="AD19" s="126"/>
      <c r="AE19" s="126"/>
      <c r="AF19" s="126"/>
      <c r="AG19" s="126"/>
      <c r="AH19" s="126"/>
      <c r="AI19" s="126" t="s">
        <v>108</v>
      </c>
      <c r="AJ19" s="126"/>
      <c r="AK19" s="126"/>
      <c r="AL19" s="126" t="s">
        <v>81</v>
      </c>
      <c r="AM19" s="126"/>
      <c r="AN19" s="126"/>
      <c r="AO19" s="126" t="s">
        <v>102</v>
      </c>
      <c r="AP19" s="126"/>
      <c r="AQ19" s="126"/>
      <c r="AR19" s="126" t="s">
        <v>128</v>
      </c>
      <c r="AS19" s="126"/>
      <c r="AT19" s="126"/>
      <c r="AU19" s="126">
        <v>50</v>
      </c>
      <c r="AV19" s="126"/>
      <c r="AW19" s="126"/>
      <c r="AX19" s="126">
        <v>28</v>
      </c>
      <c r="AY19" s="126"/>
      <c r="AZ19" s="126"/>
      <c r="BA19" s="126" t="s">
        <v>81</v>
      </c>
      <c r="BB19" s="126"/>
      <c r="BC19" s="126"/>
      <c r="BD19" s="126" t="s">
        <v>81</v>
      </c>
      <c r="BE19" s="126"/>
      <c r="BF19" s="126"/>
      <c r="BG19" s="162" t="s">
        <v>108</v>
      </c>
      <c r="BH19" s="163"/>
      <c r="BI19" s="164"/>
      <c r="BJ19" s="127" t="s">
        <v>444</v>
      </c>
      <c r="BK19" s="127"/>
      <c r="BL19" s="127"/>
      <c r="BM19" s="127"/>
      <c r="BN19" s="127"/>
      <c r="BO19" s="127"/>
      <c r="BP19" s="127"/>
      <c r="BQ19" s="127"/>
      <c r="BR19" s="127"/>
      <c r="BS19" s="127"/>
      <c r="BT19" s="127"/>
      <c r="BU19" s="127"/>
    </row>
    <row r="20" spans="1:76" ht="297.75" customHeight="1" x14ac:dyDescent="0.25">
      <c r="A20" s="127" t="s">
        <v>380</v>
      </c>
      <c r="B20" s="127"/>
      <c r="C20" s="127"/>
      <c r="D20" s="141" t="s">
        <v>385</v>
      </c>
      <c r="E20" s="93"/>
      <c r="F20" s="93"/>
      <c r="G20" s="127" t="s">
        <v>383</v>
      </c>
      <c r="H20" s="127"/>
      <c r="I20" s="127"/>
      <c r="J20" s="127"/>
      <c r="K20" s="127"/>
      <c r="L20" s="127"/>
      <c r="M20" s="127"/>
      <c r="N20" s="127"/>
      <c r="O20" s="127"/>
      <c r="P20" s="127"/>
      <c r="Q20" s="127" t="s">
        <v>344</v>
      </c>
      <c r="R20" s="127"/>
      <c r="S20" s="127"/>
      <c r="T20" s="127" t="s">
        <v>344</v>
      </c>
      <c r="U20" s="127"/>
      <c r="V20" s="127"/>
      <c r="W20" s="127" t="s">
        <v>384</v>
      </c>
      <c r="X20" s="126"/>
      <c r="Y20" s="126"/>
      <c r="Z20" s="126"/>
      <c r="AA20" s="126"/>
      <c r="AB20" s="126"/>
      <c r="AC20" s="126"/>
      <c r="AD20" s="126"/>
      <c r="AE20" s="126"/>
      <c r="AF20" s="126"/>
      <c r="AG20" s="126"/>
      <c r="AH20" s="126"/>
      <c r="AI20" s="127" t="s">
        <v>119</v>
      </c>
      <c r="AJ20" s="127"/>
      <c r="AK20" s="127"/>
      <c r="AL20" s="126" t="s">
        <v>81</v>
      </c>
      <c r="AM20" s="126"/>
      <c r="AN20" s="126"/>
      <c r="AO20" s="126" t="s">
        <v>102</v>
      </c>
      <c r="AP20" s="126"/>
      <c r="AQ20" s="126"/>
      <c r="AR20" s="126" t="s">
        <v>128</v>
      </c>
      <c r="AS20" s="126"/>
      <c r="AT20" s="126"/>
      <c r="AU20" s="126">
        <v>280.17</v>
      </c>
      <c r="AV20" s="126"/>
      <c r="AW20" s="126"/>
      <c r="AX20" s="126">
        <v>29</v>
      </c>
      <c r="AY20" s="126"/>
      <c r="AZ20" s="126"/>
      <c r="BA20" s="126" t="s">
        <v>81</v>
      </c>
      <c r="BB20" s="126"/>
      <c r="BC20" s="126"/>
      <c r="BD20" s="126" t="s">
        <v>81</v>
      </c>
      <c r="BE20" s="126"/>
      <c r="BF20" s="126"/>
      <c r="BG20" s="162" t="s">
        <v>108</v>
      </c>
      <c r="BH20" s="163"/>
      <c r="BI20" s="164"/>
      <c r="BJ20" s="127" t="s">
        <v>445</v>
      </c>
      <c r="BK20" s="127"/>
      <c r="BL20" s="127"/>
      <c r="BM20" s="127"/>
      <c r="BN20" s="127"/>
      <c r="BO20" s="127"/>
      <c r="BP20" s="127"/>
      <c r="BQ20" s="127"/>
      <c r="BR20" s="127"/>
      <c r="BS20" s="127"/>
      <c r="BT20" s="127"/>
      <c r="BU20" s="127"/>
    </row>
    <row r="21" spans="1:76" x14ac:dyDescent="0.25">
      <c r="AR21" s="137" t="s">
        <v>61</v>
      </c>
      <c r="AS21" s="137"/>
      <c r="AT21" s="137"/>
      <c r="AU21" s="138">
        <v>0</v>
      </c>
      <c r="AV21" s="138"/>
      <c r="AW21" s="138"/>
      <c r="BG21" s="63" t="s">
        <v>108</v>
      </c>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1" t="s">
        <v>63</v>
      </c>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row>
    <row r="26" spans="1:76" s="17" customFormat="1" ht="45" customHeight="1" x14ac:dyDescent="0.25">
      <c r="A26" s="123" t="s">
        <v>64</v>
      </c>
      <c r="B26" s="124"/>
      <c r="C26" s="124"/>
      <c r="D26" s="124"/>
      <c r="E26" s="124"/>
      <c r="F26" s="125"/>
      <c r="G26" s="84" t="s">
        <v>65</v>
      </c>
      <c r="H26" s="84"/>
      <c r="I26" s="84"/>
      <c r="J26" s="84" t="s">
        <v>66</v>
      </c>
      <c r="K26" s="84"/>
      <c r="L26" s="84"/>
      <c r="M26" s="123" t="s">
        <v>67</v>
      </c>
      <c r="N26" s="124"/>
      <c r="O26" s="124"/>
      <c r="P26" s="125"/>
      <c r="Q26" s="84" t="s">
        <v>68</v>
      </c>
      <c r="R26" s="84"/>
      <c r="S26" s="84"/>
      <c r="T26" s="129" t="s">
        <v>69</v>
      </c>
      <c r="U26" s="130"/>
      <c r="V26" s="130"/>
      <c r="W26" s="130"/>
      <c r="X26" s="131"/>
      <c r="Y26" s="129" t="s">
        <v>70</v>
      </c>
      <c r="Z26" s="130"/>
      <c r="AA26" s="130"/>
      <c r="AB26" s="130"/>
      <c r="AC26" s="131"/>
      <c r="AD26" s="129" t="s">
        <v>71</v>
      </c>
      <c r="AE26" s="130"/>
      <c r="AF26" s="130"/>
      <c r="AG26" s="130"/>
      <c r="AH26" s="131"/>
      <c r="AI26" s="133" t="s">
        <v>72</v>
      </c>
      <c r="AJ26" s="133"/>
      <c r="AK26" s="133"/>
      <c r="AL26" s="133"/>
      <c r="AM26" s="133"/>
      <c r="AN26" s="129" t="s">
        <v>73</v>
      </c>
      <c r="AO26" s="130"/>
      <c r="AP26" s="130"/>
      <c r="AQ26" s="130"/>
      <c r="AR26" s="131"/>
      <c r="AS26" s="129" t="s">
        <v>98</v>
      </c>
      <c r="AT26" s="130"/>
      <c r="AU26" s="131"/>
      <c r="AV26" s="134" t="s">
        <v>74</v>
      </c>
      <c r="AW26" s="139"/>
      <c r="AX26" s="132"/>
      <c r="AY26" s="140" t="s">
        <v>75</v>
      </c>
      <c r="AZ26" s="140"/>
      <c r="BA26" s="140"/>
      <c r="BB26" s="129" t="s">
        <v>76</v>
      </c>
      <c r="BC26" s="131"/>
      <c r="BD26" s="132" t="s">
        <v>47</v>
      </c>
      <c r="BE26" s="133"/>
      <c r="BF26" s="133"/>
      <c r="BG26" s="133" t="s">
        <v>48</v>
      </c>
      <c r="BH26" s="133"/>
      <c r="BI26" s="133"/>
      <c r="BJ26" s="16" t="s">
        <v>77</v>
      </c>
      <c r="BK26" s="16" t="s">
        <v>78</v>
      </c>
      <c r="BL26" s="16" t="s">
        <v>79</v>
      </c>
      <c r="BM26" s="134" t="s">
        <v>80</v>
      </c>
      <c r="BN26" s="132"/>
      <c r="BO26" s="85" t="s">
        <v>58</v>
      </c>
      <c r="BP26" s="85"/>
      <c r="BQ26" s="85"/>
      <c r="BR26" s="84" t="s">
        <v>59</v>
      </c>
      <c r="BS26" s="84"/>
      <c r="BT26" s="84"/>
      <c r="BU26" s="84"/>
      <c r="BV26" s="84"/>
      <c r="BW26" s="84"/>
      <c r="BX26" s="84"/>
    </row>
    <row r="27" spans="1:76" ht="231.75" customHeight="1" x14ac:dyDescent="0.25">
      <c r="A27" s="126" t="s">
        <v>386</v>
      </c>
      <c r="B27" s="126"/>
      <c r="C27" s="126"/>
      <c r="D27" s="126"/>
      <c r="E27" s="126"/>
      <c r="F27" s="126"/>
      <c r="G27" s="126" t="s">
        <v>81</v>
      </c>
      <c r="H27" s="126"/>
      <c r="I27" s="126"/>
      <c r="J27" s="126" t="s">
        <v>81</v>
      </c>
      <c r="K27" s="126"/>
      <c r="L27" s="126"/>
      <c r="M27" s="126" t="s">
        <v>387</v>
      </c>
      <c r="N27" s="126"/>
      <c r="O27" s="126"/>
      <c r="P27" s="126"/>
      <c r="Q27" s="156">
        <v>37955</v>
      </c>
      <c r="R27" s="156"/>
      <c r="S27" s="156"/>
      <c r="T27" s="126" t="s">
        <v>81</v>
      </c>
      <c r="U27" s="126"/>
      <c r="V27" s="126"/>
      <c r="W27" s="126"/>
      <c r="X27" s="126"/>
      <c r="Y27" s="126" t="s">
        <v>81</v>
      </c>
      <c r="Z27" s="126"/>
      <c r="AA27" s="126"/>
      <c r="AB27" s="126"/>
      <c r="AC27" s="126"/>
      <c r="AD27" s="126" t="s">
        <v>81</v>
      </c>
      <c r="AE27" s="126"/>
      <c r="AF27" s="126"/>
      <c r="AG27" s="126"/>
      <c r="AH27" s="126"/>
      <c r="AI27" s="126" t="s">
        <v>388</v>
      </c>
      <c r="AJ27" s="126"/>
      <c r="AK27" s="126"/>
      <c r="AL27" s="126"/>
      <c r="AM27" s="126"/>
      <c r="AN27" s="159" t="s">
        <v>40</v>
      </c>
      <c r="AO27" s="160"/>
      <c r="AP27" s="160"/>
      <c r="AQ27" s="160"/>
      <c r="AR27" s="161"/>
      <c r="AS27" s="159" t="s">
        <v>81</v>
      </c>
      <c r="AT27" s="160"/>
      <c r="AU27" s="161"/>
      <c r="AV27" s="159" t="s">
        <v>81</v>
      </c>
      <c r="AW27" s="160"/>
      <c r="AX27" s="160"/>
      <c r="AY27" s="159" t="s">
        <v>40</v>
      </c>
      <c r="AZ27" s="160"/>
      <c r="BA27" s="161"/>
      <c r="BB27" s="159" t="s">
        <v>81</v>
      </c>
      <c r="BC27" s="161"/>
      <c r="BD27" s="172">
        <v>44713</v>
      </c>
      <c r="BE27" s="160"/>
      <c r="BF27" s="161"/>
      <c r="BG27" s="172">
        <v>45496</v>
      </c>
      <c r="BH27" s="160"/>
      <c r="BI27" s="161"/>
      <c r="BJ27" s="46">
        <f>DATEDIF(BD27,BG27,"Y")</f>
        <v>2</v>
      </c>
      <c r="BK27" s="46">
        <f>DATEDIF(BD27,BG27,"YM")</f>
        <v>1</v>
      </c>
      <c r="BL27" s="46">
        <f>DATEDIF(BD27,BG27,"MD")</f>
        <v>22</v>
      </c>
      <c r="BM27" s="159"/>
      <c r="BN27" s="161"/>
      <c r="BO27" s="162" t="s">
        <v>108</v>
      </c>
      <c r="BP27" s="163"/>
      <c r="BQ27" s="164"/>
      <c r="BR27" s="223" t="s">
        <v>446</v>
      </c>
      <c r="BS27" s="157"/>
      <c r="BT27" s="157"/>
      <c r="BU27" s="157"/>
      <c r="BV27" s="157"/>
      <c r="BW27" s="157"/>
      <c r="BX27" s="157"/>
    </row>
    <row r="28" spans="1:76" ht="15" customHeight="1" x14ac:dyDescent="0.25">
      <c r="Q28" s="97"/>
      <c r="R28" s="97"/>
      <c r="S28" s="97"/>
      <c r="T28" s="97"/>
      <c r="U28" s="97"/>
      <c r="V28" s="97"/>
      <c r="BE28" s="9"/>
      <c r="BF28" s="9"/>
      <c r="BG28" s="214" t="s">
        <v>389</v>
      </c>
      <c r="BH28" s="214"/>
      <c r="BI28" s="215"/>
      <c r="BJ28" s="59">
        <f>SUM(BJ20:BJ27)</f>
        <v>2</v>
      </c>
      <c r="BK28" s="59">
        <f>SUM(BK20:BK27)</f>
        <v>1</v>
      </c>
      <c r="BL28" s="59">
        <f>SUM(BL20:BL27)</f>
        <v>22</v>
      </c>
      <c r="BO28" s="63" t="s">
        <v>108</v>
      </c>
    </row>
    <row r="29" spans="1:76" ht="15.75" x14ac:dyDescent="0.25">
      <c r="BJ29" s="22">
        <f>+BJ28*12</f>
        <v>24</v>
      </c>
      <c r="BK29" s="59">
        <f>+BK28</f>
        <v>1</v>
      </c>
      <c r="BL29" s="22">
        <f>+BL28/30</f>
        <v>0.73333333333333328</v>
      </c>
    </row>
    <row r="30" spans="1:76" ht="15.75" x14ac:dyDescent="0.25">
      <c r="A30" s="5" t="s">
        <v>83</v>
      </c>
      <c r="BJ30" s="66">
        <f>+BJ29+BK29+BL29</f>
        <v>25.733333333333334</v>
      </c>
      <c r="BK30" s="59" t="s">
        <v>271</v>
      </c>
      <c r="BL30" s="22"/>
    </row>
    <row r="32" spans="1:76" s="5" customFormat="1" ht="15" customHeight="1" x14ac:dyDescent="0.25">
      <c r="A32" s="99" t="s">
        <v>84</v>
      </c>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row>
    <row r="33" spans="1:70" s="5" customFormat="1" ht="28.5" customHeight="1" x14ac:dyDescent="0.25">
      <c r="A33" s="84" t="s">
        <v>20</v>
      </c>
      <c r="B33" s="84"/>
      <c r="C33" s="84"/>
      <c r="D33" s="84"/>
      <c r="E33" s="84"/>
      <c r="F33" s="84"/>
      <c r="G33" s="84" t="s">
        <v>85</v>
      </c>
      <c r="H33" s="84"/>
      <c r="I33" s="84"/>
      <c r="J33" s="84"/>
      <c r="K33" s="84"/>
      <c r="L33" s="84"/>
      <c r="M33" s="84" t="s">
        <v>86</v>
      </c>
      <c r="N33" s="84"/>
      <c r="O33" s="84"/>
      <c r="P33" s="84"/>
      <c r="Q33" s="84" t="s">
        <v>87</v>
      </c>
      <c r="R33" s="84"/>
      <c r="S33" s="84"/>
      <c r="T33" s="84"/>
      <c r="U33" s="84" t="s">
        <v>88</v>
      </c>
      <c r="V33" s="84"/>
      <c r="W33" s="84"/>
      <c r="X33" s="84"/>
      <c r="Y33" s="84" t="s">
        <v>89</v>
      </c>
      <c r="Z33" s="84"/>
      <c r="AA33" s="84"/>
      <c r="AB33" s="84" t="s">
        <v>90</v>
      </c>
      <c r="AC33" s="84"/>
      <c r="AD33" s="84"/>
      <c r="AE33" s="85" t="s">
        <v>58</v>
      </c>
      <c r="AF33" s="85"/>
      <c r="AG33" s="85"/>
      <c r="AH33" s="85" t="s">
        <v>59</v>
      </c>
      <c r="AI33" s="85"/>
      <c r="AJ33" s="85"/>
      <c r="AK33" s="85"/>
      <c r="AL33" s="85"/>
      <c r="AM33" s="85"/>
      <c r="AN33" s="85"/>
      <c r="AO33" s="19"/>
      <c r="AP33" s="20"/>
      <c r="AQ33" s="20"/>
      <c r="AR33" s="20"/>
      <c r="AS33" s="20"/>
      <c r="AT33" s="20"/>
      <c r="AU33" s="20"/>
      <c r="AV33" s="20"/>
      <c r="AW33" s="19"/>
      <c r="AX33" s="19"/>
      <c r="AY33" s="19"/>
      <c r="AZ33" s="19"/>
      <c r="BA33" s="19"/>
      <c r="BB33" s="19"/>
      <c r="BC33" s="19"/>
      <c r="BD33" s="19"/>
      <c r="BE33" s="19"/>
      <c r="BF33" s="135"/>
      <c r="BG33" s="135"/>
      <c r="BH33" s="135"/>
      <c r="BI33" s="135"/>
      <c r="BJ33" s="135"/>
      <c r="BK33" s="135"/>
      <c r="BL33" s="135"/>
      <c r="BM33" s="135"/>
      <c r="BN33" s="135"/>
      <c r="BO33" s="135"/>
      <c r="BP33" s="135"/>
      <c r="BQ33" s="135"/>
      <c r="BR33" s="135"/>
    </row>
    <row r="34" spans="1:70" ht="68.25" customHeight="1" x14ac:dyDescent="0.25">
      <c r="A34" s="93" t="s">
        <v>136</v>
      </c>
      <c r="B34" s="93"/>
      <c r="C34" s="93"/>
      <c r="D34" s="93"/>
      <c r="E34" s="93"/>
      <c r="F34" s="93"/>
      <c r="G34" s="93" t="s">
        <v>137</v>
      </c>
      <c r="H34" s="93"/>
      <c r="I34" s="93"/>
      <c r="J34" s="93"/>
      <c r="K34" s="93"/>
      <c r="L34" s="93"/>
      <c r="M34" s="127" t="s">
        <v>390</v>
      </c>
      <c r="N34" s="127"/>
      <c r="O34" s="127"/>
      <c r="P34" s="127"/>
      <c r="Q34" s="155">
        <v>45497</v>
      </c>
      <c r="R34" s="93"/>
      <c r="S34" s="93"/>
      <c r="T34" s="93"/>
      <c r="U34" s="93" t="s">
        <v>89</v>
      </c>
      <c r="V34" s="93"/>
      <c r="W34" s="93"/>
      <c r="X34" s="93"/>
      <c r="Y34" s="98" t="s">
        <v>81</v>
      </c>
      <c r="Z34" s="95"/>
      <c r="AA34" s="96"/>
      <c r="AB34" s="98" t="s">
        <v>81</v>
      </c>
      <c r="AC34" s="95"/>
      <c r="AD34" s="96"/>
      <c r="AE34" s="119" t="str">
        <f>+IF(AB34="SI","SI CUMPLE","NO CUMPLE")</f>
        <v>SI CUMPLE</v>
      </c>
      <c r="AF34" s="119"/>
      <c r="AG34" s="119"/>
      <c r="AH34" s="98"/>
      <c r="AI34" s="95"/>
      <c r="AJ34" s="95"/>
      <c r="AK34" s="95"/>
      <c r="AL34" s="95"/>
      <c r="AM34" s="95"/>
      <c r="AN34" s="96"/>
    </row>
    <row r="35" spans="1:70" x14ac:dyDescent="0.25">
      <c r="AE35" s="75" t="s">
        <v>201</v>
      </c>
    </row>
    <row r="37" spans="1:70" x14ac:dyDescent="0.25">
      <c r="A37" s="5" t="s">
        <v>92</v>
      </c>
    </row>
    <row r="39" spans="1:70" s="5" customFormat="1" ht="15" customHeight="1" x14ac:dyDescent="0.25">
      <c r="A39" s="121" t="s">
        <v>93</v>
      </c>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23"/>
      <c r="AD39" s="23"/>
      <c r="AE39" s="23"/>
      <c r="AF39" s="23"/>
      <c r="AG39" s="23"/>
      <c r="AH39" s="23"/>
      <c r="AI39" s="23"/>
      <c r="AJ39" s="23"/>
      <c r="AK39" s="23"/>
      <c r="AL39" s="23"/>
    </row>
    <row r="40" spans="1:70" ht="29.25" customHeight="1" x14ac:dyDescent="0.25">
      <c r="A40" s="84" t="s">
        <v>94</v>
      </c>
      <c r="B40" s="84"/>
      <c r="C40" s="84"/>
      <c r="D40" s="84"/>
      <c r="E40" s="84"/>
      <c r="F40" s="84"/>
      <c r="G40" s="123" t="s">
        <v>90</v>
      </c>
      <c r="H40" s="124"/>
      <c r="I40" s="125"/>
      <c r="J40" s="85" t="s">
        <v>58</v>
      </c>
      <c r="K40" s="85"/>
      <c r="L40" s="128"/>
      <c r="M40" s="84" t="s">
        <v>59</v>
      </c>
      <c r="N40" s="84"/>
      <c r="O40" s="84"/>
      <c r="P40" s="84"/>
      <c r="Q40" s="84"/>
      <c r="R40" s="84"/>
      <c r="S40" s="84"/>
      <c r="T40" s="84"/>
      <c r="U40" s="84"/>
      <c r="V40" s="84"/>
      <c r="W40" s="84"/>
      <c r="X40" s="84"/>
      <c r="Y40" s="84"/>
      <c r="Z40" s="84"/>
      <c r="AA40" s="84"/>
      <c r="AB40" s="84"/>
      <c r="AC40" s="118"/>
      <c r="AD40" s="118"/>
      <c r="AE40" s="118"/>
      <c r="AF40" s="118"/>
      <c r="AG40" s="118"/>
      <c r="AH40" s="118"/>
      <c r="AI40" s="118"/>
      <c r="AJ40" s="118"/>
      <c r="AK40" s="118"/>
      <c r="AL40" s="118"/>
    </row>
    <row r="41" spans="1:70" s="2" customFormat="1" ht="72.75" customHeight="1" x14ac:dyDescent="0.25">
      <c r="A41" s="127" t="s">
        <v>95</v>
      </c>
      <c r="B41" s="127"/>
      <c r="C41" s="127"/>
      <c r="D41" s="127"/>
      <c r="E41" s="127"/>
      <c r="F41" s="127"/>
      <c r="G41" s="126" t="s">
        <v>81</v>
      </c>
      <c r="H41" s="126"/>
      <c r="I41" s="126"/>
      <c r="J41" s="117" t="str">
        <f>+IF(G41="SI","SI CUMPLE","NO CUMPLE")</f>
        <v>SI CUMPLE</v>
      </c>
      <c r="K41" s="117"/>
      <c r="L41" s="117"/>
      <c r="M41" s="120" t="s">
        <v>96</v>
      </c>
      <c r="N41" s="120"/>
      <c r="O41" s="120"/>
      <c r="P41" s="120"/>
      <c r="Q41" s="120"/>
      <c r="R41" s="120"/>
      <c r="S41" s="120"/>
      <c r="T41" s="120"/>
      <c r="U41" s="120"/>
      <c r="V41" s="120"/>
      <c r="W41" s="120"/>
      <c r="X41" s="120"/>
      <c r="Y41" s="120"/>
      <c r="Z41" s="120"/>
      <c r="AA41" s="120"/>
      <c r="AB41" s="120"/>
      <c r="AC41" s="104"/>
      <c r="AD41" s="104"/>
      <c r="AE41" s="104"/>
      <c r="AF41" s="104"/>
      <c r="AG41" s="104"/>
      <c r="AH41" s="104"/>
      <c r="AI41" s="104"/>
      <c r="AJ41" s="104"/>
      <c r="AK41" s="104"/>
      <c r="AL41" s="104"/>
    </row>
    <row r="42" spans="1:70" x14ac:dyDescent="0.25">
      <c r="J42" s="75" t="s">
        <v>119</v>
      </c>
    </row>
  </sheetData>
  <mergeCells count="159">
    <mergeCell ref="A32:AN32"/>
    <mergeCell ref="AR18:AT18"/>
    <mergeCell ref="AU18:AW18"/>
    <mergeCell ref="AF40:AL40"/>
    <mergeCell ref="A41:F41"/>
    <mergeCell ref="G41:I41"/>
    <mergeCell ref="J41:L41"/>
    <mergeCell ref="M41:AB41"/>
    <mergeCell ref="AC41:AE41"/>
    <mergeCell ref="AF41:AL41"/>
    <mergeCell ref="Y34:AA34"/>
    <mergeCell ref="AB34:AD34"/>
    <mergeCell ref="AE34:AG34"/>
    <mergeCell ref="AH34:AN34"/>
    <mergeCell ref="A39:AB39"/>
    <mergeCell ref="A40:F40"/>
    <mergeCell ref="G40:I40"/>
    <mergeCell ref="J40:L40"/>
    <mergeCell ref="M40:AB40"/>
    <mergeCell ref="AC40:AE40"/>
    <mergeCell ref="AE33:AG33"/>
    <mergeCell ref="AH33:AN33"/>
    <mergeCell ref="BR27:BX27"/>
    <mergeCell ref="AY27:BA27"/>
    <mergeCell ref="BB27:BC27"/>
    <mergeCell ref="AI27:AM27"/>
    <mergeCell ref="AN27:AR27"/>
    <mergeCell ref="AV27:AX27"/>
    <mergeCell ref="A1:C1"/>
    <mergeCell ref="AS26:AU26"/>
    <mergeCell ref="AS27:AU27"/>
    <mergeCell ref="BB26:BC26"/>
    <mergeCell ref="BJ20:BU20"/>
    <mergeCell ref="BJ19:BU19"/>
    <mergeCell ref="A20:C20"/>
    <mergeCell ref="D20:F20"/>
    <mergeCell ref="G20:P20"/>
    <mergeCell ref="Q20:S20"/>
    <mergeCell ref="T20:V20"/>
    <mergeCell ref="W20:AH20"/>
    <mergeCell ref="AI20:AK20"/>
    <mergeCell ref="AL20:AN20"/>
    <mergeCell ref="AO20:AQ20"/>
    <mergeCell ref="AO19:AQ19"/>
    <mergeCell ref="AR19:AT19"/>
    <mergeCell ref="AU19:AW19"/>
    <mergeCell ref="BF33:BH33"/>
    <mergeCell ref="BI33:BR33"/>
    <mergeCell ref="A34:F34"/>
    <mergeCell ref="G34:L34"/>
    <mergeCell ref="M34:P34"/>
    <mergeCell ref="Q34:T34"/>
    <mergeCell ref="U34:X34"/>
    <mergeCell ref="A33:F33"/>
    <mergeCell ref="G33:L33"/>
    <mergeCell ref="M33:P33"/>
    <mergeCell ref="Q33:T33"/>
    <mergeCell ref="U33:X33"/>
    <mergeCell ref="Y33:AA33"/>
    <mergeCell ref="AB33:AD33"/>
    <mergeCell ref="BG28:BI28"/>
    <mergeCell ref="Q28:S28"/>
    <mergeCell ref="T28:V28"/>
    <mergeCell ref="BJ18:BU18"/>
    <mergeCell ref="AR21:AT21"/>
    <mergeCell ref="AU21:AW21"/>
    <mergeCell ref="A25:BP25"/>
    <mergeCell ref="A26:F26"/>
    <mergeCell ref="G26:I26"/>
    <mergeCell ref="J26:L26"/>
    <mergeCell ref="M26:P26"/>
    <mergeCell ref="Q26:S26"/>
    <mergeCell ref="T26:X26"/>
    <mergeCell ref="Y26:AC26"/>
    <mergeCell ref="BD26:BF26"/>
    <mergeCell ref="BG26:BI26"/>
    <mergeCell ref="BM26:BN26"/>
    <mergeCell ref="BO26:BQ26"/>
    <mergeCell ref="BR26:BX26"/>
    <mergeCell ref="AD26:AH26"/>
    <mergeCell ref="AI26:AM26"/>
    <mergeCell ref="AN26:AR26"/>
    <mergeCell ref="AV26:AX26"/>
    <mergeCell ref="AY26:BA26"/>
    <mergeCell ref="AX19:AZ19"/>
    <mergeCell ref="BA19:BC19"/>
    <mergeCell ref="BD19:BF19"/>
    <mergeCell ref="BG19:BI19"/>
    <mergeCell ref="BG20:BI20"/>
    <mergeCell ref="A19:C19"/>
    <mergeCell ref="D19:F19"/>
    <mergeCell ref="G19:P19"/>
    <mergeCell ref="Q19:S19"/>
    <mergeCell ref="T19:V19"/>
    <mergeCell ref="W19:AH19"/>
    <mergeCell ref="AI19:AK19"/>
    <mergeCell ref="AL19:AN19"/>
    <mergeCell ref="AR20:AT20"/>
    <mergeCell ref="AU20:AW20"/>
    <mergeCell ref="AX20:AZ20"/>
    <mergeCell ref="BA20:BC20"/>
    <mergeCell ref="BD20:BF20"/>
    <mergeCell ref="AX18:AZ18"/>
    <mergeCell ref="BA18:BC18"/>
    <mergeCell ref="BD18:BF18"/>
    <mergeCell ref="BD17:BF17"/>
    <mergeCell ref="BG17:BI17"/>
    <mergeCell ref="BJ17:BU17"/>
    <mergeCell ref="A18:C18"/>
    <mergeCell ref="D18:F18"/>
    <mergeCell ref="Q18:S18"/>
    <mergeCell ref="T18:V18"/>
    <mergeCell ref="W18:AH18"/>
    <mergeCell ref="AI18:AK18"/>
    <mergeCell ref="AL18:AN18"/>
    <mergeCell ref="AL17:AN17"/>
    <mergeCell ref="AO17:AQ17"/>
    <mergeCell ref="AR17:AT17"/>
    <mergeCell ref="AU17:AW17"/>
    <mergeCell ref="AX17:AZ17"/>
    <mergeCell ref="BA17:BC17"/>
    <mergeCell ref="G18:P18"/>
    <mergeCell ref="BG18:BI18"/>
    <mergeCell ref="AO18:AQ18"/>
    <mergeCell ref="A12:F12"/>
    <mergeCell ref="G12:T12"/>
    <mergeCell ref="A16:BU16"/>
    <mergeCell ref="A17:C17"/>
    <mergeCell ref="D17:F17"/>
    <mergeCell ref="G17:P17"/>
    <mergeCell ref="Q17:S17"/>
    <mergeCell ref="T17:V17"/>
    <mergeCell ref="W17:AH17"/>
    <mergeCell ref="AI17:AK17"/>
    <mergeCell ref="A9:F9"/>
    <mergeCell ref="G9:T9"/>
    <mergeCell ref="A10:F10"/>
    <mergeCell ref="G10:T10"/>
    <mergeCell ref="A11:F11"/>
    <mergeCell ref="G11:T11"/>
    <mergeCell ref="A2:B2"/>
    <mergeCell ref="C2:BU2"/>
    <mergeCell ref="A3:B3"/>
    <mergeCell ref="C3:BU3"/>
    <mergeCell ref="A4:B4"/>
    <mergeCell ref="A8:F8"/>
    <mergeCell ref="G8:T8"/>
    <mergeCell ref="BO27:BQ27"/>
    <mergeCell ref="Q27:S27"/>
    <mergeCell ref="T27:X27"/>
    <mergeCell ref="A27:F27"/>
    <mergeCell ref="G27:I27"/>
    <mergeCell ref="J27:L27"/>
    <mergeCell ref="M27:P27"/>
    <mergeCell ref="Y27:AC27"/>
    <mergeCell ref="AD27:AH27"/>
    <mergeCell ref="BD27:BF27"/>
    <mergeCell ref="BG27:BI27"/>
    <mergeCell ref="BM27:BN27"/>
  </mergeCells>
  <conditionalFormatting sqref="J41:L41">
    <cfRule type="cellIs" dxfId="79" priority="3" operator="equal">
      <formula>"NO CUMPLE"</formula>
    </cfRule>
    <cfRule type="cellIs" dxfId="78" priority="4" operator="equal">
      <formula>"SI CUMPLE"</formula>
    </cfRule>
  </conditionalFormatting>
  <conditionalFormatting sqref="AE34:AG34">
    <cfRule type="cellIs" dxfId="77" priority="5" operator="equal">
      <formula>"NO CUMPLE"</formula>
    </cfRule>
    <cfRule type="cellIs" dxfId="76" priority="6" operator="equal">
      <formula>"SI CUMPLE"</formula>
    </cfRule>
  </conditionalFormatting>
  <conditionalFormatting sqref="BG18:BG20">
    <cfRule type="cellIs" dxfId="75" priority="9" operator="equal">
      <formula>"SI CUMPLE"</formula>
    </cfRule>
    <cfRule type="cellIs" dxfId="74" priority="10" operator="equal">
      <formula>"NO CUMPLE"</formula>
    </cfRule>
  </conditionalFormatting>
  <conditionalFormatting sqref="BO27">
    <cfRule type="cellIs" dxfId="73" priority="1" operator="equal">
      <formula>"SI CUMPLE"</formula>
    </cfRule>
    <cfRule type="cellIs" dxfId="72" priority="2" operator="equal">
      <formula>"NO CUMPLE"</formula>
    </cfRule>
  </conditionalFormatting>
  <hyperlinks>
    <hyperlink ref="A1" location="'CONSOLIDADO HABILITADOS '!A1" display="CONSOLIDADO" xr:uid="{43FA117D-96AE-46D9-96BA-7B8F0ABDB1CD}"/>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03ABCEE5-754E-425C-8C3A-FEA6FB515F46}">
          <x14:formula1>
            <xm:f>'LISTA '!$G$1:$G$4</xm:f>
          </x14:formula1>
          <xm:sqref>G34:L34</xm:sqref>
        </x14:dataValidation>
        <x14:dataValidation type="list" allowBlank="1" showInputMessage="1" showErrorMessage="1" xr:uid="{8F0C47A7-8DC3-47E1-A827-B97BEC11A4C4}">
          <x14:formula1>
            <xm:f>'LISTA '!$E$1:$E$2</xm:f>
          </x14:formula1>
          <xm:sqref>A34:F34</xm:sqref>
        </x14:dataValidation>
        <x14:dataValidation type="list" allowBlank="1" showInputMessage="1" showErrorMessage="1" xr:uid="{558D356E-7291-4461-A93A-749AB8D8800F}">
          <x14:formula1>
            <xm:f>'LISTA '!$C$1:$C$2</xm:f>
          </x14:formula1>
          <xm:sqref>G27 J27 AL18:AN20 BB27:BC27 Y34:AD34 BA18:BF20 G41:I41 AN27:AS27 G12 AV27 AD27</xm:sqref>
        </x14:dataValidation>
        <x14:dataValidation type="list" allowBlank="1" showInputMessage="1" showErrorMessage="1" xr:uid="{06D03C51-6A4E-43D6-B160-D713D1B3B75E}">
          <x14:formula1>
            <xm:f>'LISTA '!$C$1:$C$3</xm:f>
          </x14:formula1>
          <xm:sqref>G11:T11 AO18:AQ20 AY27 Y27</xm:sqref>
        </x14:dataValidation>
        <x14:dataValidation type="list" allowBlank="1" showInputMessage="1" showErrorMessage="1" xr:uid="{D944564A-DDA6-47F3-8CFA-5D90BF762B93}">
          <x14:formula1>
            <xm:f>'LISTA '!$A$1:$A$2</xm:f>
          </x14:formula1>
          <xm:sqref>AI18:AK20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8E171-89C7-4E23-A592-2F58A5089CF6}">
  <sheetPr>
    <tabColor rgb="FFFF0000"/>
  </sheetPr>
  <dimension ref="A1:BX44"/>
  <sheetViews>
    <sheetView showGridLines="0" topLeftCell="A20" zoomScale="55" zoomScaleNormal="55" workbookViewId="0">
      <selection sqref="A1:C1"/>
    </sheetView>
  </sheetViews>
  <sheetFormatPr baseColWidth="10" defaultColWidth="5.7109375" defaultRowHeight="15" x14ac:dyDescent="0.25"/>
  <cols>
    <col min="10" max="10" width="9.7109375" customWidth="1"/>
    <col min="31" max="31" width="12.42578125" customWidth="1"/>
    <col min="41" max="41" width="6.42578125" customWidth="1"/>
    <col min="42" max="42" width="7.85546875" customWidth="1"/>
    <col min="43" max="43" width="9" customWidth="1"/>
    <col min="44" max="44" width="7.85546875" customWidth="1"/>
    <col min="49" max="49" width="9.140625" customWidth="1"/>
    <col min="59" max="59" width="15" customWidth="1"/>
    <col min="67" max="67" width="10.85546875" customWidth="1"/>
    <col min="73" max="73" width="17"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391</v>
      </c>
      <c r="H8" s="93"/>
      <c r="I8" s="93"/>
      <c r="J8" s="93"/>
      <c r="K8" s="93"/>
      <c r="L8" s="93"/>
      <c r="M8" s="93"/>
      <c r="N8" s="93"/>
      <c r="O8" s="93"/>
      <c r="P8" s="93"/>
      <c r="Q8" s="93"/>
      <c r="R8" s="93"/>
      <c r="S8" s="93"/>
      <c r="T8" s="93"/>
    </row>
    <row r="9" spans="1:73" x14ac:dyDescent="0.25">
      <c r="A9" s="142" t="s">
        <v>37</v>
      </c>
      <c r="B9" s="142"/>
      <c r="C9" s="142"/>
      <c r="D9" s="142"/>
      <c r="E9" s="142"/>
      <c r="F9" s="142"/>
      <c r="G9" s="93" t="s">
        <v>393</v>
      </c>
      <c r="H9" s="93"/>
      <c r="I9" s="93"/>
      <c r="J9" s="93"/>
      <c r="K9" s="93"/>
      <c r="L9" s="93"/>
      <c r="M9" s="93"/>
      <c r="N9" s="93"/>
      <c r="O9" s="93"/>
      <c r="P9" s="93"/>
      <c r="Q9" s="93"/>
      <c r="R9" s="93"/>
      <c r="S9" s="93"/>
      <c r="T9" s="93"/>
    </row>
    <row r="10" spans="1:73" x14ac:dyDescent="0.25">
      <c r="A10" s="142" t="s">
        <v>38</v>
      </c>
      <c r="B10" s="142"/>
      <c r="C10" s="142"/>
      <c r="D10" s="142"/>
      <c r="E10" s="142"/>
      <c r="F10" s="142"/>
      <c r="G10" s="93" t="s">
        <v>392</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377</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s="2" customFormat="1" ht="141" customHeight="1" x14ac:dyDescent="0.25">
      <c r="A18" s="126">
        <v>9702021</v>
      </c>
      <c r="B18" s="126"/>
      <c r="C18" s="126"/>
      <c r="D18" s="127" t="s">
        <v>396</v>
      </c>
      <c r="E18" s="126"/>
      <c r="F18" s="126"/>
      <c r="G18" s="159" t="s">
        <v>394</v>
      </c>
      <c r="H18" s="160"/>
      <c r="I18" s="160"/>
      <c r="J18" s="160"/>
      <c r="K18" s="160"/>
      <c r="L18" s="160"/>
      <c r="M18" s="160"/>
      <c r="N18" s="160"/>
      <c r="O18" s="160"/>
      <c r="P18" s="161"/>
      <c r="Q18" s="156">
        <v>44452</v>
      </c>
      <c r="R18" s="126"/>
      <c r="S18" s="126"/>
      <c r="T18" s="156">
        <v>44548</v>
      </c>
      <c r="U18" s="126"/>
      <c r="V18" s="126"/>
      <c r="W18" s="127" t="s">
        <v>395</v>
      </c>
      <c r="X18" s="126"/>
      <c r="Y18" s="126"/>
      <c r="Z18" s="126"/>
      <c r="AA18" s="126"/>
      <c r="AB18" s="126"/>
      <c r="AC18" s="126"/>
      <c r="AD18" s="126"/>
      <c r="AE18" s="126"/>
      <c r="AF18" s="126"/>
      <c r="AG18" s="126"/>
      <c r="AH18" s="126"/>
      <c r="AI18" s="126" t="s">
        <v>119</v>
      </c>
      <c r="AJ18" s="126"/>
      <c r="AK18" s="126"/>
      <c r="AL18" s="126" t="s">
        <v>81</v>
      </c>
      <c r="AM18" s="126"/>
      <c r="AN18" s="126"/>
      <c r="AO18" s="126" t="s">
        <v>102</v>
      </c>
      <c r="AP18" s="126"/>
      <c r="AQ18" s="126"/>
      <c r="AR18" s="126" t="s">
        <v>102</v>
      </c>
      <c r="AS18" s="126"/>
      <c r="AT18" s="126"/>
      <c r="AU18" s="126">
        <v>186.58</v>
      </c>
      <c r="AV18" s="126"/>
      <c r="AW18" s="126"/>
      <c r="AX18" s="126">
        <v>152</v>
      </c>
      <c r="AY18" s="126"/>
      <c r="AZ18" s="126"/>
      <c r="BA18" s="126" t="s">
        <v>81</v>
      </c>
      <c r="BB18" s="126"/>
      <c r="BC18" s="126"/>
      <c r="BD18" s="126" t="s">
        <v>81</v>
      </c>
      <c r="BE18" s="126"/>
      <c r="BF18" s="126"/>
      <c r="BG18" s="162" t="s">
        <v>119</v>
      </c>
      <c r="BH18" s="163"/>
      <c r="BI18" s="164"/>
      <c r="BJ18" s="126"/>
      <c r="BK18" s="126"/>
      <c r="BL18" s="126"/>
      <c r="BM18" s="126"/>
      <c r="BN18" s="126"/>
      <c r="BO18" s="126"/>
      <c r="BP18" s="126"/>
      <c r="BQ18" s="126"/>
      <c r="BR18" s="126"/>
      <c r="BS18" s="126"/>
      <c r="BT18" s="126"/>
      <c r="BU18" s="126"/>
    </row>
    <row r="19" spans="1:76" ht="147" customHeight="1" x14ac:dyDescent="0.25">
      <c r="A19" s="127" t="s">
        <v>400</v>
      </c>
      <c r="B19" s="127"/>
      <c r="C19" s="127"/>
      <c r="D19" s="141" t="s">
        <v>399</v>
      </c>
      <c r="E19" s="93"/>
      <c r="F19" s="93"/>
      <c r="G19" s="127" t="s">
        <v>397</v>
      </c>
      <c r="H19" s="127"/>
      <c r="I19" s="127"/>
      <c r="J19" s="127"/>
      <c r="K19" s="127"/>
      <c r="L19" s="127"/>
      <c r="M19" s="127"/>
      <c r="N19" s="127"/>
      <c r="O19" s="127"/>
      <c r="P19" s="127"/>
      <c r="Q19" s="156">
        <v>44790</v>
      </c>
      <c r="R19" s="126"/>
      <c r="S19" s="126"/>
      <c r="T19" s="156">
        <v>44926</v>
      </c>
      <c r="U19" s="126"/>
      <c r="V19" s="126"/>
      <c r="W19" s="127" t="s">
        <v>398</v>
      </c>
      <c r="X19" s="126"/>
      <c r="Y19" s="126"/>
      <c r="Z19" s="126"/>
      <c r="AA19" s="126"/>
      <c r="AB19" s="126"/>
      <c r="AC19" s="126"/>
      <c r="AD19" s="126"/>
      <c r="AE19" s="126"/>
      <c r="AF19" s="126"/>
      <c r="AG19" s="126"/>
      <c r="AH19" s="126"/>
      <c r="AI19" s="126" t="s">
        <v>119</v>
      </c>
      <c r="AJ19" s="126"/>
      <c r="AK19" s="126"/>
      <c r="AL19" s="126" t="s">
        <v>81</v>
      </c>
      <c r="AM19" s="126"/>
      <c r="AN19" s="126"/>
      <c r="AO19" s="126" t="s">
        <v>102</v>
      </c>
      <c r="AP19" s="126"/>
      <c r="AQ19" s="126"/>
      <c r="AR19" s="126" t="s">
        <v>102</v>
      </c>
      <c r="AS19" s="126"/>
      <c r="AT19" s="126"/>
      <c r="AU19" s="126">
        <v>284.27999999999997</v>
      </c>
      <c r="AV19" s="126"/>
      <c r="AW19" s="126"/>
      <c r="AX19" s="126">
        <v>174</v>
      </c>
      <c r="AY19" s="126"/>
      <c r="AZ19" s="126"/>
      <c r="BA19" s="126" t="s">
        <v>81</v>
      </c>
      <c r="BB19" s="126"/>
      <c r="BC19" s="126"/>
      <c r="BD19" s="126" t="s">
        <v>81</v>
      </c>
      <c r="BE19" s="126"/>
      <c r="BF19" s="126"/>
      <c r="BG19" s="162" t="s">
        <v>119</v>
      </c>
      <c r="BH19" s="163"/>
      <c r="BI19" s="164"/>
      <c r="BJ19" s="93"/>
      <c r="BK19" s="93"/>
      <c r="BL19" s="93"/>
      <c r="BM19" s="93"/>
      <c r="BN19" s="93"/>
      <c r="BO19" s="93"/>
      <c r="BP19" s="93"/>
      <c r="BQ19" s="93"/>
      <c r="BR19" s="93"/>
      <c r="BS19" s="93"/>
      <c r="BT19" s="93"/>
      <c r="BU19" s="93"/>
    </row>
    <row r="20" spans="1:76" ht="371.25" customHeight="1" x14ac:dyDescent="0.25">
      <c r="A20" s="126" t="s">
        <v>402</v>
      </c>
      <c r="B20" s="126"/>
      <c r="C20" s="126"/>
      <c r="D20" s="127" t="s">
        <v>399</v>
      </c>
      <c r="E20" s="126"/>
      <c r="F20" s="126"/>
      <c r="G20" s="127" t="s">
        <v>401</v>
      </c>
      <c r="H20" s="127"/>
      <c r="I20" s="127"/>
      <c r="J20" s="127"/>
      <c r="K20" s="127"/>
      <c r="L20" s="127"/>
      <c r="M20" s="127"/>
      <c r="N20" s="127"/>
      <c r="O20" s="127"/>
      <c r="P20" s="127"/>
      <c r="Q20" s="156">
        <v>44659</v>
      </c>
      <c r="R20" s="126"/>
      <c r="S20" s="126"/>
      <c r="T20" s="126" t="s">
        <v>404</v>
      </c>
      <c r="U20" s="126"/>
      <c r="V20" s="126"/>
      <c r="W20" s="127" t="s">
        <v>403</v>
      </c>
      <c r="X20" s="126"/>
      <c r="Y20" s="126"/>
      <c r="Z20" s="126"/>
      <c r="AA20" s="126"/>
      <c r="AB20" s="126"/>
      <c r="AC20" s="126"/>
      <c r="AD20" s="126"/>
      <c r="AE20" s="126"/>
      <c r="AF20" s="126"/>
      <c r="AG20" s="126"/>
      <c r="AH20" s="126"/>
      <c r="AI20" s="126" t="s">
        <v>119</v>
      </c>
      <c r="AJ20" s="126"/>
      <c r="AK20" s="126"/>
      <c r="AL20" s="126" t="s">
        <v>40</v>
      </c>
      <c r="AM20" s="126"/>
      <c r="AN20" s="126"/>
      <c r="AO20" s="126" t="s">
        <v>102</v>
      </c>
      <c r="AP20" s="126"/>
      <c r="AQ20" s="126"/>
      <c r="AR20" s="126" t="s">
        <v>102</v>
      </c>
      <c r="AS20" s="126"/>
      <c r="AT20" s="126"/>
      <c r="AU20" s="126">
        <v>142.16</v>
      </c>
      <c r="AV20" s="126"/>
      <c r="AW20" s="126"/>
      <c r="AX20" s="126">
        <v>179</v>
      </c>
      <c r="AY20" s="126"/>
      <c r="AZ20" s="126"/>
      <c r="BA20" s="126" t="s">
        <v>81</v>
      </c>
      <c r="BB20" s="126"/>
      <c r="BC20" s="126"/>
      <c r="BD20" s="126" t="s">
        <v>81</v>
      </c>
      <c r="BE20" s="126"/>
      <c r="BF20" s="126"/>
      <c r="BG20" s="162" t="s">
        <v>108</v>
      </c>
      <c r="BH20" s="163"/>
      <c r="BI20" s="164"/>
      <c r="BJ20" s="127" t="s">
        <v>447</v>
      </c>
      <c r="BK20" s="126"/>
      <c r="BL20" s="126"/>
      <c r="BM20" s="126"/>
      <c r="BN20" s="126"/>
      <c r="BO20" s="126"/>
      <c r="BP20" s="126"/>
      <c r="BQ20" s="126"/>
      <c r="BR20" s="126"/>
      <c r="BS20" s="126"/>
      <c r="BT20" s="126"/>
      <c r="BU20" s="126"/>
    </row>
    <row r="21" spans="1:76" x14ac:dyDescent="0.25">
      <c r="AR21" s="137" t="s">
        <v>61</v>
      </c>
      <c r="AS21" s="137"/>
      <c r="AT21" s="137"/>
      <c r="AU21" s="138">
        <f>AU18+AU19</f>
        <v>470.86</v>
      </c>
      <c r="AV21" s="138"/>
      <c r="AW21" s="138"/>
      <c r="BG21" s="63" t="s">
        <v>108</v>
      </c>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1" t="s">
        <v>63</v>
      </c>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row>
    <row r="26" spans="1:76" s="17" customFormat="1" ht="84.75" customHeight="1" x14ac:dyDescent="0.25">
      <c r="A26" s="123" t="s">
        <v>64</v>
      </c>
      <c r="B26" s="124"/>
      <c r="C26" s="124"/>
      <c r="D26" s="124"/>
      <c r="E26" s="124"/>
      <c r="F26" s="125"/>
      <c r="G26" s="84" t="s">
        <v>65</v>
      </c>
      <c r="H26" s="84"/>
      <c r="I26" s="84"/>
      <c r="J26" s="84" t="s">
        <v>66</v>
      </c>
      <c r="K26" s="84"/>
      <c r="L26" s="84"/>
      <c r="M26" s="123" t="s">
        <v>67</v>
      </c>
      <c r="N26" s="124"/>
      <c r="O26" s="124"/>
      <c r="P26" s="125"/>
      <c r="Q26" s="84" t="s">
        <v>68</v>
      </c>
      <c r="R26" s="84"/>
      <c r="S26" s="84"/>
      <c r="T26" s="129" t="s">
        <v>69</v>
      </c>
      <c r="U26" s="130"/>
      <c r="V26" s="130"/>
      <c r="W26" s="130"/>
      <c r="X26" s="131"/>
      <c r="Y26" s="129" t="s">
        <v>70</v>
      </c>
      <c r="Z26" s="130"/>
      <c r="AA26" s="130"/>
      <c r="AB26" s="130"/>
      <c r="AC26" s="131"/>
      <c r="AD26" s="129" t="s">
        <v>71</v>
      </c>
      <c r="AE26" s="130"/>
      <c r="AF26" s="130"/>
      <c r="AG26" s="130"/>
      <c r="AH26" s="131"/>
      <c r="AI26" s="133" t="s">
        <v>72</v>
      </c>
      <c r="AJ26" s="133"/>
      <c r="AK26" s="133"/>
      <c r="AL26" s="133"/>
      <c r="AM26" s="133"/>
      <c r="AN26" s="129" t="s">
        <v>73</v>
      </c>
      <c r="AO26" s="130"/>
      <c r="AP26" s="130"/>
      <c r="AQ26" s="130"/>
      <c r="AR26" s="131"/>
      <c r="AS26" s="129" t="s">
        <v>98</v>
      </c>
      <c r="AT26" s="130"/>
      <c r="AU26" s="131"/>
      <c r="AV26" s="134" t="s">
        <v>74</v>
      </c>
      <c r="AW26" s="139"/>
      <c r="AX26" s="132"/>
      <c r="AY26" s="140" t="s">
        <v>75</v>
      </c>
      <c r="AZ26" s="140"/>
      <c r="BA26" s="140"/>
      <c r="BB26" s="129" t="s">
        <v>76</v>
      </c>
      <c r="BC26" s="131"/>
      <c r="BD26" s="132" t="s">
        <v>47</v>
      </c>
      <c r="BE26" s="133"/>
      <c r="BF26" s="133"/>
      <c r="BG26" s="133" t="s">
        <v>48</v>
      </c>
      <c r="BH26" s="133"/>
      <c r="BI26" s="133"/>
      <c r="BJ26" s="16" t="s">
        <v>77</v>
      </c>
      <c r="BK26" s="16" t="s">
        <v>78</v>
      </c>
      <c r="BL26" s="16" t="s">
        <v>79</v>
      </c>
      <c r="BM26" s="134" t="s">
        <v>80</v>
      </c>
      <c r="BN26" s="132"/>
      <c r="BO26" s="85" t="s">
        <v>58</v>
      </c>
      <c r="BP26" s="85"/>
      <c r="BQ26" s="85"/>
      <c r="BR26" s="84" t="s">
        <v>59</v>
      </c>
      <c r="BS26" s="84"/>
      <c r="BT26" s="84"/>
      <c r="BU26" s="84"/>
      <c r="BV26" s="84"/>
      <c r="BW26" s="84"/>
      <c r="BX26" s="84"/>
    </row>
    <row r="27" spans="1:76" s="2" customFormat="1" ht="15.75" customHeight="1" x14ac:dyDescent="0.25">
      <c r="A27" s="126" t="s">
        <v>405</v>
      </c>
      <c r="B27" s="126"/>
      <c r="C27" s="126"/>
      <c r="D27" s="126"/>
      <c r="E27" s="126"/>
      <c r="F27" s="126"/>
      <c r="G27" s="126" t="s">
        <v>81</v>
      </c>
      <c r="H27" s="126"/>
      <c r="I27" s="126"/>
      <c r="J27" s="126" t="s">
        <v>81</v>
      </c>
      <c r="K27" s="126"/>
      <c r="L27" s="126"/>
      <c r="M27" s="127" t="s">
        <v>406</v>
      </c>
      <c r="N27" s="127"/>
      <c r="O27" s="127"/>
      <c r="P27" s="127"/>
      <c r="Q27" s="156">
        <v>41431</v>
      </c>
      <c r="R27" s="156"/>
      <c r="S27" s="156"/>
      <c r="T27" s="126" t="s">
        <v>227</v>
      </c>
      <c r="U27" s="126"/>
      <c r="V27" s="126"/>
      <c r="W27" s="126"/>
      <c r="X27" s="126"/>
      <c r="Y27" s="126" t="s">
        <v>102</v>
      </c>
      <c r="Z27" s="126"/>
      <c r="AA27" s="126"/>
      <c r="AB27" s="126"/>
      <c r="AC27" s="126"/>
      <c r="AD27" s="126" t="s">
        <v>81</v>
      </c>
      <c r="AE27" s="126"/>
      <c r="AF27" s="126"/>
      <c r="AG27" s="126"/>
      <c r="AH27" s="126"/>
      <c r="AI27" s="126" t="s">
        <v>407</v>
      </c>
      <c r="AJ27" s="126"/>
      <c r="AK27" s="126"/>
      <c r="AL27" s="126"/>
      <c r="AM27" s="126"/>
      <c r="AN27" s="159" t="s">
        <v>81</v>
      </c>
      <c r="AO27" s="160"/>
      <c r="AP27" s="160"/>
      <c r="AQ27" s="160"/>
      <c r="AR27" s="161"/>
      <c r="AS27" s="159" t="s">
        <v>81</v>
      </c>
      <c r="AT27" s="160"/>
      <c r="AU27" s="161"/>
      <c r="AV27" s="159" t="s">
        <v>40</v>
      </c>
      <c r="AW27" s="160"/>
      <c r="AX27" s="160"/>
      <c r="AY27" s="159" t="s">
        <v>102</v>
      </c>
      <c r="AZ27" s="160"/>
      <c r="BA27" s="161"/>
      <c r="BB27" s="159" t="s">
        <v>81</v>
      </c>
      <c r="BC27" s="161"/>
      <c r="BD27" s="172">
        <v>44635</v>
      </c>
      <c r="BE27" s="160"/>
      <c r="BF27" s="161"/>
      <c r="BG27" s="172">
        <v>45229</v>
      </c>
      <c r="BH27" s="160"/>
      <c r="BI27" s="161"/>
      <c r="BJ27" s="46">
        <f>DATEDIF(BD27,BG27,"Y")</f>
        <v>1</v>
      </c>
      <c r="BK27" s="46">
        <f>DATEDIF(BD27,BG27,"YM")</f>
        <v>7</v>
      </c>
      <c r="BL27" s="46">
        <f>DATEDIF(BD27,BG27,"MD")</f>
        <v>15</v>
      </c>
      <c r="BM27" s="159"/>
      <c r="BN27" s="161"/>
      <c r="BO27" s="86" t="str">
        <f>+IF(BE30&gt;=24,"SI CUMPLE","NO CUMPLE")</f>
        <v>SI CUMPLE</v>
      </c>
      <c r="BP27" s="87"/>
      <c r="BQ27" s="88"/>
      <c r="BR27" s="126"/>
      <c r="BS27" s="126"/>
      <c r="BT27" s="126"/>
      <c r="BU27" s="126"/>
      <c r="BV27" s="126"/>
      <c r="BW27" s="126"/>
      <c r="BX27" s="126"/>
    </row>
    <row r="28" spans="1:76" s="2" customFormat="1" ht="15.75" x14ac:dyDescent="0.25">
      <c r="A28" s="126"/>
      <c r="B28" s="126"/>
      <c r="C28" s="126"/>
      <c r="D28" s="126"/>
      <c r="E28" s="126"/>
      <c r="F28" s="126"/>
      <c r="G28" s="126"/>
      <c r="H28" s="126"/>
      <c r="I28" s="126"/>
      <c r="J28" s="126"/>
      <c r="K28" s="126"/>
      <c r="L28" s="126"/>
      <c r="M28" s="127"/>
      <c r="N28" s="127"/>
      <c r="O28" s="127"/>
      <c r="P28" s="127"/>
      <c r="Q28" s="156"/>
      <c r="R28" s="156"/>
      <c r="S28" s="156"/>
      <c r="T28" s="126"/>
      <c r="U28" s="126"/>
      <c r="V28" s="126"/>
      <c r="W28" s="126"/>
      <c r="X28" s="126"/>
      <c r="Y28" s="126"/>
      <c r="Z28" s="126"/>
      <c r="AA28" s="126"/>
      <c r="AB28" s="126"/>
      <c r="AC28" s="126"/>
      <c r="AD28" s="126"/>
      <c r="AE28" s="126"/>
      <c r="AF28" s="126"/>
      <c r="AG28" s="126"/>
      <c r="AH28" s="126"/>
      <c r="AI28" s="126" t="s">
        <v>408</v>
      </c>
      <c r="AJ28" s="126"/>
      <c r="AK28" s="126"/>
      <c r="AL28" s="126"/>
      <c r="AM28" s="126"/>
      <c r="AN28" s="159" t="s">
        <v>81</v>
      </c>
      <c r="AO28" s="160"/>
      <c r="AP28" s="160"/>
      <c r="AQ28" s="160"/>
      <c r="AR28" s="161"/>
      <c r="AS28" s="159" t="s">
        <v>81</v>
      </c>
      <c r="AT28" s="160"/>
      <c r="AU28" s="161"/>
      <c r="AV28" s="159" t="s">
        <v>40</v>
      </c>
      <c r="AW28" s="160"/>
      <c r="AX28" s="160"/>
      <c r="AY28" s="159" t="s">
        <v>102</v>
      </c>
      <c r="AZ28" s="160"/>
      <c r="BA28" s="161"/>
      <c r="BB28" s="159" t="s">
        <v>81</v>
      </c>
      <c r="BC28" s="161"/>
      <c r="BD28" s="172">
        <v>42529</v>
      </c>
      <c r="BE28" s="160"/>
      <c r="BF28" s="161"/>
      <c r="BG28" s="172">
        <v>43070</v>
      </c>
      <c r="BH28" s="160"/>
      <c r="BI28" s="161"/>
      <c r="BJ28" s="46">
        <f t="shared" ref="BJ28:BJ29" si="0">DATEDIF(BD28,BG28,"Y")</f>
        <v>1</v>
      </c>
      <c r="BK28" s="46">
        <f t="shared" ref="BK28:BK29" si="1">DATEDIF(BD28,BG28,"YM")</f>
        <v>5</v>
      </c>
      <c r="BL28" s="46">
        <f t="shared" ref="BL28:BL29" si="2">DATEDIF(BD28,BG28,"MD")</f>
        <v>23</v>
      </c>
      <c r="BM28" s="159"/>
      <c r="BN28" s="161"/>
      <c r="BO28" s="86" t="s">
        <v>119</v>
      </c>
      <c r="BP28" s="87"/>
      <c r="BQ28" s="88"/>
      <c r="BR28" s="126"/>
      <c r="BS28" s="126"/>
      <c r="BT28" s="126"/>
      <c r="BU28" s="126"/>
      <c r="BV28" s="126"/>
      <c r="BW28" s="126"/>
      <c r="BX28" s="126"/>
    </row>
    <row r="29" spans="1:76" s="2" customFormat="1" ht="72.75" customHeight="1" x14ac:dyDescent="0.25">
      <c r="A29" s="126"/>
      <c r="B29" s="126"/>
      <c r="C29" s="126"/>
      <c r="D29" s="126"/>
      <c r="E29" s="126"/>
      <c r="F29" s="126"/>
      <c r="G29" s="126"/>
      <c r="H29" s="126"/>
      <c r="I29" s="126"/>
      <c r="J29" s="126"/>
      <c r="K29" s="126"/>
      <c r="L29" s="126"/>
      <c r="M29" s="127"/>
      <c r="N29" s="127"/>
      <c r="O29" s="127"/>
      <c r="P29" s="127"/>
      <c r="Q29" s="156"/>
      <c r="R29" s="156"/>
      <c r="S29" s="156"/>
      <c r="T29" s="126"/>
      <c r="U29" s="126"/>
      <c r="V29" s="126"/>
      <c r="W29" s="126"/>
      <c r="X29" s="126"/>
      <c r="Y29" s="126"/>
      <c r="Z29" s="126"/>
      <c r="AA29" s="126"/>
      <c r="AB29" s="126"/>
      <c r="AC29" s="126"/>
      <c r="AD29" s="126"/>
      <c r="AE29" s="126"/>
      <c r="AF29" s="126"/>
      <c r="AG29" s="126"/>
      <c r="AH29" s="126"/>
      <c r="AI29" s="127" t="s">
        <v>409</v>
      </c>
      <c r="AJ29" s="127"/>
      <c r="AK29" s="127"/>
      <c r="AL29" s="127"/>
      <c r="AM29" s="127"/>
      <c r="AN29" s="159" t="s">
        <v>40</v>
      </c>
      <c r="AO29" s="160"/>
      <c r="AP29" s="160"/>
      <c r="AQ29" s="160"/>
      <c r="AR29" s="161"/>
      <c r="AS29" s="159" t="s">
        <v>81</v>
      </c>
      <c r="AT29" s="160"/>
      <c r="AU29" s="161"/>
      <c r="AV29" s="159" t="s">
        <v>81</v>
      </c>
      <c r="AW29" s="160"/>
      <c r="AX29" s="160"/>
      <c r="AY29" s="159" t="s">
        <v>40</v>
      </c>
      <c r="AZ29" s="160"/>
      <c r="BA29" s="161"/>
      <c r="BB29" s="159" t="s">
        <v>81</v>
      </c>
      <c r="BC29" s="161"/>
      <c r="BD29" s="172">
        <v>43290</v>
      </c>
      <c r="BE29" s="160"/>
      <c r="BF29" s="161"/>
      <c r="BG29" s="172">
        <v>43373</v>
      </c>
      <c r="BH29" s="160"/>
      <c r="BI29" s="161"/>
      <c r="BJ29" s="46">
        <f t="shared" si="0"/>
        <v>0</v>
      </c>
      <c r="BK29" s="46">
        <f t="shared" si="1"/>
        <v>2</v>
      </c>
      <c r="BL29" s="46">
        <f t="shared" si="2"/>
        <v>21</v>
      </c>
      <c r="BM29" s="159"/>
      <c r="BN29" s="161"/>
      <c r="BO29" s="86" t="str">
        <f>+IF(BH32&gt;=24,"SI CUMPLE","NO CUMPLE")</f>
        <v>NO CUMPLE</v>
      </c>
      <c r="BP29" s="87"/>
      <c r="BQ29" s="88"/>
      <c r="BR29" s="127" t="s">
        <v>410</v>
      </c>
      <c r="BS29" s="126"/>
      <c r="BT29" s="126"/>
      <c r="BU29" s="126"/>
      <c r="BV29" s="126"/>
      <c r="BW29" s="126"/>
      <c r="BX29" s="126"/>
    </row>
    <row r="30" spans="1:76" x14ac:dyDescent="0.25">
      <c r="Q30" s="97"/>
      <c r="R30" s="97"/>
      <c r="S30" s="97"/>
      <c r="T30" s="97"/>
      <c r="U30" s="97"/>
      <c r="V30" s="97"/>
      <c r="BE30" s="110" t="s">
        <v>82</v>
      </c>
      <c r="BF30" s="110"/>
      <c r="BG30" s="110"/>
      <c r="BH30" s="110"/>
      <c r="BI30" s="111"/>
      <c r="BJ30" s="59">
        <f>SUM(BJ23:BJ29)</f>
        <v>2</v>
      </c>
      <c r="BK30" s="59">
        <f>SUM(BK23:BK29)</f>
        <v>14</v>
      </c>
      <c r="BL30" s="59">
        <f>SUM(BL23:BL29)</f>
        <v>59</v>
      </c>
      <c r="BO30" s="75" t="s">
        <v>119</v>
      </c>
    </row>
    <row r="31" spans="1:76" ht="15.75" x14ac:dyDescent="0.25">
      <c r="BJ31" s="22">
        <f>+BJ30*12</f>
        <v>24</v>
      </c>
      <c r="BK31" s="59">
        <f>+BK30</f>
        <v>14</v>
      </c>
      <c r="BL31" s="22">
        <f>+BL30/30</f>
        <v>1.9666666666666666</v>
      </c>
    </row>
    <row r="32" spans="1:76" ht="15.75" x14ac:dyDescent="0.25">
      <c r="A32" s="5" t="s">
        <v>83</v>
      </c>
      <c r="BJ32" s="66">
        <f>+BJ31+BK31+BL31</f>
        <v>39.966666666666669</v>
      </c>
      <c r="BK32" s="59" t="s">
        <v>271</v>
      </c>
      <c r="BL32" s="22"/>
    </row>
    <row r="34" spans="1:70" s="5" customFormat="1" ht="15" customHeight="1" x14ac:dyDescent="0.25">
      <c r="A34" s="99" t="s">
        <v>84</v>
      </c>
      <c r="B34" s="99"/>
      <c r="C34" s="99"/>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row>
    <row r="35" spans="1:70" s="5" customFormat="1" ht="28.5" customHeight="1" x14ac:dyDescent="0.25">
      <c r="A35" s="84" t="s">
        <v>20</v>
      </c>
      <c r="B35" s="84"/>
      <c r="C35" s="84"/>
      <c r="D35" s="84"/>
      <c r="E35" s="84"/>
      <c r="F35" s="84"/>
      <c r="G35" s="84" t="s">
        <v>85</v>
      </c>
      <c r="H35" s="84"/>
      <c r="I35" s="84"/>
      <c r="J35" s="84"/>
      <c r="K35" s="84"/>
      <c r="L35" s="84"/>
      <c r="M35" s="84" t="s">
        <v>86</v>
      </c>
      <c r="N35" s="84"/>
      <c r="O35" s="84"/>
      <c r="P35" s="84"/>
      <c r="Q35" s="84" t="s">
        <v>87</v>
      </c>
      <c r="R35" s="84"/>
      <c r="S35" s="84"/>
      <c r="T35" s="84"/>
      <c r="U35" s="84" t="s">
        <v>88</v>
      </c>
      <c r="V35" s="84"/>
      <c r="W35" s="84"/>
      <c r="X35" s="84"/>
      <c r="Y35" s="84" t="s">
        <v>89</v>
      </c>
      <c r="Z35" s="84"/>
      <c r="AA35" s="84"/>
      <c r="AB35" s="84" t="s">
        <v>90</v>
      </c>
      <c r="AC35" s="84"/>
      <c r="AD35" s="84"/>
      <c r="AE35" s="85" t="s">
        <v>58</v>
      </c>
      <c r="AF35" s="85"/>
      <c r="AG35" s="85"/>
      <c r="AH35" s="85" t="s">
        <v>59</v>
      </c>
      <c r="AI35" s="85"/>
      <c r="AJ35" s="85"/>
      <c r="AK35" s="85"/>
      <c r="AL35" s="85"/>
      <c r="AM35" s="85"/>
      <c r="AN35" s="85"/>
      <c r="AO35" s="19"/>
      <c r="AP35" s="20"/>
      <c r="AQ35" s="20"/>
      <c r="AR35" s="20"/>
      <c r="AS35" s="20"/>
      <c r="AT35" s="20"/>
      <c r="AU35" s="20"/>
      <c r="AV35" s="20"/>
      <c r="AW35" s="19"/>
      <c r="AX35" s="19"/>
      <c r="AY35" s="19"/>
      <c r="AZ35" s="19"/>
      <c r="BA35" s="19"/>
      <c r="BB35" s="19"/>
      <c r="BC35" s="19"/>
      <c r="BD35" s="19"/>
      <c r="BE35" s="19"/>
      <c r="BF35" s="135"/>
      <c r="BG35" s="135"/>
      <c r="BH35" s="135"/>
      <c r="BI35" s="135"/>
      <c r="BJ35" s="135"/>
      <c r="BK35" s="135"/>
      <c r="BL35" s="135"/>
      <c r="BM35" s="135"/>
      <c r="BN35" s="135"/>
      <c r="BO35" s="135"/>
      <c r="BP35" s="135"/>
      <c r="BQ35" s="135"/>
      <c r="BR35" s="135"/>
    </row>
    <row r="36" spans="1:70" ht="74.25" customHeight="1" x14ac:dyDescent="0.25">
      <c r="A36" s="93" t="s">
        <v>91</v>
      </c>
      <c r="B36" s="93"/>
      <c r="C36" s="93"/>
      <c r="D36" s="93"/>
      <c r="E36" s="93"/>
      <c r="F36" s="93"/>
      <c r="G36" s="93" t="s">
        <v>150</v>
      </c>
      <c r="H36" s="93"/>
      <c r="I36" s="93"/>
      <c r="J36" s="93"/>
      <c r="K36" s="93"/>
      <c r="L36" s="93"/>
      <c r="M36" s="224" t="s">
        <v>412</v>
      </c>
      <c r="N36" s="225"/>
      <c r="O36" s="225"/>
      <c r="P36" s="226"/>
      <c r="Q36" s="93" t="s">
        <v>411</v>
      </c>
      <c r="R36" s="93"/>
      <c r="S36" s="93"/>
      <c r="T36" s="93"/>
      <c r="U36" s="93" t="s">
        <v>297</v>
      </c>
      <c r="V36" s="93"/>
      <c r="W36" s="93"/>
      <c r="X36" s="93"/>
      <c r="Y36" s="98" t="s">
        <v>81</v>
      </c>
      <c r="Z36" s="95"/>
      <c r="AA36" s="96"/>
      <c r="AB36" s="98" t="s">
        <v>81</v>
      </c>
      <c r="AC36" s="95"/>
      <c r="AD36" s="96"/>
      <c r="AE36" s="119" t="str">
        <f>+IF(AB36="SI","SI CUMPLE","NO CUMPLE")</f>
        <v>SI CUMPLE</v>
      </c>
      <c r="AF36" s="119"/>
      <c r="AG36" s="119"/>
      <c r="AH36" s="98"/>
      <c r="AI36" s="95"/>
      <c r="AJ36" s="95"/>
      <c r="AK36" s="95"/>
      <c r="AL36" s="95"/>
      <c r="AM36" s="95"/>
      <c r="AN36" s="96"/>
    </row>
    <row r="37" spans="1:70" x14ac:dyDescent="0.25">
      <c r="AE37" s="75" t="s">
        <v>201</v>
      </c>
    </row>
    <row r="39" spans="1:70" x14ac:dyDescent="0.25">
      <c r="A39" s="5" t="s">
        <v>92</v>
      </c>
    </row>
    <row r="41" spans="1:70" s="5" customFormat="1" ht="15" customHeight="1" x14ac:dyDescent="0.25">
      <c r="A41" s="121" t="s">
        <v>93</v>
      </c>
      <c r="B41" s="122"/>
      <c r="C41" s="122"/>
      <c r="D41" s="122"/>
      <c r="E41" s="122"/>
      <c r="F41" s="122"/>
      <c r="G41" s="122"/>
      <c r="H41" s="122"/>
      <c r="I41" s="122"/>
      <c r="J41" s="122"/>
      <c r="K41" s="122"/>
      <c r="L41" s="122"/>
      <c r="M41" s="122"/>
      <c r="N41" s="122"/>
      <c r="O41" s="122"/>
      <c r="P41" s="122"/>
      <c r="Q41" s="122"/>
      <c r="R41" s="122"/>
      <c r="S41" s="122"/>
      <c r="T41" s="122"/>
      <c r="U41" s="122"/>
      <c r="V41" s="122"/>
      <c r="W41" s="122"/>
      <c r="X41" s="122"/>
      <c r="Y41" s="122"/>
      <c r="Z41" s="122"/>
      <c r="AA41" s="122"/>
      <c r="AB41" s="122"/>
      <c r="AC41" s="23"/>
      <c r="AD41" s="23"/>
      <c r="AE41" s="23"/>
      <c r="AF41" s="23"/>
      <c r="AG41" s="23"/>
      <c r="AH41" s="23"/>
      <c r="AI41" s="23"/>
      <c r="AJ41" s="23"/>
      <c r="AK41" s="23"/>
      <c r="AL41" s="23"/>
    </row>
    <row r="42" spans="1:70" ht="29.25" customHeight="1" x14ac:dyDescent="0.25">
      <c r="A42" s="84" t="s">
        <v>94</v>
      </c>
      <c r="B42" s="84"/>
      <c r="C42" s="84"/>
      <c r="D42" s="84"/>
      <c r="E42" s="84"/>
      <c r="F42" s="84"/>
      <c r="G42" s="123" t="s">
        <v>90</v>
      </c>
      <c r="H42" s="124"/>
      <c r="I42" s="125"/>
      <c r="J42" s="85" t="s">
        <v>58</v>
      </c>
      <c r="K42" s="85"/>
      <c r="L42" s="128"/>
      <c r="M42" s="84" t="s">
        <v>59</v>
      </c>
      <c r="N42" s="84"/>
      <c r="O42" s="84"/>
      <c r="P42" s="84"/>
      <c r="Q42" s="84"/>
      <c r="R42" s="84"/>
      <c r="S42" s="84"/>
      <c r="T42" s="84"/>
      <c r="U42" s="84"/>
      <c r="V42" s="84"/>
      <c r="W42" s="84"/>
      <c r="X42" s="84"/>
      <c r="Y42" s="84"/>
      <c r="Z42" s="84"/>
      <c r="AA42" s="84"/>
      <c r="AB42" s="84"/>
      <c r="AC42" s="118"/>
      <c r="AD42" s="118"/>
      <c r="AE42" s="118"/>
      <c r="AF42" s="118"/>
      <c r="AG42" s="118"/>
      <c r="AH42" s="118"/>
      <c r="AI42" s="118"/>
      <c r="AJ42" s="118"/>
      <c r="AK42" s="118"/>
      <c r="AL42" s="118"/>
    </row>
    <row r="43" spans="1:70" s="2" customFormat="1" ht="72.75" customHeight="1" x14ac:dyDescent="0.25">
      <c r="A43" s="127" t="s">
        <v>95</v>
      </c>
      <c r="B43" s="127"/>
      <c r="C43" s="127"/>
      <c r="D43" s="127"/>
      <c r="E43" s="127"/>
      <c r="F43" s="127"/>
      <c r="G43" s="126" t="s">
        <v>81</v>
      </c>
      <c r="H43" s="126"/>
      <c r="I43" s="126"/>
      <c r="J43" s="117" t="str">
        <f>+IF(G43="SI","SI CUMPLE","NO CUMPLE")</f>
        <v>SI CUMPLE</v>
      </c>
      <c r="K43" s="117"/>
      <c r="L43" s="117"/>
      <c r="M43" s="120" t="s">
        <v>96</v>
      </c>
      <c r="N43" s="120"/>
      <c r="O43" s="120"/>
      <c r="P43" s="120"/>
      <c r="Q43" s="120"/>
      <c r="R43" s="120"/>
      <c r="S43" s="120"/>
      <c r="T43" s="120"/>
      <c r="U43" s="120"/>
      <c r="V43" s="120"/>
      <c r="W43" s="120"/>
      <c r="X43" s="120"/>
      <c r="Y43" s="120"/>
      <c r="Z43" s="120"/>
      <c r="AA43" s="120"/>
      <c r="AB43" s="120"/>
      <c r="AC43" s="104"/>
      <c r="AD43" s="104"/>
      <c r="AE43" s="104"/>
      <c r="AF43" s="104"/>
      <c r="AG43" s="104"/>
      <c r="AH43" s="104"/>
      <c r="AI43" s="104"/>
      <c r="AJ43" s="104"/>
      <c r="AK43" s="104"/>
      <c r="AL43" s="104"/>
    </row>
    <row r="44" spans="1:70" x14ac:dyDescent="0.25">
      <c r="J44" s="75" t="s">
        <v>201</v>
      </c>
    </row>
  </sheetData>
  <mergeCells count="181">
    <mergeCell ref="A1:C1"/>
    <mergeCell ref="AS26:AU26"/>
    <mergeCell ref="AS27:AU27"/>
    <mergeCell ref="AS28:AU28"/>
    <mergeCell ref="AS29:AU29"/>
    <mergeCell ref="AF42:AL42"/>
    <mergeCell ref="A43:F43"/>
    <mergeCell ref="G43:I43"/>
    <mergeCell ref="J43:L43"/>
    <mergeCell ref="M43:AB43"/>
    <mergeCell ref="AC43:AE43"/>
    <mergeCell ref="AF43:AL43"/>
    <mergeCell ref="Y36:AA36"/>
    <mergeCell ref="AB36:AD36"/>
    <mergeCell ref="AE36:AG36"/>
    <mergeCell ref="AH36:AN36"/>
    <mergeCell ref="A41:AB41"/>
    <mergeCell ref="A42:F42"/>
    <mergeCell ref="G42:I42"/>
    <mergeCell ref="J42:L42"/>
    <mergeCell ref="M42:AB42"/>
    <mergeCell ref="AC42:AE42"/>
    <mergeCell ref="AB35:AD35"/>
    <mergeCell ref="A36:F36"/>
    <mergeCell ref="G36:L36"/>
    <mergeCell ref="M36:P36"/>
    <mergeCell ref="Q36:T36"/>
    <mergeCell ref="U36:X36"/>
    <mergeCell ref="A35:F35"/>
    <mergeCell ref="G35:L35"/>
    <mergeCell ref="M35:P35"/>
    <mergeCell ref="Q35:T35"/>
    <mergeCell ref="U35:X35"/>
    <mergeCell ref="AE35:AG35"/>
    <mergeCell ref="AH35:AN35"/>
    <mergeCell ref="BF35:BH35"/>
    <mergeCell ref="BI35:BR35"/>
    <mergeCell ref="Y35:AA35"/>
    <mergeCell ref="AY29:BA29"/>
    <mergeCell ref="BB29:BC29"/>
    <mergeCell ref="BD29:BF29"/>
    <mergeCell ref="BG29:BI29"/>
    <mergeCell ref="AI29:AM29"/>
    <mergeCell ref="Y27:AC29"/>
    <mergeCell ref="AD27:AH29"/>
    <mergeCell ref="AI28:AM28"/>
    <mergeCell ref="AN28:AR28"/>
    <mergeCell ref="AV28:AX28"/>
    <mergeCell ref="AY28:BA28"/>
    <mergeCell ref="BB28:BC28"/>
    <mergeCell ref="BD28:BF28"/>
    <mergeCell ref="BG28:BI28"/>
    <mergeCell ref="BM28:BN28"/>
    <mergeCell ref="BR28:BX28"/>
    <mergeCell ref="A34:AN34"/>
    <mergeCell ref="BM29:BN29"/>
    <mergeCell ref="BR29:BX29"/>
    <mergeCell ref="AN29:AR29"/>
    <mergeCell ref="AV29:AX29"/>
    <mergeCell ref="BD27:BF27"/>
    <mergeCell ref="BG27:BI27"/>
    <mergeCell ref="BM27:BN27"/>
    <mergeCell ref="AI27:AM27"/>
    <mergeCell ref="AN27:AR27"/>
    <mergeCell ref="AV27:AX27"/>
    <mergeCell ref="Q30:S30"/>
    <mergeCell ref="T30:V30"/>
    <mergeCell ref="BR27:BX27"/>
    <mergeCell ref="BO28:BQ28"/>
    <mergeCell ref="BO29:BQ29"/>
    <mergeCell ref="BE30:BI30"/>
    <mergeCell ref="A27:F29"/>
    <mergeCell ref="G27:I29"/>
    <mergeCell ref="J27:L29"/>
    <mergeCell ref="M27:P29"/>
    <mergeCell ref="Q27:S29"/>
    <mergeCell ref="T27:X29"/>
    <mergeCell ref="A19:C19"/>
    <mergeCell ref="D19:F19"/>
    <mergeCell ref="AY27:BA27"/>
    <mergeCell ref="BB27:BC27"/>
    <mergeCell ref="BJ18:BU18"/>
    <mergeCell ref="AR21:AT21"/>
    <mergeCell ref="AU21:AW21"/>
    <mergeCell ref="A25:BP25"/>
    <mergeCell ref="A26:F26"/>
    <mergeCell ref="G26:I26"/>
    <mergeCell ref="J26:L26"/>
    <mergeCell ref="M26:P26"/>
    <mergeCell ref="Q26:S26"/>
    <mergeCell ref="T26:X26"/>
    <mergeCell ref="Y26:AC26"/>
    <mergeCell ref="BD26:BF26"/>
    <mergeCell ref="BG26:BI26"/>
    <mergeCell ref="BM26:BN26"/>
    <mergeCell ref="BO26:BQ26"/>
    <mergeCell ref="BR26:BX26"/>
    <mergeCell ref="AD26:AH26"/>
    <mergeCell ref="AI26:AM26"/>
    <mergeCell ref="AN26:AR26"/>
    <mergeCell ref="AV26:AX26"/>
    <mergeCell ref="A20:C20"/>
    <mergeCell ref="D20:F20"/>
    <mergeCell ref="G20:P20"/>
    <mergeCell ref="Q20:S20"/>
    <mergeCell ref="T20:V20"/>
    <mergeCell ref="W20:AH20"/>
    <mergeCell ref="AI20:AK20"/>
    <mergeCell ref="AL20:AN20"/>
    <mergeCell ref="AO20:AQ20"/>
    <mergeCell ref="AR18:AT18"/>
    <mergeCell ref="AU18:AW18"/>
    <mergeCell ref="AX18:AZ18"/>
    <mergeCell ref="BA18:BC18"/>
    <mergeCell ref="BD18:BF18"/>
    <mergeCell ref="BD17:BF17"/>
    <mergeCell ref="BG17:BI17"/>
    <mergeCell ref="BJ17:BU17"/>
    <mergeCell ref="A18:C18"/>
    <mergeCell ref="D18:F18"/>
    <mergeCell ref="Q18:S18"/>
    <mergeCell ref="T18:V18"/>
    <mergeCell ref="W18:AH18"/>
    <mergeCell ref="AI18:AK18"/>
    <mergeCell ref="AL18:AN18"/>
    <mergeCell ref="AL17:AN17"/>
    <mergeCell ref="AO17:AQ17"/>
    <mergeCell ref="AR17:AT17"/>
    <mergeCell ref="AU17:AW17"/>
    <mergeCell ref="AX17:AZ17"/>
    <mergeCell ref="BA17:BC17"/>
    <mergeCell ref="G18:P18"/>
    <mergeCell ref="BG18:BI18"/>
    <mergeCell ref="AO18:AQ18"/>
    <mergeCell ref="A12:F12"/>
    <mergeCell ref="G12:T12"/>
    <mergeCell ref="A16:BU16"/>
    <mergeCell ref="A17:C17"/>
    <mergeCell ref="D17:F17"/>
    <mergeCell ref="G17:P17"/>
    <mergeCell ref="Q17:S17"/>
    <mergeCell ref="T17:V17"/>
    <mergeCell ref="W17:AH17"/>
    <mergeCell ref="AI17:AK17"/>
    <mergeCell ref="A9:F9"/>
    <mergeCell ref="G9:T9"/>
    <mergeCell ref="A10:F10"/>
    <mergeCell ref="G10:T10"/>
    <mergeCell ref="A11:F11"/>
    <mergeCell ref="G11:T11"/>
    <mergeCell ref="A2:B2"/>
    <mergeCell ref="C2:BU2"/>
    <mergeCell ref="A3:B3"/>
    <mergeCell ref="C3:BU3"/>
    <mergeCell ref="A4:B4"/>
    <mergeCell ref="A8:F8"/>
    <mergeCell ref="G8:T8"/>
    <mergeCell ref="G19:P19"/>
    <mergeCell ref="Q19:S19"/>
    <mergeCell ref="T19:V19"/>
    <mergeCell ref="W19:AH19"/>
    <mergeCell ref="AI19:AK19"/>
    <mergeCell ref="AL19:AN19"/>
    <mergeCell ref="AR20:AT20"/>
    <mergeCell ref="AU20:AW20"/>
    <mergeCell ref="BO27:BQ27"/>
    <mergeCell ref="AX20:AZ20"/>
    <mergeCell ref="BA20:BC20"/>
    <mergeCell ref="BD20:BF20"/>
    <mergeCell ref="BJ20:BU20"/>
    <mergeCell ref="BJ19:BU19"/>
    <mergeCell ref="AO19:AQ19"/>
    <mergeCell ref="AR19:AT19"/>
    <mergeCell ref="AU19:AW19"/>
    <mergeCell ref="AX19:AZ19"/>
    <mergeCell ref="BA19:BC19"/>
    <mergeCell ref="BD19:BF19"/>
    <mergeCell ref="BG19:BI19"/>
    <mergeCell ref="BG20:BI20"/>
    <mergeCell ref="AY26:BA26"/>
    <mergeCell ref="BB26:BC26"/>
  </mergeCells>
  <conditionalFormatting sqref="J43:L43">
    <cfRule type="cellIs" dxfId="71" priority="1" operator="equal">
      <formula>"NO CUMPLE"</formula>
    </cfRule>
    <cfRule type="cellIs" dxfId="70" priority="2" operator="equal">
      <formula>"SI CUMPLE"</formula>
    </cfRule>
  </conditionalFormatting>
  <conditionalFormatting sqref="AE36:AG36">
    <cfRule type="cellIs" dxfId="69" priority="3" operator="equal">
      <formula>"NO CUMPLE"</formula>
    </cfRule>
    <cfRule type="cellIs" dxfId="68" priority="4" operator="equal">
      <formula>"SI CUMPLE"</formula>
    </cfRule>
  </conditionalFormatting>
  <conditionalFormatting sqref="BG18:BG20">
    <cfRule type="cellIs" dxfId="67" priority="7" operator="equal">
      <formula>"SI CUMPLE"</formula>
    </cfRule>
    <cfRule type="cellIs" dxfId="66" priority="8" operator="equal">
      <formula>"NO CUMPLE"</formula>
    </cfRule>
  </conditionalFormatting>
  <conditionalFormatting sqref="BO27:BO29">
    <cfRule type="cellIs" dxfId="65" priority="5" operator="equal">
      <formula>"NO CUMPLE"</formula>
    </cfRule>
    <cfRule type="cellIs" dxfId="64" priority="6" operator="equal">
      <formula>"SI CUMPLE"</formula>
    </cfRule>
  </conditionalFormatting>
  <hyperlinks>
    <hyperlink ref="A1" location="'CONSOLIDADO HABILITADOS '!A1" display="CONSOLIDADO" xr:uid="{6DDEA5F5-FE70-42D2-AD74-006B07E07E7A}"/>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4C9FE64C-B104-4508-8563-B72D0C5E64EA}">
          <x14:formula1>
            <xm:f>'LISTA '!$A$1:$A$2</xm:f>
          </x14:formula1>
          <xm:sqref>AI18:AK20</xm:sqref>
        </x14:dataValidation>
        <x14:dataValidation type="list" allowBlank="1" showInputMessage="1" showErrorMessage="1" xr:uid="{C60AAEB8-5377-4AA1-BB67-4FCADE4389A3}">
          <x14:formula1>
            <xm:f>'LISTA '!$C$1:$C$3</xm:f>
          </x14:formula1>
          <xm:sqref>AO18:AT20 AY27:AY29 G11:T11 Y27</xm:sqref>
        </x14:dataValidation>
        <x14:dataValidation type="list" allowBlank="1" showInputMessage="1" showErrorMessage="1" xr:uid="{5F702429-C4EC-4103-ADCD-9D9ACD1DAF33}">
          <x14:formula1>
            <xm:f>'LISTA '!$C$1:$C$2</xm:f>
          </x14:formula1>
          <xm:sqref>G27 J27 AL18:AN20 BB27:BC29 Y36:AD36 AN27:AS29 G43:I43 BA18:BF20 G12 AV27:AV29 AD27</xm:sqref>
        </x14:dataValidation>
        <x14:dataValidation type="list" allowBlank="1" showInputMessage="1" showErrorMessage="1" xr:uid="{7E8A4EBE-7F3A-45DC-814A-4EEC554C3282}">
          <x14:formula1>
            <xm:f>'LISTA '!$E$1:$E$2</xm:f>
          </x14:formula1>
          <xm:sqref>A36:F36</xm:sqref>
        </x14:dataValidation>
        <x14:dataValidation type="list" allowBlank="1" showInputMessage="1" showErrorMessage="1" xr:uid="{3D7D730B-7846-4A76-A56F-C65B54B87E16}">
          <x14:formula1>
            <xm:f>'LISTA '!$G$1:$G$4</xm:f>
          </x14:formula1>
          <xm:sqref>G36:L36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B26E8-23C5-4745-86E8-7A50335BE7F4}">
  <dimension ref="A1:BX42"/>
  <sheetViews>
    <sheetView showGridLines="0" topLeftCell="A25" zoomScale="55" zoomScaleNormal="55" workbookViewId="0">
      <selection sqref="A1:C1"/>
    </sheetView>
  </sheetViews>
  <sheetFormatPr baseColWidth="10" defaultColWidth="5.7109375" defaultRowHeight="15" x14ac:dyDescent="0.25"/>
  <cols>
    <col min="10" max="10" width="12.42578125" customWidth="1"/>
    <col min="31" max="31" width="12.42578125" customWidth="1"/>
    <col min="40" max="40" width="50.42578125" customWidth="1"/>
    <col min="41" max="41" width="6.42578125" customWidth="1"/>
    <col min="42" max="42" width="7.85546875" customWidth="1"/>
    <col min="43" max="43" width="9" customWidth="1"/>
    <col min="44" max="44" width="7.85546875" customWidth="1"/>
    <col min="59" max="59" width="11.7109375" customWidth="1"/>
    <col min="67" max="67" width="11.140625" customWidth="1"/>
    <col min="73" max="73" width="8.425781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413</v>
      </c>
      <c r="H8" s="93"/>
      <c r="I8" s="93"/>
      <c r="J8" s="93"/>
      <c r="K8" s="93"/>
      <c r="L8" s="93"/>
      <c r="M8" s="93"/>
      <c r="N8" s="93"/>
      <c r="O8" s="93"/>
      <c r="P8" s="93"/>
      <c r="Q8" s="93"/>
      <c r="R8" s="93"/>
      <c r="S8" s="93"/>
      <c r="T8" s="93"/>
    </row>
    <row r="9" spans="1:73" x14ac:dyDescent="0.25">
      <c r="A9" s="142" t="s">
        <v>37</v>
      </c>
      <c r="B9" s="142"/>
      <c r="C9" s="142"/>
      <c r="D9" s="142"/>
      <c r="E9" s="142"/>
      <c r="F9" s="142"/>
      <c r="G9" s="93"/>
      <c r="H9" s="93"/>
      <c r="I9" s="93"/>
      <c r="J9" s="93"/>
      <c r="K9" s="93"/>
      <c r="L9" s="93"/>
      <c r="M9" s="93"/>
      <c r="N9" s="93"/>
      <c r="O9" s="93"/>
      <c r="P9" s="93"/>
      <c r="Q9" s="93"/>
      <c r="R9" s="93"/>
      <c r="S9" s="93"/>
      <c r="T9" s="93"/>
    </row>
    <row r="10" spans="1:73" x14ac:dyDescent="0.25">
      <c r="A10" s="142" t="s">
        <v>38</v>
      </c>
      <c r="B10" s="142"/>
      <c r="C10" s="142"/>
      <c r="D10" s="142"/>
      <c r="E10" s="142"/>
      <c r="F10" s="142"/>
      <c r="G10" s="93" t="s">
        <v>414</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40</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55</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s="58" customFormat="1" ht="141" customHeight="1" x14ac:dyDescent="0.25">
      <c r="A18" s="127" t="s">
        <v>416</v>
      </c>
      <c r="B18" s="127"/>
      <c r="C18" s="127"/>
      <c r="D18" s="127" t="s">
        <v>217</v>
      </c>
      <c r="E18" s="127"/>
      <c r="F18" s="127"/>
      <c r="G18" s="152" t="s">
        <v>415</v>
      </c>
      <c r="H18" s="153"/>
      <c r="I18" s="153"/>
      <c r="J18" s="153"/>
      <c r="K18" s="153"/>
      <c r="L18" s="153"/>
      <c r="M18" s="153"/>
      <c r="N18" s="153"/>
      <c r="O18" s="153"/>
      <c r="P18" s="154"/>
      <c r="Q18" s="127" t="s">
        <v>156</v>
      </c>
      <c r="R18" s="127"/>
      <c r="S18" s="127"/>
      <c r="T18" s="127" t="s">
        <v>156</v>
      </c>
      <c r="U18" s="127"/>
      <c r="V18" s="127"/>
      <c r="W18" s="127" t="s">
        <v>417</v>
      </c>
      <c r="X18" s="127"/>
      <c r="Y18" s="127"/>
      <c r="Z18" s="127"/>
      <c r="AA18" s="127"/>
      <c r="AB18" s="127"/>
      <c r="AC18" s="127"/>
      <c r="AD18" s="127"/>
      <c r="AE18" s="127"/>
      <c r="AF18" s="127"/>
      <c r="AG18" s="127"/>
      <c r="AH18" s="127"/>
      <c r="AI18" s="127" t="s">
        <v>119</v>
      </c>
      <c r="AJ18" s="127"/>
      <c r="AK18" s="127"/>
      <c r="AL18" s="127" t="s">
        <v>40</v>
      </c>
      <c r="AM18" s="127"/>
      <c r="AN18" s="127"/>
      <c r="AO18" s="127" t="s">
        <v>102</v>
      </c>
      <c r="AP18" s="127"/>
      <c r="AQ18" s="127"/>
      <c r="AR18" s="127" t="s">
        <v>128</v>
      </c>
      <c r="AS18" s="127"/>
      <c r="AT18" s="127"/>
      <c r="AU18" s="127">
        <v>91.14</v>
      </c>
      <c r="AV18" s="127"/>
      <c r="AW18" s="127"/>
      <c r="AX18" s="127">
        <v>73</v>
      </c>
      <c r="AY18" s="127"/>
      <c r="AZ18" s="127"/>
      <c r="BA18" s="127" t="s">
        <v>81</v>
      </c>
      <c r="BB18" s="127"/>
      <c r="BC18" s="127"/>
      <c r="BD18" s="127" t="s">
        <v>81</v>
      </c>
      <c r="BE18" s="127"/>
      <c r="BF18" s="127"/>
      <c r="BG18" s="198" t="s">
        <v>108</v>
      </c>
      <c r="BH18" s="199"/>
      <c r="BI18" s="200"/>
      <c r="BJ18" s="223" t="s">
        <v>448</v>
      </c>
      <c r="BK18" s="223"/>
      <c r="BL18" s="223"/>
      <c r="BM18" s="223"/>
      <c r="BN18" s="223"/>
      <c r="BO18" s="223"/>
      <c r="BP18" s="223"/>
      <c r="BQ18" s="223"/>
      <c r="BR18" s="223"/>
      <c r="BS18" s="223"/>
      <c r="BT18" s="223"/>
      <c r="BU18" s="223"/>
    </row>
    <row r="19" spans="1:76" s="2" customFormat="1" ht="213" customHeight="1" x14ac:dyDescent="0.25">
      <c r="A19" s="126" t="s">
        <v>419</v>
      </c>
      <c r="B19" s="126"/>
      <c r="C19" s="126"/>
      <c r="D19" s="127" t="s">
        <v>421</v>
      </c>
      <c r="E19" s="126"/>
      <c r="F19" s="126"/>
      <c r="G19" s="127" t="s">
        <v>418</v>
      </c>
      <c r="H19" s="127"/>
      <c r="I19" s="127"/>
      <c r="J19" s="127"/>
      <c r="K19" s="127"/>
      <c r="L19" s="127"/>
      <c r="M19" s="127"/>
      <c r="N19" s="127"/>
      <c r="O19" s="127"/>
      <c r="P19" s="127"/>
      <c r="Q19" s="127" t="s">
        <v>156</v>
      </c>
      <c r="R19" s="127"/>
      <c r="S19" s="127"/>
      <c r="T19" s="127" t="s">
        <v>156</v>
      </c>
      <c r="U19" s="127"/>
      <c r="V19" s="127"/>
      <c r="W19" s="127" t="s">
        <v>420</v>
      </c>
      <c r="X19" s="126"/>
      <c r="Y19" s="126"/>
      <c r="Z19" s="126"/>
      <c r="AA19" s="126"/>
      <c r="AB19" s="126"/>
      <c r="AC19" s="126"/>
      <c r="AD19" s="126"/>
      <c r="AE19" s="126"/>
      <c r="AF19" s="126"/>
      <c r="AG19" s="126"/>
      <c r="AH19" s="126"/>
      <c r="AI19" s="126" t="s">
        <v>108</v>
      </c>
      <c r="AJ19" s="126"/>
      <c r="AK19" s="126"/>
      <c r="AL19" s="126" t="s">
        <v>40</v>
      </c>
      <c r="AM19" s="126"/>
      <c r="AN19" s="126"/>
      <c r="AO19" s="127" t="s">
        <v>102</v>
      </c>
      <c r="AP19" s="127"/>
      <c r="AQ19" s="127"/>
      <c r="AR19" s="127" t="s">
        <v>128</v>
      </c>
      <c r="AS19" s="127"/>
      <c r="AT19" s="127"/>
      <c r="AU19" s="126">
        <v>169.23</v>
      </c>
      <c r="AV19" s="126"/>
      <c r="AW19" s="126"/>
      <c r="AX19" s="126">
        <v>111</v>
      </c>
      <c r="AY19" s="126"/>
      <c r="AZ19" s="126"/>
      <c r="BA19" s="126" t="s">
        <v>81</v>
      </c>
      <c r="BB19" s="126"/>
      <c r="BC19" s="126"/>
      <c r="BD19" s="126" t="s">
        <v>81</v>
      </c>
      <c r="BE19" s="126"/>
      <c r="BF19" s="126"/>
      <c r="BG19" s="198" t="s">
        <v>108</v>
      </c>
      <c r="BH19" s="199"/>
      <c r="BI19" s="200"/>
      <c r="BJ19" s="223" t="s">
        <v>449</v>
      </c>
      <c r="BK19" s="157"/>
      <c r="BL19" s="157"/>
      <c r="BM19" s="157"/>
      <c r="BN19" s="157"/>
      <c r="BO19" s="157"/>
      <c r="BP19" s="157"/>
      <c r="BQ19" s="157"/>
      <c r="BR19" s="157"/>
      <c r="BS19" s="157"/>
      <c r="BT19" s="157"/>
      <c r="BU19" s="157"/>
    </row>
    <row r="20" spans="1:76" s="2" customFormat="1" ht="139.5" customHeight="1" x14ac:dyDescent="0.25">
      <c r="A20" s="127" t="s">
        <v>423</v>
      </c>
      <c r="B20" s="127"/>
      <c r="C20" s="127"/>
      <c r="D20" s="127" t="s">
        <v>425</v>
      </c>
      <c r="E20" s="126"/>
      <c r="F20" s="126"/>
      <c r="G20" s="127" t="s">
        <v>422</v>
      </c>
      <c r="H20" s="127"/>
      <c r="I20" s="127"/>
      <c r="J20" s="127"/>
      <c r="K20" s="127"/>
      <c r="L20" s="127"/>
      <c r="M20" s="127"/>
      <c r="N20" s="127"/>
      <c r="O20" s="127"/>
      <c r="P20" s="127"/>
      <c r="Q20" s="156">
        <v>45162</v>
      </c>
      <c r="R20" s="126"/>
      <c r="S20" s="126"/>
      <c r="T20" s="156">
        <v>45275</v>
      </c>
      <c r="U20" s="126"/>
      <c r="V20" s="126"/>
      <c r="W20" s="127" t="s">
        <v>424</v>
      </c>
      <c r="X20" s="127"/>
      <c r="Y20" s="127"/>
      <c r="Z20" s="127"/>
      <c r="AA20" s="127"/>
      <c r="AB20" s="127"/>
      <c r="AC20" s="127"/>
      <c r="AD20" s="127"/>
      <c r="AE20" s="127"/>
      <c r="AF20" s="127"/>
      <c r="AG20" s="127"/>
      <c r="AH20" s="127"/>
      <c r="AI20" s="126" t="s">
        <v>119</v>
      </c>
      <c r="AJ20" s="126"/>
      <c r="AK20" s="126"/>
      <c r="AL20" s="126" t="s">
        <v>81</v>
      </c>
      <c r="AM20" s="126"/>
      <c r="AN20" s="126"/>
      <c r="AO20" s="127" t="s">
        <v>102</v>
      </c>
      <c r="AP20" s="127"/>
      <c r="AQ20" s="127"/>
      <c r="AR20" s="127" t="s">
        <v>128</v>
      </c>
      <c r="AS20" s="127"/>
      <c r="AT20" s="127"/>
      <c r="AU20" s="126">
        <v>66.81</v>
      </c>
      <c r="AV20" s="126"/>
      <c r="AW20" s="126"/>
      <c r="AX20" s="126">
        <v>112</v>
      </c>
      <c r="AY20" s="126"/>
      <c r="AZ20" s="126"/>
      <c r="BA20" s="126" t="s">
        <v>81</v>
      </c>
      <c r="BB20" s="126"/>
      <c r="BC20" s="126"/>
      <c r="BD20" s="126" t="s">
        <v>81</v>
      </c>
      <c r="BE20" s="126"/>
      <c r="BF20" s="126"/>
      <c r="BG20" s="198" t="str">
        <f t="shared" ref="BG20" si="0">+IF(AU23&gt;=G14,"SI CUMPLE","NO CUMPLE")</f>
        <v>SI CUMPLE</v>
      </c>
      <c r="BH20" s="199"/>
      <c r="BI20" s="200"/>
      <c r="BJ20" s="223" t="s">
        <v>427</v>
      </c>
      <c r="BK20" s="223"/>
      <c r="BL20" s="223"/>
      <c r="BM20" s="223"/>
      <c r="BN20" s="223"/>
      <c r="BO20" s="223"/>
      <c r="BP20" s="223"/>
      <c r="BQ20" s="223"/>
      <c r="BR20" s="223"/>
      <c r="BS20" s="223"/>
      <c r="BT20" s="223"/>
      <c r="BU20" s="223"/>
    </row>
    <row r="21" spans="1:76" x14ac:dyDescent="0.25">
      <c r="AR21" s="137" t="s">
        <v>61</v>
      </c>
      <c r="AS21" s="137"/>
      <c r="AT21" s="137"/>
      <c r="AU21" s="138">
        <v>66.81</v>
      </c>
      <c r="AV21" s="138"/>
      <c r="AW21" s="138"/>
      <c r="BG21" s="63" t="s">
        <v>290</v>
      </c>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1" t="s">
        <v>63</v>
      </c>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row>
    <row r="26" spans="1:76" s="17" customFormat="1" ht="45" customHeight="1" x14ac:dyDescent="0.25">
      <c r="A26" s="123" t="s">
        <v>64</v>
      </c>
      <c r="B26" s="124"/>
      <c r="C26" s="124"/>
      <c r="D26" s="124"/>
      <c r="E26" s="124"/>
      <c r="F26" s="125"/>
      <c r="G26" s="84" t="s">
        <v>65</v>
      </c>
      <c r="H26" s="84"/>
      <c r="I26" s="84"/>
      <c r="J26" s="84" t="s">
        <v>66</v>
      </c>
      <c r="K26" s="84"/>
      <c r="L26" s="84"/>
      <c r="M26" s="123" t="s">
        <v>67</v>
      </c>
      <c r="N26" s="124"/>
      <c r="O26" s="124"/>
      <c r="P26" s="125"/>
      <c r="Q26" s="84" t="s">
        <v>68</v>
      </c>
      <c r="R26" s="84"/>
      <c r="S26" s="84"/>
      <c r="T26" s="129" t="s">
        <v>69</v>
      </c>
      <c r="U26" s="130"/>
      <c r="V26" s="130"/>
      <c r="W26" s="130"/>
      <c r="X26" s="131"/>
      <c r="Y26" s="129" t="s">
        <v>70</v>
      </c>
      <c r="Z26" s="130"/>
      <c r="AA26" s="130"/>
      <c r="AB26" s="130"/>
      <c r="AC26" s="131"/>
      <c r="AD26" s="129" t="s">
        <v>71</v>
      </c>
      <c r="AE26" s="130"/>
      <c r="AF26" s="130"/>
      <c r="AG26" s="130"/>
      <c r="AH26" s="131"/>
      <c r="AI26" s="133" t="s">
        <v>72</v>
      </c>
      <c r="AJ26" s="133"/>
      <c r="AK26" s="133"/>
      <c r="AL26" s="133"/>
      <c r="AM26" s="133"/>
      <c r="AN26" s="129" t="s">
        <v>73</v>
      </c>
      <c r="AO26" s="130"/>
      <c r="AP26" s="130"/>
      <c r="AQ26" s="130"/>
      <c r="AR26" s="131"/>
      <c r="AS26" s="129" t="s">
        <v>98</v>
      </c>
      <c r="AT26" s="130"/>
      <c r="AU26" s="131"/>
      <c r="AV26" s="134" t="s">
        <v>74</v>
      </c>
      <c r="AW26" s="139"/>
      <c r="AX26" s="132"/>
      <c r="AY26" s="140" t="s">
        <v>75</v>
      </c>
      <c r="AZ26" s="140"/>
      <c r="BA26" s="140"/>
      <c r="BB26" s="129" t="s">
        <v>76</v>
      </c>
      <c r="BC26" s="131"/>
      <c r="BD26" s="132" t="s">
        <v>47</v>
      </c>
      <c r="BE26" s="133"/>
      <c r="BF26" s="133"/>
      <c r="BG26" s="133" t="s">
        <v>48</v>
      </c>
      <c r="BH26" s="133"/>
      <c r="BI26" s="133"/>
      <c r="BJ26" s="16" t="s">
        <v>77</v>
      </c>
      <c r="BK26" s="16" t="s">
        <v>78</v>
      </c>
      <c r="BL26" s="16" t="s">
        <v>79</v>
      </c>
      <c r="BM26" s="134" t="s">
        <v>80</v>
      </c>
      <c r="BN26" s="132"/>
      <c r="BO26" s="85" t="s">
        <v>58</v>
      </c>
      <c r="BP26" s="85"/>
      <c r="BQ26" s="85"/>
      <c r="BR26" s="84" t="s">
        <v>59</v>
      </c>
      <c r="BS26" s="84"/>
      <c r="BT26" s="84"/>
      <c r="BU26" s="84"/>
      <c r="BV26" s="84"/>
      <c r="BW26" s="84"/>
      <c r="BX26" s="84"/>
    </row>
    <row r="27" spans="1:76" ht="61.5" customHeight="1" x14ac:dyDescent="0.25">
      <c r="A27" s="127" t="s">
        <v>428</v>
      </c>
      <c r="B27" s="127"/>
      <c r="C27" s="127"/>
      <c r="D27" s="127"/>
      <c r="E27" s="127"/>
      <c r="F27" s="127"/>
      <c r="G27" s="126" t="s">
        <v>81</v>
      </c>
      <c r="H27" s="126"/>
      <c r="I27" s="126"/>
      <c r="J27" s="126" t="s">
        <v>81</v>
      </c>
      <c r="K27" s="126"/>
      <c r="L27" s="126"/>
      <c r="M27" s="127" t="s">
        <v>429</v>
      </c>
      <c r="N27" s="127"/>
      <c r="O27" s="127"/>
      <c r="P27" s="127"/>
      <c r="Q27" s="156">
        <v>41542</v>
      </c>
      <c r="R27" s="156"/>
      <c r="S27" s="156"/>
      <c r="T27" s="126" t="s">
        <v>227</v>
      </c>
      <c r="U27" s="126"/>
      <c r="V27" s="126"/>
      <c r="W27" s="126"/>
      <c r="X27" s="126"/>
      <c r="Y27" s="126" t="s">
        <v>102</v>
      </c>
      <c r="Z27" s="126"/>
      <c r="AA27" s="126"/>
      <c r="AB27" s="126"/>
      <c r="AC27" s="126"/>
      <c r="AD27" s="126" t="s">
        <v>81</v>
      </c>
      <c r="AE27" s="126"/>
      <c r="AF27" s="126"/>
      <c r="AG27" s="126"/>
      <c r="AH27" s="126"/>
      <c r="AI27" s="127" t="s">
        <v>430</v>
      </c>
      <c r="AJ27" s="126"/>
      <c r="AK27" s="126"/>
      <c r="AL27" s="126"/>
      <c r="AM27" s="126"/>
      <c r="AN27" s="98" t="s">
        <v>81</v>
      </c>
      <c r="AO27" s="95"/>
      <c r="AP27" s="95"/>
      <c r="AQ27" s="95"/>
      <c r="AR27" s="96"/>
      <c r="AS27" s="98" t="s">
        <v>81</v>
      </c>
      <c r="AT27" s="95"/>
      <c r="AU27" s="96"/>
      <c r="AV27" s="98" t="s">
        <v>40</v>
      </c>
      <c r="AW27" s="95"/>
      <c r="AX27" s="95"/>
      <c r="AY27" s="98" t="s">
        <v>102</v>
      </c>
      <c r="AZ27" s="95"/>
      <c r="BA27" s="96"/>
      <c r="BB27" s="98" t="s">
        <v>81</v>
      </c>
      <c r="BC27" s="96"/>
      <c r="BD27" s="94">
        <v>42248</v>
      </c>
      <c r="BE27" s="95"/>
      <c r="BF27" s="96"/>
      <c r="BG27" s="94">
        <v>43480</v>
      </c>
      <c r="BH27" s="95"/>
      <c r="BI27" s="96"/>
      <c r="BJ27" s="22">
        <f>DATEDIF(BD27,BG27,"Y")</f>
        <v>3</v>
      </c>
      <c r="BK27" s="22">
        <f>DATEDIF(BD27,BG27,"YM")</f>
        <v>4</v>
      </c>
      <c r="BL27" s="22">
        <f>DATEDIF(BD27,BG27,"MD")</f>
        <v>14</v>
      </c>
      <c r="BM27" s="98"/>
      <c r="BN27" s="96"/>
      <c r="BO27" s="86" t="s">
        <v>119</v>
      </c>
      <c r="BP27" s="87"/>
      <c r="BQ27" s="88"/>
      <c r="BR27" s="93"/>
      <c r="BS27" s="93"/>
      <c r="BT27" s="93"/>
      <c r="BU27" s="93"/>
      <c r="BV27" s="93"/>
      <c r="BW27" s="93"/>
      <c r="BX27" s="93"/>
    </row>
    <row r="28" spans="1:76" x14ac:dyDescent="0.25">
      <c r="Q28" s="97"/>
      <c r="R28" s="97"/>
      <c r="S28" s="97"/>
      <c r="T28" s="97"/>
      <c r="U28" s="97"/>
      <c r="V28" s="97"/>
      <c r="BE28" s="110" t="s">
        <v>426</v>
      </c>
      <c r="BF28" s="110"/>
      <c r="BG28" s="110"/>
      <c r="BH28" s="110"/>
      <c r="BI28" s="111"/>
      <c r="BJ28" s="59">
        <f>SUM(BJ24:BJ27)</f>
        <v>3</v>
      </c>
      <c r="BK28" s="59">
        <f>SUM(BK24:BK27)</f>
        <v>4</v>
      </c>
      <c r="BL28" s="59">
        <f>SUM(BL24:BL27)</f>
        <v>14</v>
      </c>
      <c r="BO28" s="75" t="s">
        <v>201</v>
      </c>
    </row>
    <row r="29" spans="1:76" ht="15.75" x14ac:dyDescent="0.25">
      <c r="BJ29" s="22">
        <f>+BJ28*12</f>
        <v>36</v>
      </c>
      <c r="BK29" s="59">
        <f>+BK28</f>
        <v>4</v>
      </c>
      <c r="BL29" s="22">
        <f>+BL28/30</f>
        <v>0.46666666666666667</v>
      </c>
    </row>
    <row r="30" spans="1:76" ht="15.75" x14ac:dyDescent="0.25">
      <c r="A30" s="5" t="s">
        <v>83</v>
      </c>
      <c r="BJ30" s="66">
        <f>+BJ29+BK29+BL29</f>
        <v>40.466666666666669</v>
      </c>
      <c r="BK30" s="59" t="s">
        <v>271</v>
      </c>
      <c r="BL30" s="22"/>
    </row>
    <row r="32" spans="1:76" s="5" customFormat="1" ht="15" customHeight="1" x14ac:dyDescent="0.25">
      <c r="A32" s="99" t="s">
        <v>84</v>
      </c>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row>
    <row r="33" spans="1:70" s="5" customFormat="1" ht="28.5" customHeight="1" x14ac:dyDescent="0.25">
      <c r="A33" s="84" t="s">
        <v>20</v>
      </c>
      <c r="B33" s="84"/>
      <c r="C33" s="84"/>
      <c r="D33" s="84"/>
      <c r="E33" s="84"/>
      <c r="F33" s="84"/>
      <c r="G33" s="84" t="s">
        <v>85</v>
      </c>
      <c r="H33" s="84"/>
      <c r="I33" s="84"/>
      <c r="J33" s="84"/>
      <c r="K33" s="84"/>
      <c r="L33" s="84"/>
      <c r="M33" s="84" t="s">
        <v>86</v>
      </c>
      <c r="N33" s="84"/>
      <c r="O33" s="84"/>
      <c r="P33" s="84"/>
      <c r="Q33" s="84" t="s">
        <v>87</v>
      </c>
      <c r="R33" s="84"/>
      <c r="S33" s="84"/>
      <c r="T33" s="84"/>
      <c r="U33" s="84" t="s">
        <v>88</v>
      </c>
      <c r="V33" s="84"/>
      <c r="W33" s="84"/>
      <c r="X33" s="84"/>
      <c r="Y33" s="84" t="s">
        <v>89</v>
      </c>
      <c r="Z33" s="84"/>
      <c r="AA33" s="84"/>
      <c r="AB33" s="84" t="s">
        <v>90</v>
      </c>
      <c r="AC33" s="84"/>
      <c r="AD33" s="84"/>
      <c r="AE33" s="85" t="s">
        <v>58</v>
      </c>
      <c r="AF33" s="85"/>
      <c r="AG33" s="85"/>
      <c r="AH33" s="85" t="s">
        <v>59</v>
      </c>
      <c r="AI33" s="85"/>
      <c r="AJ33" s="85"/>
      <c r="AK33" s="85"/>
      <c r="AL33" s="85"/>
      <c r="AM33" s="85"/>
      <c r="AN33" s="85"/>
      <c r="AO33" s="19"/>
      <c r="AP33" s="20"/>
      <c r="AQ33" s="20"/>
      <c r="AR33" s="20"/>
      <c r="AS33" s="20"/>
      <c r="AT33" s="20"/>
      <c r="AU33" s="20"/>
      <c r="AV33" s="20"/>
      <c r="AW33" s="19"/>
      <c r="AX33" s="19"/>
      <c r="AY33" s="19"/>
      <c r="AZ33" s="19"/>
      <c r="BA33" s="19"/>
      <c r="BB33" s="19"/>
      <c r="BC33" s="19"/>
      <c r="BD33" s="19"/>
      <c r="BE33" s="19"/>
      <c r="BF33" s="135"/>
      <c r="BG33" s="135"/>
      <c r="BH33" s="135"/>
      <c r="BI33" s="135"/>
      <c r="BJ33" s="135"/>
      <c r="BK33" s="135"/>
      <c r="BL33" s="135"/>
      <c r="BM33" s="135"/>
      <c r="BN33" s="135"/>
      <c r="BO33" s="135"/>
      <c r="BP33" s="135"/>
      <c r="BQ33" s="135"/>
      <c r="BR33" s="135"/>
    </row>
    <row r="34" spans="1:70" ht="406.5" customHeight="1" x14ac:dyDescent="0.25">
      <c r="A34" s="93"/>
      <c r="B34" s="93"/>
      <c r="C34" s="93"/>
      <c r="D34" s="93"/>
      <c r="E34" s="93"/>
      <c r="F34" s="93"/>
      <c r="G34" s="93"/>
      <c r="H34" s="93"/>
      <c r="I34" s="93"/>
      <c r="J34" s="93"/>
      <c r="K34" s="93"/>
      <c r="L34" s="93"/>
      <c r="M34" s="93"/>
      <c r="N34" s="93"/>
      <c r="O34" s="93"/>
      <c r="P34" s="93"/>
      <c r="Q34" s="93"/>
      <c r="R34" s="93"/>
      <c r="S34" s="93"/>
      <c r="T34" s="93"/>
      <c r="U34" s="93"/>
      <c r="V34" s="93"/>
      <c r="W34" s="93"/>
      <c r="X34" s="93"/>
      <c r="Y34" s="98"/>
      <c r="Z34" s="95"/>
      <c r="AA34" s="96"/>
      <c r="AB34" s="98"/>
      <c r="AC34" s="95"/>
      <c r="AD34" s="96"/>
      <c r="AE34" s="119" t="s">
        <v>108</v>
      </c>
      <c r="AF34" s="119"/>
      <c r="AG34" s="119"/>
      <c r="AH34" s="224" t="s">
        <v>451</v>
      </c>
      <c r="AI34" s="95"/>
      <c r="AJ34" s="95"/>
      <c r="AK34" s="95"/>
      <c r="AL34" s="95"/>
      <c r="AM34" s="95"/>
      <c r="AN34" s="96"/>
    </row>
    <row r="35" spans="1:70" x14ac:dyDescent="0.25">
      <c r="AE35" s="63" t="s">
        <v>108</v>
      </c>
    </row>
    <row r="37" spans="1:70" x14ac:dyDescent="0.25">
      <c r="A37" s="5" t="s">
        <v>92</v>
      </c>
    </row>
    <row r="39" spans="1:70" s="5" customFormat="1" ht="15" customHeight="1" x14ac:dyDescent="0.25">
      <c r="A39" s="121" t="s">
        <v>93</v>
      </c>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23"/>
      <c r="AD39" s="23"/>
      <c r="AE39" s="23"/>
      <c r="AF39" s="23"/>
      <c r="AG39" s="23"/>
      <c r="AH39" s="23"/>
      <c r="AI39" s="23"/>
      <c r="AJ39" s="23"/>
      <c r="AK39" s="23"/>
      <c r="AL39" s="23"/>
    </row>
    <row r="40" spans="1:70" ht="29.25" customHeight="1" x14ac:dyDescent="0.25">
      <c r="A40" s="84" t="s">
        <v>94</v>
      </c>
      <c r="B40" s="84"/>
      <c r="C40" s="84"/>
      <c r="D40" s="84"/>
      <c r="E40" s="84"/>
      <c r="F40" s="84"/>
      <c r="G40" s="123" t="s">
        <v>90</v>
      </c>
      <c r="H40" s="124"/>
      <c r="I40" s="125"/>
      <c r="J40" s="85" t="s">
        <v>58</v>
      </c>
      <c r="K40" s="85"/>
      <c r="L40" s="128"/>
      <c r="M40" s="84" t="s">
        <v>59</v>
      </c>
      <c r="N40" s="84"/>
      <c r="O40" s="84"/>
      <c r="P40" s="84"/>
      <c r="Q40" s="84"/>
      <c r="R40" s="84"/>
      <c r="S40" s="84"/>
      <c r="T40" s="84"/>
      <c r="U40" s="84"/>
      <c r="V40" s="84"/>
      <c r="W40" s="84"/>
      <c r="X40" s="84"/>
      <c r="Y40" s="84"/>
      <c r="Z40" s="84"/>
      <c r="AA40" s="84"/>
      <c r="AB40" s="84"/>
      <c r="AC40" s="118"/>
      <c r="AD40" s="118"/>
      <c r="AE40" s="118"/>
      <c r="AF40" s="118"/>
      <c r="AG40" s="118"/>
      <c r="AH40" s="118"/>
      <c r="AI40" s="118"/>
      <c r="AJ40" s="118"/>
      <c r="AK40" s="118"/>
      <c r="AL40" s="118"/>
    </row>
    <row r="41" spans="1:70" s="2" customFormat="1" ht="72.75" customHeight="1" x14ac:dyDescent="0.25">
      <c r="A41" s="127" t="s">
        <v>95</v>
      </c>
      <c r="B41" s="127"/>
      <c r="C41" s="127"/>
      <c r="D41" s="127"/>
      <c r="E41" s="127"/>
      <c r="F41" s="127"/>
      <c r="G41" s="126" t="s">
        <v>81</v>
      </c>
      <c r="H41" s="126"/>
      <c r="I41" s="126"/>
      <c r="J41" s="117" t="str">
        <f>+IF(G41="SI","SI CUMPLE","NO CUMPLE")</f>
        <v>SI CUMPLE</v>
      </c>
      <c r="K41" s="117"/>
      <c r="L41" s="117"/>
      <c r="M41" s="120" t="s">
        <v>96</v>
      </c>
      <c r="N41" s="120"/>
      <c r="O41" s="120"/>
      <c r="P41" s="120"/>
      <c r="Q41" s="120"/>
      <c r="R41" s="120"/>
      <c r="S41" s="120"/>
      <c r="T41" s="120"/>
      <c r="U41" s="120"/>
      <c r="V41" s="120"/>
      <c r="W41" s="120"/>
      <c r="X41" s="120"/>
      <c r="Y41" s="120"/>
      <c r="Z41" s="120"/>
      <c r="AA41" s="120"/>
      <c r="AB41" s="120"/>
      <c r="AC41" s="104"/>
      <c r="AD41" s="104"/>
      <c r="AE41" s="104"/>
      <c r="AF41" s="104"/>
      <c r="AG41" s="104"/>
      <c r="AH41" s="104"/>
      <c r="AI41" s="104"/>
      <c r="AJ41" s="104"/>
      <c r="AK41" s="104"/>
      <c r="AL41" s="104"/>
    </row>
    <row r="42" spans="1:70" x14ac:dyDescent="0.25">
      <c r="J42" s="75" t="s">
        <v>119</v>
      </c>
    </row>
  </sheetData>
  <mergeCells count="159">
    <mergeCell ref="A1:C1"/>
    <mergeCell ref="AS26:AU26"/>
    <mergeCell ref="AS27:AU27"/>
    <mergeCell ref="AF40:AL40"/>
    <mergeCell ref="A41:F41"/>
    <mergeCell ref="G41:I41"/>
    <mergeCell ref="J41:L41"/>
    <mergeCell ref="M41:AB41"/>
    <mergeCell ref="AC41:AE41"/>
    <mergeCell ref="AF41:AL41"/>
    <mergeCell ref="Y34:AA34"/>
    <mergeCell ref="AB34:AD34"/>
    <mergeCell ref="AE34:AG34"/>
    <mergeCell ref="AH34:AN34"/>
    <mergeCell ref="A39:AB39"/>
    <mergeCell ref="A40:F40"/>
    <mergeCell ref="G40:I40"/>
    <mergeCell ref="J40:L40"/>
    <mergeCell ref="M40:AB40"/>
    <mergeCell ref="AC40:AE40"/>
    <mergeCell ref="AB33:AD33"/>
    <mergeCell ref="AE33:AG33"/>
    <mergeCell ref="AH33:AN33"/>
    <mergeCell ref="AR18:AT18"/>
    <mergeCell ref="BF33:BH33"/>
    <mergeCell ref="BI33:BR33"/>
    <mergeCell ref="A34:F34"/>
    <mergeCell ref="G34:L34"/>
    <mergeCell ref="M34:P34"/>
    <mergeCell ref="Q34:T34"/>
    <mergeCell ref="U34:X34"/>
    <mergeCell ref="A33:F33"/>
    <mergeCell ref="G33:L33"/>
    <mergeCell ref="M33:P33"/>
    <mergeCell ref="Q33:T33"/>
    <mergeCell ref="U33:X33"/>
    <mergeCell ref="Y33:AA33"/>
    <mergeCell ref="BR27:BX27"/>
    <mergeCell ref="AY27:BA27"/>
    <mergeCell ref="BB27:BC27"/>
    <mergeCell ref="AI27:AM27"/>
    <mergeCell ref="AN27:AR27"/>
    <mergeCell ref="AV27:AX27"/>
    <mergeCell ref="Q28:S28"/>
    <mergeCell ref="T28:V28"/>
    <mergeCell ref="A32:AN32"/>
    <mergeCell ref="BD27:BF27"/>
    <mergeCell ref="BG27:BI27"/>
    <mergeCell ref="BM27:BN27"/>
    <mergeCell ref="BE28:BI28"/>
    <mergeCell ref="BO27:BQ27"/>
    <mergeCell ref="A27:F27"/>
    <mergeCell ref="G27:I27"/>
    <mergeCell ref="J27:L27"/>
    <mergeCell ref="M27:P27"/>
    <mergeCell ref="Q27:S27"/>
    <mergeCell ref="T27:X27"/>
    <mergeCell ref="Y27:AC27"/>
    <mergeCell ref="AD27:AH27"/>
    <mergeCell ref="BR26:BX26"/>
    <mergeCell ref="AD26:AH26"/>
    <mergeCell ref="AI26:AM26"/>
    <mergeCell ref="AN26:AR26"/>
    <mergeCell ref="AV26:AX26"/>
    <mergeCell ref="AY26:BA26"/>
    <mergeCell ref="BB26:BC26"/>
    <mergeCell ref="BD20:BF20"/>
    <mergeCell ref="BJ20:BU20"/>
    <mergeCell ref="AR21:AT21"/>
    <mergeCell ref="AU21:AW21"/>
    <mergeCell ref="A25:BP25"/>
    <mergeCell ref="A26:F26"/>
    <mergeCell ref="G26:I26"/>
    <mergeCell ref="J26:L26"/>
    <mergeCell ref="M26:P26"/>
    <mergeCell ref="Q26:S26"/>
    <mergeCell ref="T26:X26"/>
    <mergeCell ref="Y26:AC26"/>
    <mergeCell ref="BD26:BF26"/>
    <mergeCell ref="BG26:BI26"/>
    <mergeCell ref="BM26:BN26"/>
    <mergeCell ref="BO26:BQ26"/>
    <mergeCell ref="BJ19:BU19"/>
    <mergeCell ref="A20:C20"/>
    <mergeCell ref="D20:F20"/>
    <mergeCell ref="G20:P20"/>
    <mergeCell ref="Q20:S20"/>
    <mergeCell ref="T20:V20"/>
    <mergeCell ref="W20:AH20"/>
    <mergeCell ref="AI20:AK20"/>
    <mergeCell ref="AL20:AN20"/>
    <mergeCell ref="AO20:AQ20"/>
    <mergeCell ref="AO19:AQ19"/>
    <mergeCell ref="AR19:AT19"/>
    <mergeCell ref="AU19:AW19"/>
    <mergeCell ref="AX19:AZ19"/>
    <mergeCell ref="BA19:BC19"/>
    <mergeCell ref="BD19:BF19"/>
    <mergeCell ref="BG19:BI19"/>
    <mergeCell ref="BG20:BI20"/>
    <mergeCell ref="A19:C19"/>
    <mergeCell ref="D19:F19"/>
    <mergeCell ref="G19:P19"/>
    <mergeCell ref="Q19:S19"/>
    <mergeCell ref="T19:V19"/>
    <mergeCell ref="W19:AH19"/>
    <mergeCell ref="BD17:BF17"/>
    <mergeCell ref="BG17:BI17"/>
    <mergeCell ref="BJ17:BU17"/>
    <mergeCell ref="A18:C18"/>
    <mergeCell ref="D18:F18"/>
    <mergeCell ref="Q18:S18"/>
    <mergeCell ref="T18:V18"/>
    <mergeCell ref="W18:AH18"/>
    <mergeCell ref="AI18:AK18"/>
    <mergeCell ref="AL18:AN18"/>
    <mergeCell ref="AL17:AN17"/>
    <mergeCell ref="AO17:AQ17"/>
    <mergeCell ref="AR17:AT17"/>
    <mergeCell ref="AU17:AW17"/>
    <mergeCell ref="AX17:AZ17"/>
    <mergeCell ref="BA17:BC17"/>
    <mergeCell ref="G18:P18"/>
    <mergeCell ref="BG18:BI18"/>
    <mergeCell ref="AO18:AQ18"/>
    <mergeCell ref="BJ18:BU18"/>
    <mergeCell ref="A2:B2"/>
    <mergeCell ref="C2:BU2"/>
    <mergeCell ref="A3:B3"/>
    <mergeCell ref="C3:BU3"/>
    <mergeCell ref="A4:B4"/>
    <mergeCell ref="A8:F8"/>
    <mergeCell ref="G8:T8"/>
    <mergeCell ref="A12:F12"/>
    <mergeCell ref="G12:T12"/>
    <mergeCell ref="AI19:AK19"/>
    <mergeCell ref="AL19:AN19"/>
    <mergeCell ref="AR20:AT20"/>
    <mergeCell ref="AU20:AW20"/>
    <mergeCell ref="AX20:AZ20"/>
    <mergeCell ref="BA20:BC20"/>
    <mergeCell ref="A9:F9"/>
    <mergeCell ref="G9:T9"/>
    <mergeCell ref="A10:F10"/>
    <mergeCell ref="G10:T10"/>
    <mergeCell ref="A11:F11"/>
    <mergeCell ref="G11:T11"/>
    <mergeCell ref="A16:BU16"/>
    <mergeCell ref="A17:C17"/>
    <mergeCell ref="D17:F17"/>
    <mergeCell ref="G17:P17"/>
    <mergeCell ref="Q17:S17"/>
    <mergeCell ref="T17:V17"/>
    <mergeCell ref="W17:AH17"/>
    <mergeCell ref="AI17:AK17"/>
    <mergeCell ref="AU18:AW18"/>
    <mergeCell ref="AX18:AZ18"/>
    <mergeCell ref="BA18:BC18"/>
    <mergeCell ref="BD18:BF18"/>
  </mergeCells>
  <conditionalFormatting sqref="J41:L41">
    <cfRule type="cellIs" dxfId="63" priority="1" operator="equal">
      <formula>"NO CUMPLE"</formula>
    </cfRule>
    <cfRule type="cellIs" dxfId="62" priority="2" operator="equal">
      <formula>"SI CUMPLE"</formula>
    </cfRule>
  </conditionalFormatting>
  <conditionalFormatting sqref="AE34:AG34">
    <cfRule type="cellIs" dxfId="61" priority="3" operator="equal">
      <formula>"NO CUMPLE"</formula>
    </cfRule>
    <cfRule type="cellIs" dxfId="60" priority="4" operator="equal">
      <formula>"SI CUMPLE"</formula>
    </cfRule>
  </conditionalFormatting>
  <conditionalFormatting sqref="BG18:BG20">
    <cfRule type="cellIs" dxfId="59" priority="7" operator="equal">
      <formula>"SI CUMPLE"</formula>
    </cfRule>
    <cfRule type="cellIs" dxfId="58" priority="8" operator="equal">
      <formula>"NO CUMPLE"</formula>
    </cfRule>
  </conditionalFormatting>
  <conditionalFormatting sqref="BO27">
    <cfRule type="cellIs" dxfId="57" priority="5" operator="equal">
      <formula>"NO CUMPLE"</formula>
    </cfRule>
    <cfRule type="cellIs" dxfId="56" priority="6" operator="equal">
      <formula>"SI CUMPLE"</formula>
    </cfRule>
  </conditionalFormatting>
  <hyperlinks>
    <hyperlink ref="A1" location="'CONSOLIDADO HABILITADOS '!A1" display="CONSOLIDADO" xr:uid="{80C9F554-BDD9-4F85-B815-F5587757955D}"/>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3FCE75A3-AA24-4FAF-BB85-93434B239642}">
          <x14:formula1>
            <xm:f>'LISTA '!$G$1:$G$4</xm:f>
          </x14:formula1>
          <xm:sqref>G34:L34</xm:sqref>
        </x14:dataValidation>
        <x14:dataValidation type="list" allowBlank="1" showInputMessage="1" showErrorMessage="1" xr:uid="{002B2120-F311-457A-9930-DB1314D1C6F8}">
          <x14:formula1>
            <xm:f>'LISTA '!$E$1:$E$2</xm:f>
          </x14:formula1>
          <xm:sqref>A34:F34</xm:sqref>
        </x14:dataValidation>
        <x14:dataValidation type="list" allowBlank="1" showInputMessage="1" showErrorMessage="1" xr:uid="{34A09F0B-17BA-4143-987D-29723EA5DD9A}">
          <x14:formula1>
            <xm:f>'LISTA '!$C$1:$C$2</xm:f>
          </x14:formula1>
          <xm:sqref>G27 J27 AL18:AN20 BB27:BC27 Y34:AD34 BA18:BF20 G41:I41 AN27:AS27 G12 AV27 AD27</xm:sqref>
        </x14:dataValidation>
        <x14:dataValidation type="list" allowBlank="1" showInputMessage="1" showErrorMessage="1" xr:uid="{B9D8AE7B-E4F3-403B-967D-FCD094D74F6B}">
          <x14:formula1>
            <xm:f>'LISTA '!$C$1:$C$3</xm:f>
          </x14:formula1>
          <xm:sqref>G11:T11 AO18:AQ20 AY27 Y27</xm:sqref>
        </x14:dataValidation>
        <x14:dataValidation type="list" allowBlank="1" showInputMessage="1" showErrorMessage="1" xr:uid="{08A118D3-9DA9-416C-A428-D9A8553B30CB}">
          <x14:formula1>
            <xm:f>'LISTA '!$A$1:$A$2</xm:f>
          </x14:formula1>
          <xm:sqref>AI18:AK20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AF3B3-EEE7-4980-9BF6-854EF7F49C71}">
  <sheetPr>
    <tabColor rgb="FFFF0000"/>
  </sheetPr>
  <dimension ref="A1:BX53"/>
  <sheetViews>
    <sheetView showGridLines="0" topLeftCell="A37" zoomScale="55" zoomScaleNormal="55" workbookViewId="0">
      <selection sqref="A1:C1"/>
    </sheetView>
  </sheetViews>
  <sheetFormatPr baseColWidth="10" defaultColWidth="5.7109375" defaultRowHeight="15" x14ac:dyDescent="0.25"/>
  <cols>
    <col min="10" max="10" width="12.140625" customWidth="1"/>
    <col min="30" max="30" width="4.85546875" customWidth="1"/>
    <col min="31" max="31" width="11.7109375" customWidth="1"/>
    <col min="41" max="41" width="6.42578125" customWidth="1"/>
    <col min="42" max="42" width="7.85546875" customWidth="1"/>
    <col min="43" max="43" width="9" customWidth="1"/>
    <col min="44" max="44" width="7.85546875" customWidth="1"/>
    <col min="53" max="53" width="11.28515625" bestFit="1" customWidth="1"/>
    <col min="56" max="56" width="11.28515625" bestFit="1" customWidth="1"/>
    <col min="59" max="59" width="11.28515625" customWidth="1"/>
    <col min="64" max="64" width="10.85546875" customWidth="1"/>
    <col min="73" max="73" width="48.57031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99</v>
      </c>
      <c r="H8" s="93"/>
      <c r="I8" s="93"/>
      <c r="J8" s="93"/>
      <c r="K8" s="93"/>
      <c r="L8" s="93"/>
      <c r="M8" s="93"/>
      <c r="N8" s="93"/>
      <c r="O8" s="93"/>
      <c r="P8" s="93"/>
      <c r="Q8" s="93"/>
      <c r="R8" s="93"/>
      <c r="S8" s="93"/>
      <c r="T8" s="93"/>
    </row>
    <row r="9" spans="1:73" x14ac:dyDescent="0.25">
      <c r="A9" s="142" t="s">
        <v>37</v>
      </c>
      <c r="B9" s="142"/>
      <c r="C9" s="142"/>
      <c r="D9" s="142"/>
      <c r="E9" s="142"/>
      <c r="F9" s="142"/>
      <c r="G9" s="93" t="s">
        <v>100</v>
      </c>
      <c r="H9" s="93"/>
      <c r="I9" s="93"/>
      <c r="J9" s="93"/>
      <c r="K9" s="93"/>
      <c r="L9" s="93"/>
      <c r="M9" s="93"/>
      <c r="N9" s="93"/>
      <c r="O9" s="93"/>
      <c r="P9" s="93"/>
      <c r="Q9" s="93"/>
      <c r="R9" s="93"/>
      <c r="S9" s="93"/>
      <c r="T9" s="93"/>
    </row>
    <row r="10" spans="1:73" x14ac:dyDescent="0.25">
      <c r="A10" s="142" t="s">
        <v>38</v>
      </c>
      <c r="B10" s="142"/>
      <c r="C10" s="142"/>
      <c r="D10" s="142"/>
      <c r="E10" s="142"/>
      <c r="F10" s="142"/>
      <c r="G10" s="93" t="s">
        <v>101</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4" t="s">
        <v>103</v>
      </c>
      <c r="B17" s="84"/>
      <c r="C17" s="84"/>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104</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41" customHeight="1" x14ac:dyDescent="0.25">
      <c r="A18" s="126">
        <v>2021005</v>
      </c>
      <c r="B18" s="126"/>
      <c r="C18" s="126"/>
      <c r="D18" s="141" t="s">
        <v>105</v>
      </c>
      <c r="E18" s="93"/>
      <c r="F18" s="93"/>
      <c r="G18" s="159" t="s">
        <v>106</v>
      </c>
      <c r="H18" s="160"/>
      <c r="I18" s="160"/>
      <c r="J18" s="160"/>
      <c r="K18" s="160"/>
      <c r="L18" s="160"/>
      <c r="M18" s="160"/>
      <c r="N18" s="160"/>
      <c r="O18" s="160"/>
      <c r="P18" s="161"/>
      <c r="Q18" s="156">
        <v>44237</v>
      </c>
      <c r="R18" s="126"/>
      <c r="S18" s="126"/>
      <c r="T18" s="156">
        <v>44540</v>
      </c>
      <c r="U18" s="126"/>
      <c r="V18" s="126"/>
      <c r="W18" s="127" t="s">
        <v>107</v>
      </c>
      <c r="X18" s="127"/>
      <c r="Y18" s="127"/>
      <c r="Z18" s="127"/>
      <c r="AA18" s="127"/>
      <c r="AB18" s="127"/>
      <c r="AC18" s="127"/>
      <c r="AD18" s="127"/>
      <c r="AE18" s="127"/>
      <c r="AF18" s="127"/>
      <c r="AG18" s="127"/>
      <c r="AH18" s="127"/>
      <c r="AI18" s="126" t="s">
        <v>108</v>
      </c>
      <c r="AJ18" s="126"/>
      <c r="AK18" s="126"/>
      <c r="AL18" s="126" t="s">
        <v>81</v>
      </c>
      <c r="AM18" s="126"/>
      <c r="AN18" s="126"/>
      <c r="AO18" s="126" t="s">
        <v>102</v>
      </c>
      <c r="AP18" s="126"/>
      <c r="AQ18" s="126"/>
      <c r="AR18" s="126" t="s">
        <v>102</v>
      </c>
      <c r="AS18" s="126"/>
      <c r="AT18" s="126"/>
      <c r="AU18" s="126">
        <v>173.22</v>
      </c>
      <c r="AV18" s="126"/>
      <c r="AW18" s="126"/>
      <c r="AX18" s="126">
        <v>106</v>
      </c>
      <c r="AY18" s="126"/>
      <c r="AZ18" s="126"/>
      <c r="BA18" s="126" t="s">
        <v>81</v>
      </c>
      <c r="BB18" s="126"/>
      <c r="BC18" s="126"/>
      <c r="BD18" s="126" t="s">
        <v>40</v>
      </c>
      <c r="BE18" s="126"/>
      <c r="BF18" s="126"/>
      <c r="BG18" s="227" t="s">
        <v>108</v>
      </c>
      <c r="BH18" s="228"/>
      <c r="BI18" s="229"/>
      <c r="BJ18" s="191" t="s">
        <v>450</v>
      </c>
      <c r="BK18" s="214"/>
      <c r="BL18" s="214"/>
      <c r="BM18" s="214"/>
      <c r="BN18" s="214"/>
      <c r="BO18" s="214"/>
      <c r="BP18" s="214"/>
      <c r="BQ18" s="214"/>
      <c r="BR18" s="214"/>
      <c r="BS18" s="214"/>
      <c r="BT18" s="214"/>
      <c r="BU18" s="215"/>
    </row>
    <row r="19" spans="1:76" ht="147" customHeight="1" x14ac:dyDescent="0.25">
      <c r="A19" s="126" t="s">
        <v>109</v>
      </c>
      <c r="B19" s="126"/>
      <c r="C19" s="126"/>
      <c r="D19" s="141" t="s">
        <v>110</v>
      </c>
      <c r="E19" s="93"/>
      <c r="F19" s="93"/>
      <c r="G19" s="159" t="s">
        <v>106</v>
      </c>
      <c r="H19" s="160"/>
      <c r="I19" s="160"/>
      <c r="J19" s="160"/>
      <c r="K19" s="160"/>
      <c r="L19" s="160"/>
      <c r="M19" s="160"/>
      <c r="N19" s="160"/>
      <c r="O19" s="160"/>
      <c r="P19" s="161"/>
      <c r="Q19" s="156">
        <v>44599</v>
      </c>
      <c r="R19" s="126"/>
      <c r="S19" s="126"/>
      <c r="T19" s="156">
        <v>44911</v>
      </c>
      <c r="U19" s="126"/>
      <c r="V19" s="126"/>
      <c r="W19" s="127" t="s">
        <v>107</v>
      </c>
      <c r="X19" s="127"/>
      <c r="Y19" s="127"/>
      <c r="Z19" s="127"/>
      <c r="AA19" s="127"/>
      <c r="AB19" s="127"/>
      <c r="AC19" s="127"/>
      <c r="AD19" s="127"/>
      <c r="AE19" s="127"/>
      <c r="AF19" s="127"/>
      <c r="AG19" s="127"/>
      <c r="AH19" s="127"/>
      <c r="AI19" s="126" t="s">
        <v>108</v>
      </c>
      <c r="AJ19" s="126"/>
      <c r="AK19" s="126"/>
      <c r="AL19" s="126" t="s">
        <v>81</v>
      </c>
      <c r="AM19" s="126"/>
      <c r="AN19" s="126"/>
      <c r="AO19" s="126" t="s">
        <v>102</v>
      </c>
      <c r="AP19" s="126"/>
      <c r="AQ19" s="126"/>
      <c r="AR19" s="126" t="s">
        <v>102</v>
      </c>
      <c r="AS19" s="126"/>
      <c r="AT19" s="126"/>
      <c r="AU19" s="126">
        <v>196.83</v>
      </c>
      <c r="AV19" s="126"/>
      <c r="AW19" s="126"/>
      <c r="AX19" s="126">
        <v>113</v>
      </c>
      <c r="AY19" s="126"/>
      <c r="AZ19" s="126"/>
      <c r="BA19" s="126" t="s">
        <v>81</v>
      </c>
      <c r="BB19" s="126"/>
      <c r="BC19" s="126"/>
      <c r="BD19" s="126" t="s">
        <v>40</v>
      </c>
      <c r="BE19" s="126"/>
      <c r="BF19" s="126"/>
      <c r="BG19" s="227" t="s">
        <v>108</v>
      </c>
      <c r="BH19" s="228"/>
      <c r="BI19" s="229"/>
      <c r="BJ19" s="176"/>
      <c r="BK19" s="177"/>
      <c r="BL19" s="177"/>
      <c r="BM19" s="177"/>
      <c r="BN19" s="177"/>
      <c r="BO19" s="177"/>
      <c r="BP19" s="177"/>
      <c r="BQ19" s="177"/>
      <c r="BR19" s="177"/>
      <c r="BS19" s="177"/>
      <c r="BT19" s="177"/>
      <c r="BU19" s="178"/>
    </row>
    <row r="20" spans="1:76" x14ac:dyDescent="0.25">
      <c r="AR20" s="137" t="s">
        <v>61</v>
      </c>
      <c r="AS20" s="137"/>
      <c r="AT20" s="137"/>
      <c r="AU20" s="138"/>
      <c r="AV20" s="138"/>
      <c r="AW20" s="138"/>
      <c r="BG20" s="37" t="s">
        <v>108</v>
      </c>
      <c r="BH20" s="36"/>
      <c r="BI20" s="36"/>
    </row>
    <row r="21" spans="1:76" x14ac:dyDescent="0.25">
      <c r="AR21" s="1"/>
      <c r="AS21" s="1"/>
      <c r="AT21" s="1"/>
      <c r="AU21" s="3"/>
      <c r="AV21" s="3"/>
      <c r="AW21" s="3"/>
    </row>
    <row r="22" spans="1:76" x14ac:dyDescent="0.25">
      <c r="A22" s="5" t="s">
        <v>62</v>
      </c>
      <c r="AR22" s="1"/>
      <c r="AS22" s="1"/>
      <c r="AT22" s="1"/>
      <c r="AU22" s="3"/>
      <c r="AV22" s="3"/>
      <c r="AW22" s="3"/>
    </row>
    <row r="23" spans="1:76" x14ac:dyDescent="0.25">
      <c r="AR23" s="1"/>
      <c r="AS23" s="1"/>
      <c r="AT23" s="1"/>
      <c r="AU23" s="3"/>
      <c r="AV23" s="3"/>
      <c r="AW23" s="3"/>
    </row>
    <row r="24" spans="1:76" s="5" customFormat="1" ht="15" customHeight="1" x14ac:dyDescent="0.25">
      <c r="A24" s="284" t="s">
        <v>63</v>
      </c>
      <c r="B24" s="285"/>
      <c r="C24" s="285"/>
      <c r="D24" s="285"/>
      <c r="E24" s="285"/>
      <c r="F24" s="285"/>
      <c r="G24" s="285"/>
      <c r="H24" s="285"/>
      <c r="I24" s="285"/>
      <c r="J24" s="285"/>
      <c r="K24" s="285"/>
      <c r="L24" s="285"/>
      <c r="M24" s="285"/>
      <c r="N24" s="285"/>
      <c r="O24" s="285"/>
      <c r="P24" s="285"/>
      <c r="Q24" s="285"/>
      <c r="R24" s="285"/>
      <c r="S24" s="285"/>
      <c r="T24" s="285"/>
      <c r="U24" s="285"/>
      <c r="V24" s="285"/>
      <c r="W24" s="285"/>
      <c r="X24" s="285"/>
      <c r="Y24" s="285"/>
      <c r="Z24" s="285"/>
      <c r="AA24" s="285"/>
      <c r="AB24" s="285"/>
      <c r="AC24" s="285"/>
      <c r="AD24" s="285"/>
      <c r="AE24" s="285"/>
      <c r="AF24" s="285"/>
      <c r="AG24" s="285"/>
      <c r="AH24" s="285"/>
      <c r="AI24" s="285"/>
      <c r="AJ24" s="285"/>
      <c r="AK24" s="285"/>
      <c r="AL24" s="285"/>
      <c r="AM24" s="285"/>
      <c r="AN24" s="285"/>
      <c r="AO24" s="285"/>
      <c r="AP24" s="285"/>
      <c r="AQ24" s="285"/>
      <c r="AR24" s="285"/>
      <c r="AS24" s="285"/>
      <c r="AT24" s="285"/>
      <c r="AU24" s="285"/>
      <c r="AV24" s="285"/>
      <c r="AW24" s="285"/>
      <c r="AX24" s="285"/>
      <c r="AY24" s="285"/>
      <c r="AZ24" s="285"/>
      <c r="BA24" s="285"/>
      <c r="BB24" s="285"/>
      <c r="BC24" s="285"/>
      <c r="BD24" s="285"/>
      <c r="BE24" s="285"/>
      <c r="BF24" s="285"/>
      <c r="BG24" s="285"/>
      <c r="BH24" s="285"/>
      <c r="BI24" s="285"/>
      <c r="BJ24" s="285"/>
      <c r="BK24" s="285"/>
      <c r="BL24" s="285"/>
      <c r="BM24" s="285"/>
      <c r="BN24" s="285"/>
      <c r="BO24" s="285"/>
      <c r="BP24" s="285"/>
      <c r="BQ24" s="285"/>
      <c r="BR24" s="285"/>
      <c r="BS24" s="285"/>
      <c r="BT24" s="285"/>
      <c r="BU24" s="285"/>
    </row>
    <row r="25" spans="1:76" s="17" customFormat="1" ht="45" customHeight="1" x14ac:dyDescent="0.25">
      <c r="A25" s="123" t="s">
        <v>64</v>
      </c>
      <c r="B25" s="124"/>
      <c r="C25" s="124"/>
      <c r="D25" s="124"/>
      <c r="E25" s="124"/>
      <c r="F25" s="125"/>
      <c r="G25" s="84" t="s">
        <v>65</v>
      </c>
      <c r="H25" s="84"/>
      <c r="I25" s="84"/>
      <c r="J25" s="84" t="s">
        <v>66</v>
      </c>
      <c r="K25" s="84"/>
      <c r="L25" s="84"/>
      <c r="M25" s="123" t="s">
        <v>67</v>
      </c>
      <c r="N25" s="124"/>
      <c r="O25" s="124"/>
      <c r="P25" s="125"/>
      <c r="Q25" s="84" t="s">
        <v>68</v>
      </c>
      <c r="R25" s="84"/>
      <c r="S25" s="84"/>
      <c r="T25" s="129" t="s">
        <v>69</v>
      </c>
      <c r="U25" s="130"/>
      <c r="V25" s="130"/>
      <c r="W25" s="130"/>
      <c r="X25" s="131"/>
      <c r="Y25" s="129" t="s">
        <v>70</v>
      </c>
      <c r="Z25" s="130"/>
      <c r="AA25" s="130"/>
      <c r="AB25" s="130"/>
      <c r="AC25" s="131"/>
      <c r="AD25" s="129" t="s">
        <v>71</v>
      </c>
      <c r="AE25" s="130"/>
      <c r="AF25" s="130"/>
      <c r="AG25" s="130"/>
      <c r="AH25" s="131"/>
      <c r="AI25" s="133" t="s">
        <v>72</v>
      </c>
      <c r="AJ25" s="133"/>
      <c r="AK25" s="133"/>
      <c r="AL25" s="133"/>
      <c r="AM25" s="133"/>
      <c r="AN25" s="129" t="s">
        <v>73</v>
      </c>
      <c r="AO25" s="130"/>
      <c r="AP25" s="130"/>
      <c r="AQ25" s="130"/>
      <c r="AR25" s="131"/>
      <c r="AS25" s="129" t="s">
        <v>98</v>
      </c>
      <c r="AT25" s="130"/>
      <c r="AU25" s="131"/>
      <c r="AV25" s="134" t="s">
        <v>74</v>
      </c>
      <c r="AW25" s="139"/>
      <c r="AX25" s="132"/>
      <c r="AY25" s="140" t="s">
        <v>75</v>
      </c>
      <c r="AZ25" s="140"/>
      <c r="BA25" s="140"/>
      <c r="BB25" s="129" t="s">
        <v>76</v>
      </c>
      <c r="BC25" s="131"/>
      <c r="BD25" s="132" t="s">
        <v>47</v>
      </c>
      <c r="BE25" s="133"/>
      <c r="BF25" s="133"/>
      <c r="BG25" s="133" t="s">
        <v>48</v>
      </c>
      <c r="BH25" s="133"/>
      <c r="BI25" s="133"/>
      <c r="BJ25" s="16" t="s">
        <v>77</v>
      </c>
      <c r="BK25" s="16" t="s">
        <v>78</v>
      </c>
      <c r="BL25" s="16" t="s">
        <v>79</v>
      </c>
      <c r="BM25" s="134" t="s">
        <v>80</v>
      </c>
      <c r="BN25" s="132"/>
      <c r="BO25" s="85" t="s">
        <v>58</v>
      </c>
      <c r="BP25" s="85"/>
      <c r="BQ25" s="85"/>
      <c r="BR25" s="84" t="s">
        <v>59</v>
      </c>
      <c r="BS25" s="84"/>
      <c r="BT25" s="84"/>
      <c r="BU25" s="84"/>
      <c r="BV25" s="84"/>
      <c r="BW25" s="84"/>
      <c r="BX25" s="84"/>
    </row>
    <row r="26" spans="1:76" ht="29.25" customHeight="1" x14ac:dyDescent="0.25">
      <c r="A26" s="126" t="s">
        <v>111</v>
      </c>
      <c r="B26" s="126"/>
      <c r="C26" s="126"/>
      <c r="D26" s="126"/>
      <c r="E26" s="126"/>
      <c r="F26" s="126"/>
      <c r="G26" s="126" t="s">
        <v>81</v>
      </c>
      <c r="H26" s="126"/>
      <c r="I26" s="126"/>
      <c r="J26" s="126" t="s">
        <v>40</v>
      </c>
      <c r="K26" s="126"/>
      <c r="L26" s="126"/>
      <c r="M26" s="127" t="s">
        <v>112</v>
      </c>
      <c r="N26" s="127"/>
      <c r="O26" s="127"/>
      <c r="P26" s="127"/>
      <c r="Q26" s="233">
        <v>37583</v>
      </c>
      <c r="R26" s="234"/>
      <c r="S26" s="235"/>
      <c r="T26" s="126" t="s">
        <v>113</v>
      </c>
      <c r="U26" s="126"/>
      <c r="V26" s="126"/>
      <c r="W26" s="126"/>
      <c r="X26" s="126"/>
      <c r="Y26" s="126" t="s">
        <v>40</v>
      </c>
      <c r="Z26" s="126"/>
      <c r="AA26" s="126"/>
      <c r="AB26" s="126"/>
      <c r="AC26" s="126"/>
      <c r="AD26" s="100" t="s">
        <v>81</v>
      </c>
      <c r="AE26" s="101"/>
      <c r="AF26" s="101"/>
      <c r="AG26" s="101"/>
      <c r="AH26" s="102"/>
      <c r="AI26" s="126" t="s">
        <v>114</v>
      </c>
      <c r="AJ26" s="126"/>
      <c r="AK26" s="126"/>
      <c r="AL26" s="126"/>
      <c r="AM26" s="126"/>
      <c r="AN26" s="100" t="s">
        <v>81</v>
      </c>
      <c r="AO26" s="101"/>
      <c r="AP26" s="101"/>
      <c r="AQ26" s="101"/>
      <c r="AR26" s="102"/>
      <c r="AS26" s="100" t="s">
        <v>81</v>
      </c>
      <c r="AT26" s="101"/>
      <c r="AU26" s="102"/>
      <c r="AV26" s="100" t="s">
        <v>40</v>
      </c>
      <c r="AW26" s="101"/>
      <c r="AX26" s="102"/>
      <c r="AY26" s="100" t="s">
        <v>102</v>
      </c>
      <c r="AZ26" s="101"/>
      <c r="BA26" s="101"/>
      <c r="BB26" s="100" t="s">
        <v>40</v>
      </c>
      <c r="BC26" s="102"/>
      <c r="BD26" s="94">
        <v>44936</v>
      </c>
      <c r="BE26" s="219"/>
      <c r="BF26" s="220"/>
      <c r="BG26" s="155">
        <v>45281</v>
      </c>
      <c r="BH26" s="93"/>
      <c r="BI26" s="93"/>
      <c r="BJ26" s="22">
        <f>DATEDIF(BD26,BG26,"Y")</f>
        <v>0</v>
      </c>
      <c r="BK26" s="22">
        <f>DATEDIF(BD26,BG26,"YM")</f>
        <v>11</v>
      </c>
      <c r="BL26" s="22">
        <f>DATEDIF(BD26,BG26,"MD")</f>
        <v>11</v>
      </c>
      <c r="BM26" s="93">
        <f>+BK26</f>
        <v>11</v>
      </c>
      <c r="BN26" s="93"/>
      <c r="BO26" s="259" t="s">
        <v>108</v>
      </c>
      <c r="BP26" s="260"/>
      <c r="BQ26" s="261"/>
      <c r="BR26" s="191" t="s">
        <v>452</v>
      </c>
      <c r="BS26" s="214"/>
      <c r="BT26" s="214"/>
      <c r="BU26" s="214"/>
      <c r="BV26" s="214"/>
      <c r="BW26" s="214"/>
      <c r="BX26" s="215"/>
    </row>
    <row r="27" spans="1:76" ht="29.25" customHeight="1" x14ac:dyDescent="0.25">
      <c r="A27" s="126"/>
      <c r="B27" s="126"/>
      <c r="C27" s="126"/>
      <c r="D27" s="126"/>
      <c r="E27" s="126"/>
      <c r="F27" s="126"/>
      <c r="G27" s="126"/>
      <c r="H27" s="126"/>
      <c r="I27" s="126"/>
      <c r="J27" s="126"/>
      <c r="K27" s="126"/>
      <c r="L27" s="126"/>
      <c r="M27" s="127"/>
      <c r="N27" s="127"/>
      <c r="O27" s="127"/>
      <c r="P27" s="127"/>
      <c r="Q27" s="236"/>
      <c r="R27" s="237"/>
      <c r="S27" s="238"/>
      <c r="T27" s="126"/>
      <c r="U27" s="126"/>
      <c r="V27" s="126"/>
      <c r="W27" s="126"/>
      <c r="X27" s="126"/>
      <c r="Y27" s="126"/>
      <c r="Z27" s="126"/>
      <c r="AA27" s="126"/>
      <c r="AB27" s="126"/>
      <c r="AC27" s="126"/>
      <c r="AD27" s="103"/>
      <c r="AE27" s="104"/>
      <c r="AF27" s="104"/>
      <c r="AG27" s="104"/>
      <c r="AH27" s="105"/>
      <c r="AI27" s="126"/>
      <c r="AJ27" s="126"/>
      <c r="AK27" s="126"/>
      <c r="AL27" s="126"/>
      <c r="AM27" s="126"/>
      <c r="AN27" s="103"/>
      <c r="AO27" s="104"/>
      <c r="AP27" s="104"/>
      <c r="AQ27" s="104"/>
      <c r="AR27" s="105"/>
      <c r="AS27" s="103"/>
      <c r="AT27" s="104"/>
      <c r="AU27" s="105"/>
      <c r="AV27" s="103"/>
      <c r="AW27" s="104"/>
      <c r="AX27" s="105"/>
      <c r="AY27" s="103"/>
      <c r="AZ27" s="104"/>
      <c r="BA27" s="104"/>
      <c r="BB27" s="103"/>
      <c r="BC27" s="105"/>
      <c r="BD27" s="94">
        <v>41421</v>
      </c>
      <c r="BE27" s="95"/>
      <c r="BF27" s="96"/>
      <c r="BG27" s="155">
        <v>41627</v>
      </c>
      <c r="BH27" s="93"/>
      <c r="BI27" s="93"/>
      <c r="BJ27" s="22">
        <f t="shared" ref="BJ27:BJ29" si="0">DATEDIF(BD27,BG27,"Y")</f>
        <v>0</v>
      </c>
      <c r="BK27" s="22">
        <f t="shared" ref="BK27:BK29" si="1">DATEDIF(BD27,BG27,"YM")</f>
        <v>6</v>
      </c>
      <c r="BL27" s="22">
        <f t="shared" ref="BL27:BL29" si="2">DATEDIF(BD27,BG27,"MD")</f>
        <v>22</v>
      </c>
      <c r="BM27" s="93">
        <f t="shared" ref="BM27:BM31" si="3">+BK27</f>
        <v>6</v>
      </c>
      <c r="BN27" s="93"/>
      <c r="BO27" s="262"/>
      <c r="BP27" s="263"/>
      <c r="BQ27" s="264"/>
      <c r="BR27" s="216"/>
      <c r="BS27" s="217"/>
      <c r="BT27" s="217"/>
      <c r="BU27" s="217"/>
      <c r="BV27" s="217"/>
      <c r="BW27" s="217"/>
      <c r="BX27" s="218"/>
    </row>
    <row r="28" spans="1:76" ht="29.25" customHeight="1" x14ac:dyDescent="0.25">
      <c r="A28" s="126"/>
      <c r="B28" s="126"/>
      <c r="C28" s="126"/>
      <c r="D28" s="126"/>
      <c r="E28" s="126"/>
      <c r="F28" s="126"/>
      <c r="G28" s="126"/>
      <c r="H28" s="126"/>
      <c r="I28" s="126"/>
      <c r="J28" s="126"/>
      <c r="K28" s="126"/>
      <c r="L28" s="126"/>
      <c r="M28" s="127"/>
      <c r="N28" s="127"/>
      <c r="O28" s="127"/>
      <c r="P28" s="127"/>
      <c r="Q28" s="236"/>
      <c r="R28" s="237"/>
      <c r="S28" s="238"/>
      <c r="T28" s="126"/>
      <c r="U28" s="126"/>
      <c r="V28" s="126"/>
      <c r="W28" s="126"/>
      <c r="X28" s="126"/>
      <c r="Y28" s="126"/>
      <c r="Z28" s="126"/>
      <c r="AA28" s="126"/>
      <c r="AB28" s="126"/>
      <c r="AC28" s="126"/>
      <c r="AD28" s="103"/>
      <c r="AE28" s="104"/>
      <c r="AF28" s="104"/>
      <c r="AG28" s="104"/>
      <c r="AH28" s="105"/>
      <c r="AI28" s="126"/>
      <c r="AJ28" s="126"/>
      <c r="AK28" s="126"/>
      <c r="AL28" s="126"/>
      <c r="AM28" s="126"/>
      <c r="AN28" s="103"/>
      <c r="AO28" s="104"/>
      <c r="AP28" s="104"/>
      <c r="AQ28" s="104"/>
      <c r="AR28" s="105"/>
      <c r="AS28" s="103"/>
      <c r="AT28" s="104"/>
      <c r="AU28" s="105"/>
      <c r="AV28" s="103"/>
      <c r="AW28" s="104"/>
      <c r="AX28" s="105"/>
      <c r="AY28" s="103"/>
      <c r="AZ28" s="104"/>
      <c r="BA28" s="104"/>
      <c r="BB28" s="103"/>
      <c r="BC28" s="105"/>
      <c r="BD28" s="94">
        <v>41716</v>
      </c>
      <c r="BE28" s="95"/>
      <c r="BF28" s="96"/>
      <c r="BG28" s="155">
        <v>41988</v>
      </c>
      <c r="BH28" s="93"/>
      <c r="BI28" s="93"/>
      <c r="BJ28" s="22">
        <f t="shared" si="0"/>
        <v>0</v>
      </c>
      <c r="BK28" s="22">
        <f t="shared" si="1"/>
        <v>8</v>
      </c>
      <c r="BL28" s="22">
        <f t="shared" si="2"/>
        <v>27</v>
      </c>
      <c r="BM28" s="93">
        <f t="shared" si="3"/>
        <v>8</v>
      </c>
      <c r="BN28" s="93"/>
      <c r="BO28" s="262"/>
      <c r="BP28" s="263"/>
      <c r="BQ28" s="264"/>
      <c r="BR28" s="216"/>
      <c r="BS28" s="217"/>
      <c r="BT28" s="217"/>
      <c r="BU28" s="217"/>
      <c r="BV28" s="217"/>
      <c r="BW28" s="217"/>
      <c r="BX28" s="218"/>
    </row>
    <row r="29" spans="1:76" ht="29.25" customHeight="1" x14ac:dyDescent="0.25">
      <c r="A29" s="126"/>
      <c r="B29" s="126"/>
      <c r="C29" s="126"/>
      <c r="D29" s="126"/>
      <c r="E29" s="126"/>
      <c r="F29" s="126"/>
      <c r="G29" s="126"/>
      <c r="H29" s="126"/>
      <c r="I29" s="126"/>
      <c r="J29" s="126"/>
      <c r="K29" s="126"/>
      <c r="L29" s="126"/>
      <c r="M29" s="127"/>
      <c r="N29" s="127"/>
      <c r="O29" s="127"/>
      <c r="P29" s="127"/>
      <c r="Q29" s="236"/>
      <c r="R29" s="237"/>
      <c r="S29" s="238"/>
      <c r="T29" s="126"/>
      <c r="U29" s="126"/>
      <c r="V29" s="126"/>
      <c r="W29" s="126"/>
      <c r="X29" s="126"/>
      <c r="Y29" s="126"/>
      <c r="Z29" s="126"/>
      <c r="AA29" s="126"/>
      <c r="AB29" s="126"/>
      <c r="AC29" s="126"/>
      <c r="AD29" s="103"/>
      <c r="AE29" s="104"/>
      <c r="AF29" s="104"/>
      <c r="AG29" s="104"/>
      <c r="AH29" s="105"/>
      <c r="AI29" s="126"/>
      <c r="AJ29" s="126"/>
      <c r="AK29" s="126"/>
      <c r="AL29" s="126"/>
      <c r="AM29" s="126"/>
      <c r="AN29" s="103"/>
      <c r="AO29" s="104"/>
      <c r="AP29" s="104"/>
      <c r="AQ29" s="104"/>
      <c r="AR29" s="105"/>
      <c r="AS29" s="103"/>
      <c r="AT29" s="104"/>
      <c r="AU29" s="105"/>
      <c r="AV29" s="103"/>
      <c r="AW29" s="104"/>
      <c r="AX29" s="105"/>
      <c r="AY29" s="103"/>
      <c r="AZ29" s="104"/>
      <c r="BA29" s="104"/>
      <c r="BB29" s="103"/>
      <c r="BC29" s="105"/>
      <c r="BD29" s="94">
        <v>42068</v>
      </c>
      <c r="BE29" s="95"/>
      <c r="BF29" s="96"/>
      <c r="BG29" s="155">
        <v>42358</v>
      </c>
      <c r="BH29" s="93"/>
      <c r="BI29" s="93"/>
      <c r="BJ29" s="22">
        <f t="shared" si="0"/>
        <v>0</v>
      </c>
      <c r="BK29" s="22">
        <f t="shared" si="1"/>
        <v>9</v>
      </c>
      <c r="BL29" s="22">
        <f t="shared" si="2"/>
        <v>15</v>
      </c>
      <c r="BM29" s="93">
        <f t="shared" si="3"/>
        <v>9</v>
      </c>
      <c r="BN29" s="93"/>
      <c r="BO29" s="262"/>
      <c r="BP29" s="263"/>
      <c r="BQ29" s="264"/>
      <c r="BR29" s="216"/>
      <c r="BS29" s="217"/>
      <c r="BT29" s="217"/>
      <c r="BU29" s="217"/>
      <c r="BV29" s="217"/>
      <c r="BW29" s="217"/>
      <c r="BX29" s="218"/>
    </row>
    <row r="30" spans="1:76" ht="29.25" customHeight="1" x14ac:dyDescent="0.25">
      <c r="A30" s="126"/>
      <c r="B30" s="126"/>
      <c r="C30" s="126"/>
      <c r="D30" s="126"/>
      <c r="E30" s="126"/>
      <c r="F30" s="126"/>
      <c r="G30" s="126"/>
      <c r="H30" s="126"/>
      <c r="I30" s="126"/>
      <c r="J30" s="126"/>
      <c r="K30" s="126"/>
      <c r="L30" s="126"/>
      <c r="M30" s="127"/>
      <c r="N30" s="127"/>
      <c r="O30" s="127"/>
      <c r="P30" s="127"/>
      <c r="Q30" s="236"/>
      <c r="R30" s="237"/>
      <c r="S30" s="238"/>
      <c r="T30" s="126"/>
      <c r="U30" s="126"/>
      <c r="V30" s="126"/>
      <c r="W30" s="126"/>
      <c r="X30" s="126"/>
      <c r="Y30" s="126"/>
      <c r="Z30" s="126"/>
      <c r="AA30" s="126"/>
      <c r="AB30" s="126"/>
      <c r="AC30" s="126"/>
      <c r="AD30" s="103"/>
      <c r="AE30" s="104"/>
      <c r="AF30" s="104"/>
      <c r="AG30" s="104"/>
      <c r="AH30" s="105"/>
      <c r="AI30" s="126"/>
      <c r="AJ30" s="126"/>
      <c r="AK30" s="126"/>
      <c r="AL30" s="126"/>
      <c r="AM30" s="126"/>
      <c r="AN30" s="103"/>
      <c r="AO30" s="104"/>
      <c r="AP30" s="104"/>
      <c r="AQ30" s="104"/>
      <c r="AR30" s="105"/>
      <c r="AS30" s="103"/>
      <c r="AT30" s="104"/>
      <c r="AU30" s="105"/>
      <c r="AV30" s="103"/>
      <c r="AW30" s="104"/>
      <c r="AX30" s="105"/>
      <c r="AY30" s="103"/>
      <c r="AZ30" s="104"/>
      <c r="BA30" s="104"/>
      <c r="BB30" s="103"/>
      <c r="BC30" s="105"/>
      <c r="BD30" s="155">
        <v>43129</v>
      </c>
      <c r="BE30" s="93"/>
      <c r="BF30" s="93"/>
      <c r="BG30" s="155">
        <v>43457</v>
      </c>
      <c r="BH30" s="93"/>
      <c r="BI30" s="93"/>
      <c r="BJ30" s="22">
        <f t="shared" ref="BJ30" si="4">DATEDIF(BD30,BG30,"Y")</f>
        <v>0</v>
      </c>
      <c r="BK30" s="22">
        <f t="shared" ref="BK30" si="5">DATEDIF(BD30,BG30,"YM")</f>
        <v>10</v>
      </c>
      <c r="BL30" s="22">
        <f t="shared" ref="BL30" si="6">DATEDIF(BD30,BG30,"MD")</f>
        <v>24</v>
      </c>
      <c r="BM30" s="93">
        <f t="shared" si="3"/>
        <v>10</v>
      </c>
      <c r="BN30" s="93"/>
      <c r="BO30" s="262"/>
      <c r="BP30" s="263"/>
      <c r="BQ30" s="264"/>
      <c r="BR30" s="216"/>
      <c r="BS30" s="217"/>
      <c r="BT30" s="217"/>
      <c r="BU30" s="217"/>
      <c r="BV30" s="217"/>
      <c r="BW30" s="217"/>
      <c r="BX30" s="218"/>
    </row>
    <row r="31" spans="1:76" ht="108" customHeight="1" thickBot="1" x14ac:dyDescent="0.3">
      <c r="A31" s="231"/>
      <c r="B31" s="231"/>
      <c r="C31" s="231"/>
      <c r="D31" s="231"/>
      <c r="E31" s="231"/>
      <c r="F31" s="231"/>
      <c r="G31" s="231"/>
      <c r="H31" s="231"/>
      <c r="I31" s="231"/>
      <c r="J31" s="231"/>
      <c r="K31" s="231"/>
      <c r="L31" s="231"/>
      <c r="M31" s="252"/>
      <c r="N31" s="252"/>
      <c r="O31" s="252"/>
      <c r="P31" s="252"/>
      <c r="Q31" s="236"/>
      <c r="R31" s="237"/>
      <c r="S31" s="238"/>
      <c r="T31" s="231"/>
      <c r="U31" s="231"/>
      <c r="V31" s="231"/>
      <c r="W31" s="231"/>
      <c r="X31" s="231"/>
      <c r="Y31" s="231"/>
      <c r="Z31" s="231"/>
      <c r="AA31" s="231"/>
      <c r="AB31" s="231"/>
      <c r="AC31" s="231"/>
      <c r="AD31" s="103"/>
      <c r="AE31" s="104"/>
      <c r="AF31" s="104"/>
      <c r="AG31" s="104"/>
      <c r="AH31" s="105"/>
      <c r="AI31" s="231"/>
      <c r="AJ31" s="231"/>
      <c r="AK31" s="231"/>
      <c r="AL31" s="231"/>
      <c r="AM31" s="231"/>
      <c r="AN31" s="103"/>
      <c r="AO31" s="104"/>
      <c r="AP31" s="104"/>
      <c r="AQ31" s="104"/>
      <c r="AR31" s="105"/>
      <c r="AS31" s="103"/>
      <c r="AT31" s="104"/>
      <c r="AU31" s="105"/>
      <c r="AV31" s="103"/>
      <c r="AW31" s="104"/>
      <c r="AX31" s="105"/>
      <c r="AY31" s="103"/>
      <c r="AZ31" s="104"/>
      <c r="BA31" s="104"/>
      <c r="BB31" s="103"/>
      <c r="BC31" s="105"/>
      <c r="BD31" s="268">
        <v>43484</v>
      </c>
      <c r="BE31" s="268"/>
      <c r="BF31" s="268"/>
      <c r="BG31" s="268">
        <v>43828</v>
      </c>
      <c r="BH31" s="268"/>
      <c r="BI31" s="268"/>
      <c r="BJ31" s="53">
        <f t="shared" ref="BJ31" si="7">DATEDIF(BD31,BG31,"Y")</f>
        <v>0</v>
      </c>
      <c r="BK31" s="53">
        <f t="shared" ref="BK31" si="8">DATEDIF(BD31,BG31,"YM")</f>
        <v>11</v>
      </c>
      <c r="BL31" s="53">
        <f t="shared" ref="BL31" si="9">DATEDIF(BD31,BG31,"MD")</f>
        <v>10</v>
      </c>
      <c r="BM31" s="230">
        <f t="shared" si="3"/>
        <v>11</v>
      </c>
      <c r="BN31" s="230"/>
      <c r="BO31" s="262"/>
      <c r="BP31" s="263"/>
      <c r="BQ31" s="264"/>
      <c r="BR31" s="216"/>
      <c r="BS31" s="217"/>
      <c r="BT31" s="217"/>
      <c r="BU31" s="217"/>
      <c r="BV31" s="217"/>
      <c r="BW31" s="217"/>
      <c r="BX31" s="218"/>
    </row>
    <row r="32" spans="1:76" ht="39" customHeight="1" x14ac:dyDescent="0.25">
      <c r="A32" s="239" t="s">
        <v>115</v>
      </c>
      <c r="B32" s="240"/>
      <c r="C32" s="240"/>
      <c r="D32" s="240"/>
      <c r="E32" s="240"/>
      <c r="F32" s="240"/>
      <c r="G32" s="240" t="s">
        <v>81</v>
      </c>
      <c r="H32" s="240"/>
      <c r="I32" s="240"/>
      <c r="J32" s="240" t="s">
        <v>81</v>
      </c>
      <c r="K32" s="240"/>
      <c r="L32" s="240"/>
      <c r="M32" s="244" t="s">
        <v>112</v>
      </c>
      <c r="N32" s="244"/>
      <c r="O32" s="244"/>
      <c r="P32" s="244"/>
      <c r="Q32" s="246">
        <v>38995</v>
      </c>
      <c r="R32" s="247"/>
      <c r="S32" s="248"/>
      <c r="T32" s="240" t="s">
        <v>113</v>
      </c>
      <c r="U32" s="240"/>
      <c r="V32" s="240"/>
      <c r="W32" s="240"/>
      <c r="X32" s="240"/>
      <c r="Y32" s="240" t="s">
        <v>40</v>
      </c>
      <c r="Z32" s="240"/>
      <c r="AA32" s="240"/>
      <c r="AB32" s="240"/>
      <c r="AC32" s="240"/>
      <c r="AD32" s="253" t="s">
        <v>81</v>
      </c>
      <c r="AE32" s="254"/>
      <c r="AF32" s="254"/>
      <c r="AG32" s="254"/>
      <c r="AH32" s="255"/>
      <c r="AI32" s="265" t="s">
        <v>116</v>
      </c>
      <c r="AJ32" s="266"/>
      <c r="AK32" s="266"/>
      <c r="AL32" s="266"/>
      <c r="AM32" s="267"/>
      <c r="AN32" s="253" t="s">
        <v>40</v>
      </c>
      <c r="AO32" s="254"/>
      <c r="AP32" s="254"/>
      <c r="AQ32" s="254"/>
      <c r="AR32" s="255"/>
      <c r="AS32" s="253" t="s">
        <v>40</v>
      </c>
      <c r="AT32" s="254"/>
      <c r="AU32" s="255"/>
      <c r="AV32" s="253" t="s">
        <v>40</v>
      </c>
      <c r="AW32" s="254"/>
      <c r="AX32" s="255"/>
      <c r="AY32" s="253" t="s">
        <v>102</v>
      </c>
      <c r="AZ32" s="254"/>
      <c r="BA32" s="255"/>
      <c r="BB32" s="253" t="s">
        <v>40</v>
      </c>
      <c r="BC32" s="254"/>
      <c r="BD32" s="246">
        <v>42476</v>
      </c>
      <c r="BE32" s="247"/>
      <c r="BF32" s="248"/>
      <c r="BG32" s="246">
        <v>45193</v>
      </c>
      <c r="BH32" s="247"/>
      <c r="BI32" s="248"/>
      <c r="BJ32" s="54">
        <f t="shared" ref="BJ32:BJ37" si="10">DATEDIF(BD32,BG32,"Y")</f>
        <v>7</v>
      </c>
      <c r="BK32" s="54">
        <f t="shared" ref="BK32:BK37" si="11">DATEDIF(BD32,BG32,"YM")</f>
        <v>5</v>
      </c>
      <c r="BL32" s="54">
        <f t="shared" ref="BL32:BL37" si="12">DATEDIF(BD32,BG32,"MD")</f>
        <v>8</v>
      </c>
      <c r="BM32" s="286">
        <f t="shared" ref="BM32:BM37" si="13">+BK32</f>
        <v>5</v>
      </c>
      <c r="BN32" s="286"/>
      <c r="BO32" s="278" t="s">
        <v>108</v>
      </c>
      <c r="BP32" s="279"/>
      <c r="BQ32" s="280"/>
      <c r="BR32" s="265" t="s">
        <v>453</v>
      </c>
      <c r="BS32" s="266"/>
      <c r="BT32" s="266"/>
      <c r="BU32" s="266"/>
      <c r="BV32" s="266"/>
      <c r="BW32" s="266"/>
      <c r="BX32" s="269"/>
    </row>
    <row r="33" spans="1:76" ht="49.5" customHeight="1" x14ac:dyDescent="0.25">
      <c r="A33" s="241"/>
      <c r="B33" s="126"/>
      <c r="C33" s="126"/>
      <c r="D33" s="126"/>
      <c r="E33" s="126"/>
      <c r="F33" s="126"/>
      <c r="G33" s="126"/>
      <c r="H33" s="126"/>
      <c r="I33" s="126"/>
      <c r="J33" s="126"/>
      <c r="K33" s="126"/>
      <c r="L33" s="126"/>
      <c r="M33" s="127"/>
      <c r="N33" s="127"/>
      <c r="O33" s="127"/>
      <c r="P33" s="127"/>
      <c r="Q33" s="236"/>
      <c r="R33" s="237"/>
      <c r="S33" s="238"/>
      <c r="T33" s="126"/>
      <c r="U33" s="126"/>
      <c r="V33" s="126"/>
      <c r="W33" s="126"/>
      <c r="X33" s="126"/>
      <c r="Y33" s="126"/>
      <c r="Z33" s="126"/>
      <c r="AA33" s="126"/>
      <c r="AB33" s="126"/>
      <c r="AC33" s="126"/>
      <c r="AD33" s="103"/>
      <c r="AE33" s="104"/>
      <c r="AF33" s="104"/>
      <c r="AG33" s="104"/>
      <c r="AH33" s="105"/>
      <c r="AI33" s="176"/>
      <c r="AJ33" s="177"/>
      <c r="AK33" s="177"/>
      <c r="AL33" s="177"/>
      <c r="AM33" s="178"/>
      <c r="AN33" s="106"/>
      <c r="AO33" s="107"/>
      <c r="AP33" s="107"/>
      <c r="AQ33" s="107"/>
      <c r="AR33" s="108"/>
      <c r="AS33" s="106"/>
      <c r="AT33" s="107"/>
      <c r="AU33" s="108"/>
      <c r="AV33" s="106"/>
      <c r="AW33" s="107"/>
      <c r="AX33" s="108"/>
      <c r="AY33" s="106"/>
      <c r="AZ33" s="107"/>
      <c r="BA33" s="108"/>
      <c r="BB33" s="106"/>
      <c r="BC33" s="107"/>
      <c r="BD33" s="274"/>
      <c r="BE33" s="275"/>
      <c r="BF33" s="276"/>
      <c r="BG33" s="274"/>
      <c r="BH33" s="275"/>
      <c r="BI33" s="276"/>
      <c r="BJ33" s="22">
        <f t="shared" si="10"/>
        <v>0</v>
      </c>
      <c r="BK33" s="22">
        <f t="shared" si="11"/>
        <v>0</v>
      </c>
      <c r="BL33" s="22">
        <f t="shared" si="12"/>
        <v>0</v>
      </c>
      <c r="BM33" s="93">
        <f t="shared" si="13"/>
        <v>0</v>
      </c>
      <c r="BN33" s="93"/>
      <c r="BO33" s="262"/>
      <c r="BP33" s="263"/>
      <c r="BQ33" s="264"/>
      <c r="BR33" s="216"/>
      <c r="BS33" s="217"/>
      <c r="BT33" s="217"/>
      <c r="BU33" s="217"/>
      <c r="BV33" s="217"/>
      <c r="BW33" s="217"/>
      <c r="BX33" s="270"/>
    </row>
    <row r="34" spans="1:76" ht="63.75" customHeight="1" x14ac:dyDescent="0.25">
      <c r="A34" s="241"/>
      <c r="B34" s="126"/>
      <c r="C34" s="126"/>
      <c r="D34" s="126"/>
      <c r="E34" s="126"/>
      <c r="F34" s="126"/>
      <c r="G34" s="126"/>
      <c r="H34" s="126"/>
      <c r="I34" s="126"/>
      <c r="J34" s="126"/>
      <c r="K34" s="126"/>
      <c r="L34" s="126"/>
      <c r="M34" s="127"/>
      <c r="N34" s="127"/>
      <c r="O34" s="127"/>
      <c r="P34" s="127"/>
      <c r="Q34" s="236"/>
      <c r="R34" s="237"/>
      <c r="S34" s="238"/>
      <c r="T34" s="126"/>
      <c r="U34" s="126"/>
      <c r="V34" s="126"/>
      <c r="W34" s="126"/>
      <c r="X34" s="126"/>
      <c r="Y34" s="126"/>
      <c r="Z34" s="126"/>
      <c r="AA34" s="126"/>
      <c r="AB34" s="126"/>
      <c r="AC34" s="126"/>
      <c r="AD34" s="103"/>
      <c r="AE34" s="104"/>
      <c r="AF34" s="104"/>
      <c r="AG34" s="104"/>
      <c r="AH34" s="105"/>
      <c r="AI34" s="127" t="s">
        <v>117</v>
      </c>
      <c r="AJ34" s="127"/>
      <c r="AK34" s="127"/>
      <c r="AL34" s="127"/>
      <c r="AM34" s="127"/>
      <c r="AN34" s="100" t="s">
        <v>40</v>
      </c>
      <c r="AO34" s="101"/>
      <c r="AP34" s="101"/>
      <c r="AQ34" s="101"/>
      <c r="AR34" s="102"/>
      <c r="AS34" s="100" t="s">
        <v>40</v>
      </c>
      <c r="AT34" s="101"/>
      <c r="AU34" s="102"/>
      <c r="AV34" s="100" t="s">
        <v>40</v>
      </c>
      <c r="AW34" s="101"/>
      <c r="AX34" s="102"/>
      <c r="AY34" s="100" t="s">
        <v>102</v>
      </c>
      <c r="AZ34" s="101"/>
      <c r="BA34" s="102"/>
      <c r="BB34" s="100" t="s">
        <v>40</v>
      </c>
      <c r="BC34" s="101"/>
      <c r="BD34" s="233">
        <v>45362</v>
      </c>
      <c r="BE34" s="234"/>
      <c r="BF34" s="235"/>
      <c r="BG34" s="233">
        <v>45365</v>
      </c>
      <c r="BH34" s="234"/>
      <c r="BI34" s="235"/>
      <c r="BJ34" s="22">
        <f t="shared" si="10"/>
        <v>0</v>
      </c>
      <c r="BK34" s="22">
        <f t="shared" si="11"/>
        <v>0</v>
      </c>
      <c r="BL34" s="22">
        <f t="shared" si="12"/>
        <v>3</v>
      </c>
      <c r="BM34" s="93">
        <f t="shared" si="13"/>
        <v>0</v>
      </c>
      <c r="BN34" s="93"/>
      <c r="BO34" s="259" t="s">
        <v>108</v>
      </c>
      <c r="BP34" s="260"/>
      <c r="BQ34" s="261"/>
      <c r="BR34" s="216"/>
      <c r="BS34" s="217"/>
      <c r="BT34" s="217"/>
      <c r="BU34" s="217"/>
      <c r="BV34" s="217"/>
      <c r="BW34" s="217"/>
      <c r="BX34" s="270"/>
    </row>
    <row r="35" spans="1:76" ht="63.75" customHeight="1" x14ac:dyDescent="0.25">
      <c r="A35" s="241"/>
      <c r="B35" s="126"/>
      <c r="C35" s="126"/>
      <c r="D35" s="126"/>
      <c r="E35" s="126"/>
      <c r="F35" s="126"/>
      <c r="G35" s="126"/>
      <c r="H35" s="126"/>
      <c r="I35" s="126"/>
      <c r="J35" s="126"/>
      <c r="K35" s="126"/>
      <c r="L35" s="126"/>
      <c r="M35" s="127"/>
      <c r="N35" s="127"/>
      <c r="O35" s="127"/>
      <c r="P35" s="127"/>
      <c r="Q35" s="236"/>
      <c r="R35" s="237"/>
      <c r="S35" s="238"/>
      <c r="T35" s="126"/>
      <c r="U35" s="126"/>
      <c r="V35" s="126"/>
      <c r="W35" s="126"/>
      <c r="X35" s="126"/>
      <c r="Y35" s="126"/>
      <c r="Z35" s="126"/>
      <c r="AA35" s="126"/>
      <c r="AB35" s="126"/>
      <c r="AC35" s="126"/>
      <c r="AD35" s="103"/>
      <c r="AE35" s="104"/>
      <c r="AF35" s="104"/>
      <c r="AG35" s="104"/>
      <c r="AH35" s="105"/>
      <c r="AI35" s="127"/>
      <c r="AJ35" s="127"/>
      <c r="AK35" s="127"/>
      <c r="AL35" s="127"/>
      <c r="AM35" s="127"/>
      <c r="AN35" s="106"/>
      <c r="AO35" s="107"/>
      <c r="AP35" s="107"/>
      <c r="AQ35" s="107"/>
      <c r="AR35" s="108"/>
      <c r="AS35" s="106"/>
      <c r="AT35" s="107"/>
      <c r="AU35" s="108"/>
      <c r="AV35" s="106"/>
      <c r="AW35" s="107"/>
      <c r="AX35" s="108"/>
      <c r="AY35" s="106"/>
      <c r="AZ35" s="107"/>
      <c r="BA35" s="108"/>
      <c r="BB35" s="106"/>
      <c r="BC35" s="107"/>
      <c r="BD35" s="274"/>
      <c r="BE35" s="275"/>
      <c r="BF35" s="276"/>
      <c r="BG35" s="274"/>
      <c r="BH35" s="275"/>
      <c r="BI35" s="276"/>
      <c r="BJ35" s="22">
        <f t="shared" si="10"/>
        <v>0</v>
      </c>
      <c r="BK35" s="22">
        <f t="shared" si="11"/>
        <v>0</v>
      </c>
      <c r="BL35" s="22">
        <f t="shared" si="12"/>
        <v>0</v>
      </c>
      <c r="BM35" s="93">
        <f t="shared" si="13"/>
        <v>0</v>
      </c>
      <c r="BN35" s="93"/>
      <c r="BO35" s="262"/>
      <c r="BP35" s="263"/>
      <c r="BQ35" s="264"/>
      <c r="BR35" s="216"/>
      <c r="BS35" s="217"/>
      <c r="BT35" s="217"/>
      <c r="BU35" s="217"/>
      <c r="BV35" s="217"/>
      <c r="BW35" s="217"/>
      <c r="BX35" s="270"/>
    </row>
    <row r="36" spans="1:76" ht="63.75" customHeight="1" x14ac:dyDescent="0.25">
      <c r="A36" s="241"/>
      <c r="B36" s="126"/>
      <c r="C36" s="126"/>
      <c r="D36" s="126"/>
      <c r="E36" s="126"/>
      <c r="F36" s="126"/>
      <c r="G36" s="126"/>
      <c r="H36" s="126"/>
      <c r="I36" s="126"/>
      <c r="J36" s="126"/>
      <c r="K36" s="126"/>
      <c r="L36" s="126"/>
      <c r="M36" s="127"/>
      <c r="N36" s="127"/>
      <c r="O36" s="127"/>
      <c r="P36" s="127"/>
      <c r="Q36" s="236"/>
      <c r="R36" s="237"/>
      <c r="S36" s="238"/>
      <c r="T36" s="126"/>
      <c r="U36" s="126"/>
      <c r="V36" s="126"/>
      <c r="W36" s="126"/>
      <c r="X36" s="126"/>
      <c r="Y36" s="126"/>
      <c r="Z36" s="126"/>
      <c r="AA36" s="126"/>
      <c r="AB36" s="126"/>
      <c r="AC36" s="126"/>
      <c r="AD36" s="103"/>
      <c r="AE36" s="104"/>
      <c r="AF36" s="104"/>
      <c r="AG36" s="104"/>
      <c r="AH36" s="105"/>
      <c r="AI36" s="127" t="s">
        <v>118</v>
      </c>
      <c r="AJ36" s="127"/>
      <c r="AK36" s="127"/>
      <c r="AL36" s="127"/>
      <c r="AM36" s="127"/>
      <c r="AN36" s="100" t="s">
        <v>40</v>
      </c>
      <c r="AO36" s="101"/>
      <c r="AP36" s="101"/>
      <c r="AQ36" s="101"/>
      <c r="AR36" s="102"/>
      <c r="AS36" s="100" t="s">
        <v>40</v>
      </c>
      <c r="AT36" s="101"/>
      <c r="AU36" s="102"/>
      <c r="AV36" s="100" t="s">
        <v>81</v>
      </c>
      <c r="AW36" s="101"/>
      <c r="AX36" s="102"/>
      <c r="AY36" s="100" t="s">
        <v>40</v>
      </c>
      <c r="AZ36" s="101"/>
      <c r="BA36" s="102"/>
      <c r="BB36" s="100" t="s">
        <v>40</v>
      </c>
      <c r="BC36" s="101"/>
      <c r="BD36" s="155">
        <v>45194</v>
      </c>
      <c r="BE36" s="155"/>
      <c r="BF36" s="155"/>
      <c r="BG36" s="155">
        <v>45209</v>
      </c>
      <c r="BH36" s="155"/>
      <c r="BI36" s="155"/>
      <c r="BJ36" s="22">
        <f t="shared" si="10"/>
        <v>0</v>
      </c>
      <c r="BK36" s="22">
        <f t="shared" si="11"/>
        <v>0</v>
      </c>
      <c r="BL36" s="22">
        <f t="shared" si="12"/>
        <v>15</v>
      </c>
      <c r="BM36" s="93">
        <f t="shared" si="13"/>
        <v>0</v>
      </c>
      <c r="BN36" s="93"/>
      <c r="BO36" s="281" t="s">
        <v>108</v>
      </c>
      <c r="BP36" s="281"/>
      <c r="BQ36" s="281"/>
      <c r="BR36" s="216"/>
      <c r="BS36" s="217"/>
      <c r="BT36" s="217"/>
      <c r="BU36" s="217"/>
      <c r="BV36" s="217"/>
      <c r="BW36" s="217"/>
      <c r="BX36" s="270"/>
    </row>
    <row r="37" spans="1:76" ht="150" customHeight="1" thickBot="1" x14ac:dyDescent="0.3">
      <c r="A37" s="242"/>
      <c r="B37" s="243"/>
      <c r="C37" s="243"/>
      <c r="D37" s="243"/>
      <c r="E37" s="243"/>
      <c r="F37" s="243"/>
      <c r="G37" s="243"/>
      <c r="H37" s="243"/>
      <c r="I37" s="243"/>
      <c r="J37" s="243"/>
      <c r="K37" s="243"/>
      <c r="L37" s="243"/>
      <c r="M37" s="245"/>
      <c r="N37" s="245"/>
      <c r="O37" s="245"/>
      <c r="P37" s="245"/>
      <c r="Q37" s="249"/>
      <c r="R37" s="250"/>
      <c r="S37" s="251"/>
      <c r="T37" s="243"/>
      <c r="U37" s="243"/>
      <c r="V37" s="243"/>
      <c r="W37" s="243"/>
      <c r="X37" s="243"/>
      <c r="Y37" s="243"/>
      <c r="Z37" s="243"/>
      <c r="AA37" s="243"/>
      <c r="AB37" s="243"/>
      <c r="AC37" s="243"/>
      <c r="AD37" s="256"/>
      <c r="AE37" s="257"/>
      <c r="AF37" s="257"/>
      <c r="AG37" s="257"/>
      <c r="AH37" s="258"/>
      <c r="AI37" s="245"/>
      <c r="AJ37" s="245"/>
      <c r="AK37" s="245"/>
      <c r="AL37" s="245"/>
      <c r="AM37" s="245"/>
      <c r="AN37" s="256"/>
      <c r="AO37" s="257"/>
      <c r="AP37" s="257"/>
      <c r="AQ37" s="257"/>
      <c r="AR37" s="258"/>
      <c r="AS37" s="256"/>
      <c r="AT37" s="257"/>
      <c r="AU37" s="258"/>
      <c r="AV37" s="256"/>
      <c r="AW37" s="257"/>
      <c r="AX37" s="258"/>
      <c r="AY37" s="256"/>
      <c r="AZ37" s="257"/>
      <c r="BA37" s="258"/>
      <c r="BB37" s="256"/>
      <c r="BC37" s="257"/>
      <c r="BD37" s="277">
        <v>45166</v>
      </c>
      <c r="BE37" s="277"/>
      <c r="BF37" s="277"/>
      <c r="BG37" s="277">
        <v>45187</v>
      </c>
      <c r="BH37" s="277"/>
      <c r="BI37" s="277"/>
      <c r="BJ37" s="55">
        <f t="shared" si="10"/>
        <v>0</v>
      </c>
      <c r="BK37" s="55">
        <f t="shared" si="11"/>
        <v>0</v>
      </c>
      <c r="BL37" s="55">
        <f t="shared" si="12"/>
        <v>21</v>
      </c>
      <c r="BM37" s="283">
        <f t="shared" si="13"/>
        <v>0</v>
      </c>
      <c r="BN37" s="283"/>
      <c r="BO37" s="282"/>
      <c r="BP37" s="282"/>
      <c r="BQ37" s="282"/>
      <c r="BR37" s="271"/>
      <c r="BS37" s="272"/>
      <c r="BT37" s="272"/>
      <c r="BU37" s="272"/>
      <c r="BV37" s="272"/>
      <c r="BW37" s="272"/>
      <c r="BX37" s="273"/>
    </row>
    <row r="38" spans="1:76" ht="15.75" x14ac:dyDescent="0.25">
      <c r="BA38" s="232"/>
      <c r="BB38" s="232"/>
      <c r="BC38" s="232"/>
      <c r="BD38" s="232"/>
      <c r="BE38" s="232"/>
      <c r="BF38" s="232"/>
      <c r="BG38" s="41"/>
      <c r="BH38" s="41"/>
      <c r="BI38" s="41"/>
      <c r="BJ38" s="97"/>
      <c r="BK38" s="97"/>
      <c r="BL38" s="36" t="s">
        <v>108</v>
      </c>
      <c r="BM38" s="36"/>
      <c r="BN38" s="36"/>
    </row>
    <row r="39" spans="1:76" ht="15.75" x14ac:dyDescent="0.25">
      <c r="BA39" s="232"/>
      <c r="BB39" s="232"/>
      <c r="BC39" s="232"/>
      <c r="BD39" s="232"/>
      <c r="BE39" s="232"/>
      <c r="BF39" s="232"/>
      <c r="BG39" s="41"/>
      <c r="BH39" s="41"/>
      <c r="BI39" s="41"/>
      <c r="BJ39" s="97"/>
      <c r="BK39" s="97"/>
      <c r="BL39" s="36"/>
      <c r="BM39" s="36"/>
      <c r="BN39" s="36"/>
    </row>
    <row r="40" spans="1:76" ht="15.75" x14ac:dyDescent="0.25">
      <c r="BA40" s="232"/>
      <c r="BB40" s="232"/>
      <c r="BC40" s="232"/>
      <c r="BD40" s="232"/>
      <c r="BE40" s="232"/>
      <c r="BF40" s="232"/>
      <c r="BG40" s="41"/>
      <c r="BH40" s="41"/>
      <c r="BI40" s="41"/>
      <c r="BJ40" s="97"/>
      <c r="BK40" s="97"/>
    </row>
    <row r="41" spans="1:76" ht="15.75" x14ac:dyDescent="0.25">
      <c r="A41" s="5" t="s">
        <v>83</v>
      </c>
      <c r="BA41" s="39"/>
      <c r="BB41" s="39"/>
      <c r="BC41" s="39"/>
      <c r="BD41" s="39"/>
      <c r="BE41" s="39"/>
      <c r="BF41" s="39"/>
      <c r="BG41" s="41"/>
      <c r="BH41" s="41"/>
      <c r="BI41" s="41"/>
      <c r="BJ41" s="1"/>
      <c r="BK41" s="1"/>
    </row>
    <row r="42" spans="1:76" ht="15.75" x14ac:dyDescent="0.25">
      <c r="BA42" s="39"/>
      <c r="BB42" s="39"/>
      <c r="BC42" s="39"/>
      <c r="BD42" s="39"/>
      <c r="BE42" s="39"/>
      <c r="BF42" s="39"/>
      <c r="BG42" s="41"/>
      <c r="BH42" s="41"/>
      <c r="BI42" s="41"/>
      <c r="BJ42" s="1"/>
      <c r="BK42" s="1"/>
    </row>
    <row r="43" spans="1:76" s="5" customFormat="1" ht="15" customHeight="1" x14ac:dyDescent="0.25">
      <c r="A43" s="99" t="s">
        <v>84</v>
      </c>
      <c r="B43" s="99"/>
      <c r="C43" s="99"/>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23"/>
      <c r="AX43" s="23"/>
      <c r="AY43" s="23"/>
      <c r="AZ43" s="23"/>
      <c r="BA43" s="19"/>
      <c r="BB43" s="19"/>
      <c r="BC43" s="19"/>
      <c r="BD43" s="19"/>
      <c r="BE43" s="19"/>
      <c r="BF43" s="135"/>
      <c r="BG43" s="135"/>
      <c r="BH43" s="135"/>
      <c r="BI43" s="34"/>
      <c r="BJ43" s="23"/>
      <c r="BK43" s="23"/>
      <c r="BL43" s="23"/>
      <c r="BM43" s="23"/>
      <c r="BN43" s="23"/>
      <c r="BO43" s="23"/>
      <c r="BP43" s="23"/>
    </row>
    <row r="44" spans="1:76" s="5" customFormat="1" ht="28.5" customHeight="1" x14ac:dyDescent="0.25">
      <c r="A44" s="84" t="s">
        <v>20</v>
      </c>
      <c r="B44" s="84"/>
      <c r="C44" s="84"/>
      <c r="D44" s="84"/>
      <c r="E44" s="84"/>
      <c r="F44" s="84"/>
      <c r="G44" s="84" t="s">
        <v>85</v>
      </c>
      <c r="H44" s="84"/>
      <c r="I44" s="84"/>
      <c r="J44" s="84"/>
      <c r="K44" s="84"/>
      <c r="L44" s="84"/>
      <c r="M44" s="84" t="s">
        <v>86</v>
      </c>
      <c r="N44" s="84"/>
      <c r="O44" s="84"/>
      <c r="P44" s="84"/>
      <c r="Q44" s="84" t="s">
        <v>87</v>
      </c>
      <c r="R44" s="84"/>
      <c r="S44" s="84"/>
      <c r="T44" s="84"/>
      <c r="U44" s="84" t="s">
        <v>88</v>
      </c>
      <c r="V44" s="84"/>
      <c r="W44" s="84"/>
      <c r="X44" s="84"/>
      <c r="Y44" s="84" t="s">
        <v>89</v>
      </c>
      <c r="Z44" s="84"/>
      <c r="AA44" s="84"/>
      <c r="AB44" s="84" t="s">
        <v>90</v>
      </c>
      <c r="AC44" s="84"/>
      <c r="AD44" s="84"/>
      <c r="AE44" s="85" t="s">
        <v>58</v>
      </c>
      <c r="AF44" s="85"/>
      <c r="AG44" s="85"/>
      <c r="AH44" s="85" t="s">
        <v>59</v>
      </c>
      <c r="AI44" s="85"/>
      <c r="AJ44" s="85"/>
      <c r="AK44" s="85"/>
      <c r="AL44" s="85"/>
      <c r="AM44" s="85"/>
      <c r="AN44" s="85"/>
      <c r="AO44" s="85"/>
      <c r="AP44" s="85"/>
      <c r="AQ44" s="85"/>
      <c r="AR44" s="85"/>
      <c r="AS44" s="85"/>
      <c r="AT44" s="85"/>
      <c r="AU44" s="85"/>
      <c r="AV44" s="85"/>
      <c r="AW44" s="19"/>
      <c r="AX44" s="19"/>
      <c r="AY44" s="19"/>
      <c r="AZ44" s="19"/>
      <c r="BA44"/>
      <c r="BB44"/>
      <c r="BC44"/>
      <c r="BD44"/>
      <c r="BE44"/>
      <c r="BF44"/>
      <c r="BG44"/>
      <c r="BH44"/>
      <c r="BI44"/>
      <c r="BJ44" s="34"/>
      <c r="BK44" s="34"/>
      <c r="BL44" s="34"/>
      <c r="BM44" s="34"/>
      <c r="BN44" s="34"/>
      <c r="BO44" s="34"/>
      <c r="BP44" s="34"/>
      <c r="BQ44" s="34"/>
      <c r="BR44" s="34"/>
    </row>
    <row r="45" spans="1:76" s="2" customFormat="1" ht="103.5" customHeight="1" x14ac:dyDescent="0.25">
      <c r="A45" s="126"/>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t="s">
        <v>40</v>
      </c>
      <c r="Z45" s="126"/>
      <c r="AA45" s="126"/>
      <c r="AB45" s="126" t="s">
        <v>40</v>
      </c>
      <c r="AC45" s="126"/>
      <c r="AD45" s="126"/>
      <c r="AE45" s="117" t="str">
        <f>+IF(AB45="SI","SI CUMPLE","NO CUMPLE")</f>
        <v>NO CUMPLE</v>
      </c>
      <c r="AF45" s="117"/>
      <c r="AG45" s="117"/>
      <c r="AH45" s="127" t="s">
        <v>454</v>
      </c>
      <c r="AI45" s="126"/>
      <c r="AJ45" s="126"/>
      <c r="AK45" s="126"/>
      <c r="AL45" s="126"/>
      <c r="AM45" s="126"/>
      <c r="AN45" s="126"/>
      <c r="AO45" s="126"/>
      <c r="AP45" s="126"/>
      <c r="AQ45" s="126"/>
      <c r="AR45" s="126"/>
      <c r="AS45" s="126"/>
      <c r="AT45" s="126"/>
      <c r="AU45" s="126"/>
      <c r="AV45" s="126"/>
    </row>
    <row r="46" spans="1:76" x14ac:dyDescent="0.25">
      <c r="AE46" s="44" t="str">
        <f>+IF(AB46="SI","SI CUMPLE","NO CUMPLE")</f>
        <v>NO CUMPLE</v>
      </c>
      <c r="AF46" s="43"/>
      <c r="AG46" s="43"/>
    </row>
    <row r="48" spans="1:76" x14ac:dyDescent="0.25">
      <c r="A48" s="5" t="s">
        <v>92</v>
      </c>
      <c r="BF48" s="97"/>
      <c r="BG48" s="97"/>
      <c r="BH48" s="97"/>
      <c r="BI48" s="97"/>
      <c r="BJ48" s="97"/>
    </row>
    <row r="49" spans="1:61" x14ac:dyDescent="0.25">
      <c r="BA49" s="5"/>
      <c r="BB49" s="5"/>
      <c r="BC49" s="5"/>
      <c r="BD49" s="5"/>
      <c r="BE49" s="5"/>
      <c r="BF49" s="5"/>
      <c r="BG49" s="5"/>
      <c r="BH49" s="5"/>
      <c r="BI49" s="5"/>
    </row>
    <row r="50" spans="1:61" s="5" customFormat="1" ht="15" customHeight="1" x14ac:dyDescent="0.25">
      <c r="A50" s="121" t="s">
        <v>93</v>
      </c>
      <c r="B50" s="122"/>
      <c r="C50" s="122"/>
      <c r="D50" s="122"/>
      <c r="E50" s="122"/>
      <c r="F50" s="122"/>
      <c r="G50" s="122"/>
      <c r="H50" s="122"/>
      <c r="I50" s="122"/>
      <c r="J50" s="122"/>
      <c r="K50" s="122"/>
      <c r="L50" s="122"/>
      <c r="M50" s="122"/>
      <c r="N50" s="122"/>
      <c r="O50" s="122"/>
      <c r="P50" s="122"/>
      <c r="Q50" s="122"/>
      <c r="R50" s="122"/>
      <c r="S50" s="122"/>
      <c r="T50" s="122"/>
      <c r="U50" s="122"/>
      <c r="V50" s="122"/>
      <c r="W50" s="122"/>
      <c r="X50" s="122"/>
      <c r="Y50" s="122"/>
      <c r="Z50" s="122"/>
      <c r="AA50" s="122"/>
      <c r="AB50" s="122"/>
      <c r="AC50" s="23"/>
      <c r="AD50" s="23"/>
      <c r="AE50" s="23"/>
      <c r="AF50" s="23"/>
      <c r="AG50" s="23"/>
      <c r="AH50" s="23"/>
      <c r="AI50" s="23"/>
      <c r="AJ50" s="23"/>
      <c r="AK50" s="23"/>
      <c r="AL50" s="23"/>
      <c r="BA50"/>
      <c r="BB50"/>
      <c r="BC50"/>
      <c r="BD50"/>
      <c r="BE50"/>
      <c r="BF50"/>
      <c r="BG50"/>
      <c r="BH50"/>
      <c r="BI50"/>
    </row>
    <row r="51" spans="1:61" ht="29.25" customHeight="1" x14ac:dyDescent="0.25">
      <c r="A51" s="84" t="s">
        <v>94</v>
      </c>
      <c r="B51" s="84"/>
      <c r="C51" s="84"/>
      <c r="D51" s="84"/>
      <c r="E51" s="84"/>
      <c r="F51" s="84"/>
      <c r="G51" s="123" t="s">
        <v>90</v>
      </c>
      <c r="H51" s="124"/>
      <c r="I51" s="125"/>
      <c r="J51" s="85" t="s">
        <v>58</v>
      </c>
      <c r="K51" s="85"/>
      <c r="L51" s="128"/>
      <c r="M51" s="84" t="s">
        <v>59</v>
      </c>
      <c r="N51" s="84"/>
      <c r="O51" s="84"/>
      <c r="P51" s="84"/>
      <c r="Q51" s="84"/>
      <c r="R51" s="84"/>
      <c r="S51" s="84"/>
      <c r="T51" s="84"/>
      <c r="U51" s="84"/>
      <c r="V51" s="84"/>
      <c r="W51" s="84"/>
      <c r="X51" s="84"/>
      <c r="Y51" s="84"/>
      <c r="Z51" s="84"/>
      <c r="AA51" s="84"/>
      <c r="AB51" s="84"/>
      <c r="AC51" s="118"/>
      <c r="AD51" s="118"/>
      <c r="AE51" s="118"/>
      <c r="AF51" s="118"/>
      <c r="AG51" s="118"/>
      <c r="AH51" s="118"/>
      <c r="AI51" s="118"/>
      <c r="AJ51" s="118"/>
      <c r="AK51" s="118"/>
      <c r="AL51" s="118"/>
      <c r="BA51" s="2"/>
      <c r="BB51" s="2"/>
      <c r="BC51" s="2"/>
      <c r="BD51" s="2"/>
      <c r="BE51" s="2"/>
      <c r="BF51" s="2"/>
      <c r="BG51" s="2"/>
      <c r="BH51" s="2"/>
      <c r="BI51" s="2"/>
    </row>
    <row r="52" spans="1:61" s="2" customFormat="1" ht="88.5" customHeight="1" x14ac:dyDescent="0.25">
      <c r="A52" s="127" t="s">
        <v>95</v>
      </c>
      <c r="B52" s="127"/>
      <c r="C52" s="127"/>
      <c r="D52" s="127"/>
      <c r="E52" s="127"/>
      <c r="F52" s="127"/>
      <c r="G52" s="126" t="s">
        <v>81</v>
      </c>
      <c r="H52" s="126"/>
      <c r="I52" s="126"/>
      <c r="J52" s="117" t="s">
        <v>119</v>
      </c>
      <c r="K52" s="117"/>
      <c r="L52" s="117"/>
      <c r="M52" s="120" t="s">
        <v>96</v>
      </c>
      <c r="N52" s="120"/>
      <c r="O52" s="120"/>
      <c r="P52" s="120"/>
      <c r="Q52" s="120"/>
      <c r="R52" s="120"/>
      <c r="S52" s="120"/>
      <c r="T52" s="120"/>
      <c r="U52" s="120"/>
      <c r="V52" s="120"/>
      <c r="W52" s="120"/>
      <c r="X52" s="120"/>
      <c r="Y52" s="120"/>
      <c r="Z52" s="120"/>
      <c r="AA52" s="120"/>
      <c r="AB52" s="120"/>
      <c r="AC52" s="104"/>
      <c r="AD52" s="104"/>
      <c r="AE52" s="104"/>
      <c r="AF52" s="104"/>
      <c r="AG52" s="104"/>
      <c r="AH52" s="104"/>
      <c r="AI52" s="104"/>
      <c r="AJ52" s="104"/>
      <c r="AK52" s="104"/>
      <c r="AL52" s="104"/>
      <c r="BA52"/>
      <c r="BB52"/>
      <c r="BC52"/>
      <c r="BD52"/>
      <c r="BE52"/>
      <c r="BF52"/>
      <c r="BG52"/>
      <c r="BH52"/>
      <c r="BI52"/>
    </row>
    <row r="53" spans="1:61" x14ac:dyDescent="0.25">
      <c r="J53" s="43" t="s">
        <v>119</v>
      </c>
      <c r="K53" s="43"/>
      <c r="L53" s="43"/>
    </row>
  </sheetData>
  <mergeCells count="208">
    <mergeCell ref="AH45:AV45"/>
    <mergeCell ref="A43:AV43"/>
    <mergeCell ref="A1:C1"/>
    <mergeCell ref="AS25:AU25"/>
    <mergeCell ref="AS26:AU31"/>
    <mergeCell ref="AS32:AU33"/>
    <mergeCell ref="BO32:BQ33"/>
    <mergeCell ref="BO34:BQ35"/>
    <mergeCell ref="BO36:BQ37"/>
    <mergeCell ref="AN36:AR37"/>
    <mergeCell ref="AV36:AX37"/>
    <mergeCell ref="AY36:BA37"/>
    <mergeCell ref="BM37:BN37"/>
    <mergeCell ref="BD36:BF36"/>
    <mergeCell ref="BD37:BF37"/>
    <mergeCell ref="A24:BU24"/>
    <mergeCell ref="BM32:BN32"/>
    <mergeCell ref="BM33:BN33"/>
    <mergeCell ref="BM34:BN34"/>
    <mergeCell ref="BM35:BN35"/>
    <mergeCell ref="BM36:BN36"/>
    <mergeCell ref="BG36:BI36"/>
    <mergeCell ref="BB36:BC37"/>
    <mergeCell ref="T32:X37"/>
    <mergeCell ref="BA38:BC38"/>
    <mergeCell ref="BD38:BF38"/>
    <mergeCell ref="BJ38:BK38"/>
    <mergeCell ref="BA39:BC39"/>
    <mergeCell ref="BD39:BF39"/>
    <mergeCell ref="BJ39:BK39"/>
    <mergeCell ref="BG37:BI37"/>
    <mergeCell ref="AI34:AM35"/>
    <mergeCell ref="AN34:AR35"/>
    <mergeCell ref="AV34:AX35"/>
    <mergeCell ref="AY34:BA35"/>
    <mergeCell ref="BB34:BC35"/>
    <mergeCell ref="AI36:AM37"/>
    <mergeCell ref="BO26:BQ31"/>
    <mergeCell ref="BR26:BX31"/>
    <mergeCell ref="AI32:AM33"/>
    <mergeCell ref="AN32:AR33"/>
    <mergeCell ref="AV32:AX33"/>
    <mergeCell ref="AY32:BA33"/>
    <mergeCell ref="BB32:BC33"/>
    <mergeCell ref="BD30:BF30"/>
    <mergeCell ref="BG30:BI30"/>
    <mergeCell ref="BD31:BF31"/>
    <mergeCell ref="BG31:BI31"/>
    <mergeCell ref="BR32:BX37"/>
    <mergeCell ref="AS34:AU35"/>
    <mergeCell ref="AS36:AU37"/>
    <mergeCell ref="BD32:BF33"/>
    <mergeCell ref="BG32:BI33"/>
    <mergeCell ref="BD34:BF35"/>
    <mergeCell ref="BG34:BI35"/>
    <mergeCell ref="G32:I37"/>
    <mergeCell ref="J32:L37"/>
    <mergeCell ref="M32:P37"/>
    <mergeCell ref="Q32:S37"/>
    <mergeCell ref="AY26:BA31"/>
    <mergeCell ref="BB26:BC31"/>
    <mergeCell ref="AD26:AH31"/>
    <mergeCell ref="A26:F31"/>
    <mergeCell ref="G26:I31"/>
    <mergeCell ref="J26:L31"/>
    <mergeCell ref="M26:P31"/>
    <mergeCell ref="T26:X31"/>
    <mergeCell ref="Y26:AC31"/>
    <mergeCell ref="Y32:AC37"/>
    <mergeCell ref="AD32:AH37"/>
    <mergeCell ref="BG19:BI19"/>
    <mergeCell ref="BJ18:BU19"/>
    <mergeCell ref="AF51:AL51"/>
    <mergeCell ref="A52:F52"/>
    <mergeCell ref="G52:I52"/>
    <mergeCell ref="J52:L52"/>
    <mergeCell ref="M52:AB52"/>
    <mergeCell ref="AC52:AE52"/>
    <mergeCell ref="AF52:AL52"/>
    <mergeCell ref="Y45:AA45"/>
    <mergeCell ref="AB45:AD45"/>
    <mergeCell ref="AE45:AG45"/>
    <mergeCell ref="A50:AB50"/>
    <mergeCell ref="A51:F51"/>
    <mergeCell ref="G51:I51"/>
    <mergeCell ref="J51:L51"/>
    <mergeCell ref="M51:AB51"/>
    <mergeCell ref="AC51:AE51"/>
    <mergeCell ref="AB44:AD44"/>
    <mergeCell ref="AE44:AG44"/>
    <mergeCell ref="BF43:BH43"/>
    <mergeCell ref="Q26:S31"/>
    <mergeCell ref="A32:F37"/>
    <mergeCell ref="A45:F45"/>
    <mergeCell ref="G45:L45"/>
    <mergeCell ref="M45:P45"/>
    <mergeCell ref="Q45:T45"/>
    <mergeCell ref="U45:X45"/>
    <mergeCell ref="A44:F44"/>
    <mergeCell ref="G44:L44"/>
    <mergeCell ref="M44:P44"/>
    <mergeCell ref="Q44:T44"/>
    <mergeCell ref="U44:X44"/>
    <mergeCell ref="Y44:AA44"/>
    <mergeCell ref="BF48:BH48"/>
    <mergeCell ref="BI48:BJ48"/>
    <mergeCell ref="BM30:BN30"/>
    <mergeCell ref="BM31:BN31"/>
    <mergeCell ref="AI26:AM31"/>
    <mergeCell ref="AN26:AR31"/>
    <mergeCell ref="BM28:BN28"/>
    <mergeCell ref="BD29:BF29"/>
    <mergeCell ref="BG29:BI29"/>
    <mergeCell ref="BM29:BN29"/>
    <mergeCell ref="BD27:BF27"/>
    <mergeCell ref="BG27:BI27"/>
    <mergeCell ref="BM27:BN27"/>
    <mergeCell ref="BD26:BF26"/>
    <mergeCell ref="BG26:BI26"/>
    <mergeCell ref="BM26:BN26"/>
    <mergeCell ref="BD28:BF28"/>
    <mergeCell ref="BG28:BI28"/>
    <mergeCell ref="AV26:AX31"/>
    <mergeCell ref="AH44:AV44"/>
    <mergeCell ref="BA40:BC40"/>
    <mergeCell ref="BD40:BF40"/>
    <mergeCell ref="BJ40:BK40"/>
    <mergeCell ref="BD25:BF25"/>
    <mergeCell ref="BG25:BI25"/>
    <mergeCell ref="BM25:BN25"/>
    <mergeCell ref="BO25:BQ25"/>
    <mergeCell ref="BR25:BX25"/>
    <mergeCell ref="AD25:AH25"/>
    <mergeCell ref="AI25:AM25"/>
    <mergeCell ref="AN25:AR25"/>
    <mergeCell ref="AV25:AX25"/>
    <mergeCell ref="AY25:BA25"/>
    <mergeCell ref="BB25:BC25"/>
    <mergeCell ref="AR20:AT20"/>
    <mergeCell ref="AU20:AW20"/>
    <mergeCell ref="A25:F25"/>
    <mergeCell ref="G25:I25"/>
    <mergeCell ref="J25:L25"/>
    <mergeCell ref="M25:P25"/>
    <mergeCell ref="Q25:S25"/>
    <mergeCell ref="T25:X25"/>
    <mergeCell ref="Y25:AC25"/>
    <mergeCell ref="AO19:AQ19"/>
    <mergeCell ref="AR19:AT19"/>
    <mergeCell ref="AU19:AW19"/>
    <mergeCell ref="AX19:AZ19"/>
    <mergeCell ref="BA19:BC19"/>
    <mergeCell ref="BD19:BF19"/>
    <mergeCell ref="A19:C19"/>
    <mergeCell ref="D19:F19"/>
    <mergeCell ref="G19:P19"/>
    <mergeCell ref="Q19:S19"/>
    <mergeCell ref="T19:V19"/>
    <mergeCell ref="W19:AH19"/>
    <mergeCell ref="AI19:AK19"/>
    <mergeCell ref="AL19:AN19"/>
    <mergeCell ref="AR18:AT18"/>
    <mergeCell ref="AU18:AW18"/>
    <mergeCell ref="AX18:AZ18"/>
    <mergeCell ref="BA18:BC18"/>
    <mergeCell ref="BD18:BF18"/>
    <mergeCell ref="BD17:BF17"/>
    <mergeCell ref="BG17:BI17"/>
    <mergeCell ref="BJ17:BU17"/>
    <mergeCell ref="AR17:AT17"/>
    <mergeCell ref="AU17:AW17"/>
    <mergeCell ref="AX17:AZ17"/>
    <mergeCell ref="BA17:BC17"/>
    <mergeCell ref="BG18:BI18"/>
    <mergeCell ref="A18:C18"/>
    <mergeCell ref="D18:F18"/>
    <mergeCell ref="Q18:S18"/>
    <mergeCell ref="T18:V18"/>
    <mergeCell ref="W18:AH18"/>
    <mergeCell ref="AI18:AK18"/>
    <mergeCell ref="AL18:AN18"/>
    <mergeCell ref="AL17:AN17"/>
    <mergeCell ref="AO17:AQ17"/>
    <mergeCell ref="AO18:AQ18"/>
    <mergeCell ref="G18:P18"/>
    <mergeCell ref="A12:F12"/>
    <mergeCell ref="G12:T12"/>
    <mergeCell ref="A16:BU16"/>
    <mergeCell ref="A17:C17"/>
    <mergeCell ref="D17:F17"/>
    <mergeCell ref="G17:P17"/>
    <mergeCell ref="Q17:S17"/>
    <mergeCell ref="T17:V17"/>
    <mergeCell ref="W17:AH17"/>
    <mergeCell ref="AI17:AK17"/>
    <mergeCell ref="A9:F9"/>
    <mergeCell ref="G9:T9"/>
    <mergeCell ref="A10:F10"/>
    <mergeCell ref="G10:T10"/>
    <mergeCell ref="A11:F11"/>
    <mergeCell ref="G11:T11"/>
    <mergeCell ref="A2:B2"/>
    <mergeCell ref="C2:BU2"/>
    <mergeCell ref="A3:B3"/>
    <mergeCell ref="C3:BU3"/>
    <mergeCell ref="A4:B4"/>
    <mergeCell ref="A8:F8"/>
    <mergeCell ref="G8:T8"/>
  </mergeCells>
  <conditionalFormatting sqref="J52:L53">
    <cfRule type="cellIs" dxfId="55" priority="1" operator="equal">
      <formula>"NO CUMPLE"</formula>
    </cfRule>
    <cfRule type="cellIs" dxfId="54" priority="2" operator="equal">
      <formula>"SI CUMPLE"</formula>
    </cfRule>
  </conditionalFormatting>
  <conditionalFormatting sqref="AE45:AG46">
    <cfRule type="cellIs" dxfId="53" priority="5" operator="equal">
      <formula>"NO CUMPLE"</formula>
    </cfRule>
    <cfRule type="cellIs" dxfId="52" priority="6" operator="equal">
      <formula>"SI CUMPLE"</formula>
    </cfRule>
  </conditionalFormatting>
  <conditionalFormatting sqref="BG18:BG20">
    <cfRule type="cellIs" dxfId="51" priority="21" operator="equal">
      <formula>"SI CUMPLE"</formula>
    </cfRule>
    <cfRule type="cellIs" dxfId="50" priority="22" operator="equal">
      <formula>"NO CUMPLE"</formula>
    </cfRule>
  </conditionalFormatting>
  <conditionalFormatting sqref="BL38">
    <cfRule type="cellIs" dxfId="49" priority="3" operator="equal">
      <formula>"NO CUMPLE"</formula>
    </cfRule>
    <cfRule type="cellIs" dxfId="48" priority="4" operator="equal">
      <formula>"SI CUMPLE"</formula>
    </cfRule>
  </conditionalFormatting>
  <conditionalFormatting sqref="BO26 BO32">
    <cfRule type="cellIs" dxfId="47" priority="19" operator="equal">
      <formula>"NO CUMPLE"</formula>
    </cfRule>
    <cfRule type="cellIs" dxfId="46" priority="20" operator="equal">
      <formula>"SI CUMPLE"</formula>
    </cfRule>
  </conditionalFormatting>
  <conditionalFormatting sqref="BO34 BO36">
    <cfRule type="cellIs" dxfId="45" priority="9" operator="equal">
      <formula>"NO CUMPLE"</formula>
    </cfRule>
    <cfRule type="cellIs" dxfId="44" priority="10" operator="equal">
      <formula>"SI CUMPLE"</formula>
    </cfRule>
  </conditionalFormatting>
  <hyperlinks>
    <hyperlink ref="A1" location="'CONSOLIDADO HABILITADOS '!A1" display="CONSOLIDADO" xr:uid="{ECE56A83-7306-4E38-BD75-2D5F971A3655}"/>
  </hyperlink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C39D8F60-86D3-443B-9528-6E9C18245AC9}">
          <x14:formula1>
            <xm:f>'LISTA '!$A$1:$A$2</xm:f>
          </x14:formula1>
          <xm:sqref>AI18:AK19</xm:sqref>
        </x14:dataValidation>
        <x14:dataValidation type="list" allowBlank="1" showInputMessage="1" showErrorMessage="1" xr:uid="{CFC8E76A-EB9B-44F0-B2D8-40D4D469EE7F}">
          <x14:formula1>
            <xm:f>'LISTA '!$C$1:$C$3</xm:f>
          </x14:formula1>
          <xm:sqref>AO18:AQ19 AY32 G11:T11 AY26 Y26 Y32 AY34 AY36</xm:sqref>
        </x14:dataValidation>
        <x14:dataValidation type="list" allowBlank="1" showInputMessage="1" showErrorMessage="1" xr:uid="{DDC3E14D-0CB4-4A15-B068-E2891DFA0E3A}">
          <x14:formula1>
            <xm:f>'LISTA '!$C$1:$C$2</xm:f>
          </x14:formula1>
          <xm:sqref>G26 J26 AL18:AN19 Y45:AD45 BA18:BF19 G52:I52 G12 AD32 AN26 AV26 AV32 BB26 J32 AD26 G32 AN32 BB32 AN34 AV34 BB34 AN36 AV36 BB36 AS26 AS32 AS34 AS36</xm:sqref>
        </x14:dataValidation>
        <x14:dataValidation type="list" allowBlank="1" showInputMessage="1" showErrorMessage="1" xr:uid="{F812C811-5FF5-4499-83CF-FFC115692D79}">
          <x14:formula1>
            <xm:f>'LISTA '!$E$1:$E$2</xm:f>
          </x14:formula1>
          <xm:sqref>A45:F45</xm:sqref>
        </x14:dataValidation>
        <x14:dataValidation type="list" allowBlank="1" showInputMessage="1" showErrorMessage="1" xr:uid="{AC5AE888-B4CF-40D9-BC9E-5074A41A2725}">
          <x14:formula1>
            <xm:f>'LISTA '!$G$1:$G$4</xm:f>
          </x14:formula1>
          <xm:sqref>G45:L45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03CFF-9D89-4F26-9DD3-CC3FC9D2C2F7}">
  <sheetPr>
    <tabColor rgb="FFFF0000"/>
  </sheetPr>
  <dimension ref="A1:BX42"/>
  <sheetViews>
    <sheetView showGridLines="0" topLeftCell="A19" zoomScale="55" zoomScaleNormal="55" workbookViewId="0">
      <selection sqref="A1:C1"/>
    </sheetView>
  </sheetViews>
  <sheetFormatPr baseColWidth="10" defaultColWidth="5.7109375" defaultRowHeight="15" x14ac:dyDescent="0.25"/>
  <cols>
    <col min="10" max="10" width="10.85546875" customWidth="1"/>
    <col min="31" max="31" width="11.140625" customWidth="1"/>
    <col min="41" max="41" width="6.42578125" customWidth="1"/>
    <col min="42" max="42" width="7.85546875" customWidth="1"/>
    <col min="43" max="43" width="9" customWidth="1"/>
    <col min="44" max="44" width="7.85546875" customWidth="1"/>
    <col min="59" max="59" width="12" customWidth="1"/>
    <col min="64" max="64" width="10.5703125" customWidth="1"/>
    <col min="73" max="73" width="44.57031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120</v>
      </c>
      <c r="H8" s="93"/>
      <c r="I8" s="93"/>
      <c r="J8" s="93"/>
      <c r="K8" s="93"/>
      <c r="L8" s="93"/>
      <c r="M8" s="93"/>
      <c r="N8" s="93"/>
      <c r="O8" s="93"/>
      <c r="P8" s="93"/>
      <c r="Q8" s="93"/>
      <c r="R8" s="93"/>
      <c r="S8" s="93"/>
      <c r="T8" s="93"/>
    </row>
    <row r="9" spans="1:73" x14ac:dyDescent="0.25">
      <c r="A9" s="142" t="s">
        <v>37</v>
      </c>
      <c r="B9" s="142"/>
      <c r="C9" s="142"/>
      <c r="D9" s="142"/>
      <c r="E9" s="142"/>
      <c r="F9" s="142"/>
      <c r="G9" s="93" t="s">
        <v>121</v>
      </c>
      <c r="H9" s="93"/>
      <c r="I9" s="93"/>
      <c r="J9" s="93"/>
      <c r="K9" s="93"/>
      <c r="L9" s="93"/>
      <c r="M9" s="93"/>
      <c r="N9" s="93"/>
      <c r="O9" s="93"/>
      <c r="P9" s="93"/>
      <c r="Q9" s="93"/>
      <c r="R9" s="93"/>
      <c r="S9" s="93"/>
      <c r="T9" s="93"/>
    </row>
    <row r="10" spans="1:73" x14ac:dyDescent="0.25">
      <c r="A10" s="142" t="s">
        <v>38</v>
      </c>
      <c r="B10" s="142"/>
      <c r="C10" s="142"/>
      <c r="D10" s="142"/>
      <c r="E10" s="142"/>
      <c r="F10" s="142"/>
      <c r="G10" s="93" t="s">
        <v>122</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4" t="s">
        <v>123</v>
      </c>
      <c r="B17" s="84"/>
      <c r="C17" s="84"/>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104</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41" customHeight="1" x14ac:dyDescent="0.25">
      <c r="A18" s="127" t="s">
        <v>124</v>
      </c>
      <c r="B18" s="127"/>
      <c r="C18" s="127"/>
      <c r="D18" s="141" t="s">
        <v>125</v>
      </c>
      <c r="E18" s="93"/>
      <c r="F18" s="93"/>
      <c r="G18" s="152" t="s">
        <v>126</v>
      </c>
      <c r="H18" s="153"/>
      <c r="I18" s="153"/>
      <c r="J18" s="153"/>
      <c r="K18" s="153"/>
      <c r="L18" s="153"/>
      <c r="M18" s="153"/>
      <c r="N18" s="153"/>
      <c r="O18" s="153"/>
      <c r="P18" s="154"/>
      <c r="Q18" s="156">
        <v>42944</v>
      </c>
      <c r="R18" s="126"/>
      <c r="S18" s="126"/>
      <c r="T18" s="156">
        <v>43096</v>
      </c>
      <c r="U18" s="126"/>
      <c r="V18" s="126"/>
      <c r="W18" s="287" t="s">
        <v>127</v>
      </c>
      <c r="X18" s="287"/>
      <c r="Y18" s="287"/>
      <c r="Z18" s="287"/>
      <c r="AA18" s="287"/>
      <c r="AB18" s="287"/>
      <c r="AC18" s="287"/>
      <c r="AD18" s="287"/>
      <c r="AE18" s="287"/>
      <c r="AF18" s="287"/>
      <c r="AG18" s="287"/>
      <c r="AH18" s="287"/>
      <c r="AI18" s="126" t="s">
        <v>108</v>
      </c>
      <c r="AJ18" s="126"/>
      <c r="AK18" s="126"/>
      <c r="AL18" s="126" t="s">
        <v>81</v>
      </c>
      <c r="AM18" s="126"/>
      <c r="AN18" s="126"/>
      <c r="AO18" s="126" t="s">
        <v>102</v>
      </c>
      <c r="AP18" s="126"/>
      <c r="AQ18" s="126"/>
      <c r="AR18" s="126" t="s">
        <v>128</v>
      </c>
      <c r="AS18" s="126"/>
      <c r="AT18" s="126"/>
      <c r="AU18" s="126">
        <v>406.46</v>
      </c>
      <c r="AV18" s="126"/>
      <c r="AW18" s="126"/>
      <c r="AX18" s="126">
        <v>53</v>
      </c>
      <c r="AY18" s="126"/>
      <c r="AZ18" s="126"/>
      <c r="BA18" s="126" t="s">
        <v>81</v>
      </c>
      <c r="BB18" s="126"/>
      <c r="BC18" s="126"/>
      <c r="BD18" s="126" t="s">
        <v>81</v>
      </c>
      <c r="BE18" s="126"/>
      <c r="BF18" s="126"/>
      <c r="BG18" s="227" t="s">
        <v>108</v>
      </c>
      <c r="BH18" s="228"/>
      <c r="BI18" s="229"/>
      <c r="BJ18" s="288" t="s">
        <v>455</v>
      </c>
      <c r="BK18" s="289"/>
      <c r="BL18" s="289"/>
      <c r="BM18" s="289"/>
      <c r="BN18" s="289"/>
      <c r="BO18" s="289"/>
      <c r="BP18" s="289"/>
      <c r="BQ18" s="289"/>
      <c r="BR18" s="289"/>
      <c r="BS18" s="289"/>
      <c r="BT18" s="289"/>
      <c r="BU18" s="290"/>
    </row>
    <row r="19" spans="1:76" ht="147" customHeight="1" x14ac:dyDescent="0.25">
      <c r="A19" s="126" t="s">
        <v>129</v>
      </c>
      <c r="B19" s="126"/>
      <c r="C19" s="126"/>
      <c r="D19" s="141" t="s">
        <v>130</v>
      </c>
      <c r="E19" s="93"/>
      <c r="F19" s="93"/>
      <c r="G19" s="126" t="s">
        <v>131</v>
      </c>
      <c r="H19" s="126"/>
      <c r="I19" s="126"/>
      <c r="J19" s="126"/>
      <c r="K19" s="126"/>
      <c r="L19" s="126"/>
      <c r="M19" s="126"/>
      <c r="N19" s="126"/>
      <c r="O19" s="126"/>
      <c r="P19" s="126"/>
      <c r="Q19" s="156">
        <v>43579</v>
      </c>
      <c r="R19" s="126"/>
      <c r="S19" s="126"/>
      <c r="T19" s="156">
        <v>43754</v>
      </c>
      <c r="U19" s="126"/>
      <c r="V19" s="126"/>
      <c r="W19" s="127" t="s">
        <v>132</v>
      </c>
      <c r="X19" s="127"/>
      <c r="Y19" s="127"/>
      <c r="Z19" s="127"/>
      <c r="AA19" s="127"/>
      <c r="AB19" s="127"/>
      <c r="AC19" s="127"/>
      <c r="AD19" s="127"/>
      <c r="AE19" s="127"/>
      <c r="AF19" s="127"/>
      <c r="AG19" s="127"/>
      <c r="AH19" s="127"/>
      <c r="AI19" s="126" t="s">
        <v>108</v>
      </c>
      <c r="AJ19" s="126"/>
      <c r="AK19" s="126"/>
      <c r="AL19" s="126" t="s">
        <v>81</v>
      </c>
      <c r="AM19" s="126"/>
      <c r="AN19" s="126"/>
      <c r="AO19" s="126" t="s">
        <v>102</v>
      </c>
      <c r="AP19" s="126"/>
      <c r="AQ19" s="126"/>
      <c r="AR19" s="126" t="s">
        <v>128</v>
      </c>
      <c r="AS19" s="126"/>
      <c r="AT19" s="126"/>
      <c r="AU19" s="126">
        <v>344.15</v>
      </c>
      <c r="AV19" s="126"/>
      <c r="AW19" s="126"/>
      <c r="AX19" s="126">
        <v>63</v>
      </c>
      <c r="AY19" s="126"/>
      <c r="AZ19" s="126"/>
      <c r="BA19" s="126" t="s">
        <v>81</v>
      </c>
      <c r="BB19" s="126"/>
      <c r="BC19" s="126"/>
      <c r="BD19" s="126" t="s">
        <v>81</v>
      </c>
      <c r="BE19" s="126"/>
      <c r="BF19" s="126"/>
      <c r="BG19" s="227" t="s">
        <v>108</v>
      </c>
      <c r="BH19" s="228"/>
      <c r="BI19" s="229"/>
      <c r="BJ19" s="291"/>
      <c r="BK19" s="292"/>
      <c r="BL19" s="292"/>
      <c r="BM19" s="292"/>
      <c r="BN19" s="292"/>
      <c r="BO19" s="292"/>
      <c r="BP19" s="292"/>
      <c r="BQ19" s="292"/>
      <c r="BR19" s="292"/>
      <c r="BS19" s="292"/>
      <c r="BT19" s="292"/>
      <c r="BU19" s="293"/>
    </row>
    <row r="20" spans="1:76" x14ac:dyDescent="0.25">
      <c r="AR20" s="137" t="s">
        <v>61</v>
      </c>
      <c r="AS20" s="137"/>
      <c r="AT20" s="137"/>
      <c r="AU20" s="138"/>
      <c r="AV20" s="138"/>
      <c r="AW20" s="138"/>
      <c r="BG20" s="36" t="s">
        <v>108</v>
      </c>
      <c r="BH20" s="36"/>
    </row>
    <row r="21" spans="1:76" x14ac:dyDescent="0.25">
      <c r="AR21" s="1"/>
      <c r="AS21" s="1"/>
      <c r="AT21" s="1"/>
      <c r="AU21" s="3"/>
      <c r="AV21" s="3"/>
      <c r="AW21" s="3"/>
    </row>
    <row r="22" spans="1:76" x14ac:dyDescent="0.25">
      <c r="A22" s="5" t="s">
        <v>62</v>
      </c>
      <c r="AR22" s="1"/>
      <c r="AS22" s="1"/>
      <c r="AT22" s="1"/>
      <c r="AU22" s="3"/>
      <c r="AV22" s="3"/>
      <c r="AW22" s="3"/>
    </row>
    <row r="23" spans="1:76" x14ac:dyDescent="0.25">
      <c r="AR23" s="1"/>
      <c r="AS23" s="1"/>
      <c r="AT23" s="1"/>
      <c r="AU23" s="3"/>
      <c r="AV23" s="3"/>
      <c r="AW23" s="3"/>
    </row>
    <row r="24" spans="1:76" s="5" customFormat="1" ht="15" customHeight="1" x14ac:dyDescent="0.25">
      <c r="A24" s="284" t="s">
        <v>63</v>
      </c>
      <c r="B24" s="285"/>
      <c r="C24" s="285"/>
      <c r="D24" s="285"/>
      <c r="E24" s="285"/>
      <c r="F24" s="285"/>
      <c r="G24" s="285"/>
      <c r="H24" s="285"/>
      <c r="I24" s="285"/>
      <c r="J24" s="285"/>
      <c r="K24" s="285"/>
      <c r="L24" s="285"/>
      <c r="M24" s="285"/>
      <c r="N24" s="285"/>
      <c r="O24" s="285"/>
      <c r="P24" s="285"/>
      <c r="Q24" s="285"/>
      <c r="R24" s="285"/>
      <c r="S24" s="285"/>
      <c r="T24" s="285"/>
      <c r="U24" s="285"/>
      <c r="V24" s="285"/>
      <c r="W24" s="285"/>
      <c r="X24" s="285"/>
      <c r="Y24" s="285"/>
      <c r="Z24" s="285"/>
      <c r="AA24" s="285"/>
      <c r="AB24" s="285"/>
      <c r="AC24" s="285"/>
      <c r="AD24" s="285"/>
      <c r="AE24" s="285"/>
      <c r="AF24" s="285"/>
      <c r="AG24" s="285"/>
      <c r="AH24" s="285"/>
      <c r="AI24" s="285"/>
      <c r="AJ24" s="285"/>
      <c r="AK24" s="285"/>
      <c r="AL24" s="285"/>
      <c r="AM24" s="285"/>
      <c r="AN24" s="285"/>
      <c r="AO24" s="285"/>
      <c r="AP24" s="285"/>
      <c r="AQ24" s="285"/>
      <c r="AR24" s="285"/>
      <c r="AS24" s="285"/>
      <c r="AT24" s="285"/>
      <c r="AU24" s="285"/>
      <c r="AV24" s="285"/>
      <c r="AW24" s="285"/>
      <c r="AX24" s="285"/>
      <c r="AY24" s="285"/>
      <c r="AZ24" s="285"/>
      <c r="BA24" s="285"/>
      <c r="BB24" s="285"/>
      <c r="BC24" s="285"/>
      <c r="BD24" s="285"/>
      <c r="BE24" s="285"/>
      <c r="BF24" s="285"/>
      <c r="BG24" s="285"/>
      <c r="BH24" s="285"/>
      <c r="BI24" s="285"/>
      <c r="BJ24" s="285"/>
      <c r="BK24" s="285"/>
      <c r="BL24" s="285"/>
      <c r="BM24" s="285"/>
      <c r="BN24" s="285"/>
      <c r="BO24" s="285"/>
      <c r="BP24" s="285"/>
      <c r="BQ24" s="285"/>
      <c r="BR24" s="285"/>
      <c r="BS24" s="285"/>
      <c r="BT24" s="285"/>
      <c r="BU24" s="285"/>
    </row>
    <row r="25" spans="1:76" s="17" customFormat="1" ht="45" customHeight="1" x14ac:dyDescent="0.25">
      <c r="A25" s="123" t="s">
        <v>64</v>
      </c>
      <c r="B25" s="124"/>
      <c r="C25" s="124"/>
      <c r="D25" s="124"/>
      <c r="E25" s="124"/>
      <c r="F25" s="125"/>
      <c r="G25" s="84" t="s">
        <v>65</v>
      </c>
      <c r="H25" s="84"/>
      <c r="I25" s="84"/>
      <c r="J25" s="84" t="s">
        <v>66</v>
      </c>
      <c r="K25" s="84"/>
      <c r="L25" s="84"/>
      <c r="M25" s="123" t="s">
        <v>67</v>
      </c>
      <c r="N25" s="124"/>
      <c r="O25" s="124"/>
      <c r="P25" s="125"/>
      <c r="Q25" s="84" t="s">
        <v>68</v>
      </c>
      <c r="R25" s="84"/>
      <c r="S25" s="84"/>
      <c r="T25" s="129" t="s">
        <v>69</v>
      </c>
      <c r="U25" s="130"/>
      <c r="V25" s="130"/>
      <c r="W25" s="130"/>
      <c r="X25" s="131"/>
      <c r="Y25" s="129" t="s">
        <v>70</v>
      </c>
      <c r="Z25" s="130"/>
      <c r="AA25" s="130"/>
      <c r="AB25" s="130"/>
      <c r="AC25" s="131"/>
      <c r="AD25" s="129" t="s">
        <v>71</v>
      </c>
      <c r="AE25" s="130"/>
      <c r="AF25" s="130"/>
      <c r="AG25" s="130"/>
      <c r="AH25" s="131"/>
      <c r="AI25" s="133" t="s">
        <v>72</v>
      </c>
      <c r="AJ25" s="133"/>
      <c r="AK25" s="133"/>
      <c r="AL25" s="133"/>
      <c r="AM25" s="133"/>
      <c r="AN25" s="129" t="s">
        <v>73</v>
      </c>
      <c r="AO25" s="130"/>
      <c r="AP25" s="130"/>
      <c r="AQ25" s="130"/>
      <c r="AR25" s="131"/>
      <c r="AS25" s="129" t="s">
        <v>98</v>
      </c>
      <c r="AT25" s="130"/>
      <c r="AU25" s="131"/>
      <c r="AV25" s="134" t="s">
        <v>74</v>
      </c>
      <c r="AW25" s="139"/>
      <c r="AX25" s="132"/>
      <c r="AY25" s="140" t="s">
        <v>75</v>
      </c>
      <c r="AZ25" s="140"/>
      <c r="BA25" s="140"/>
      <c r="BB25" s="129" t="s">
        <v>76</v>
      </c>
      <c r="BC25" s="131"/>
      <c r="BD25" s="132" t="s">
        <v>47</v>
      </c>
      <c r="BE25" s="133"/>
      <c r="BF25" s="133"/>
      <c r="BG25" s="133" t="s">
        <v>48</v>
      </c>
      <c r="BH25" s="133"/>
      <c r="BI25" s="133"/>
      <c r="BJ25" s="16" t="s">
        <v>77</v>
      </c>
      <c r="BK25" s="16" t="s">
        <v>78</v>
      </c>
      <c r="BL25" s="16" t="s">
        <v>79</v>
      </c>
      <c r="BM25" s="134" t="s">
        <v>80</v>
      </c>
      <c r="BN25" s="132"/>
      <c r="BO25" s="85" t="s">
        <v>58</v>
      </c>
      <c r="BP25" s="85"/>
      <c r="BQ25" s="85"/>
      <c r="BR25" s="84" t="s">
        <v>59</v>
      </c>
      <c r="BS25" s="84"/>
      <c r="BT25" s="84"/>
      <c r="BU25" s="84"/>
      <c r="BV25" s="84"/>
      <c r="BW25" s="84"/>
      <c r="BX25" s="84"/>
    </row>
    <row r="26" spans="1:76" s="2" customFormat="1" ht="113.25" customHeight="1" x14ac:dyDescent="0.25">
      <c r="A26" s="126" t="s">
        <v>133</v>
      </c>
      <c r="B26" s="126"/>
      <c r="C26" s="126"/>
      <c r="D26" s="126"/>
      <c r="E26" s="126"/>
      <c r="F26" s="126"/>
      <c r="G26" s="126" t="s">
        <v>81</v>
      </c>
      <c r="H26" s="126"/>
      <c r="I26" s="126"/>
      <c r="J26" s="126" t="s">
        <v>81</v>
      </c>
      <c r="K26" s="126"/>
      <c r="L26" s="126"/>
      <c r="M26" s="127" t="s">
        <v>134</v>
      </c>
      <c r="N26" s="127"/>
      <c r="O26" s="127"/>
      <c r="P26" s="127"/>
      <c r="Q26" s="156">
        <v>42426</v>
      </c>
      <c r="R26" s="126"/>
      <c r="S26" s="126"/>
      <c r="T26" s="126" t="s">
        <v>81</v>
      </c>
      <c r="U26" s="126"/>
      <c r="V26" s="126"/>
      <c r="W26" s="126"/>
      <c r="X26" s="126"/>
      <c r="Y26" s="126" t="s">
        <v>40</v>
      </c>
      <c r="Z26" s="126"/>
      <c r="AA26" s="126"/>
      <c r="AB26" s="126"/>
      <c r="AC26" s="126"/>
      <c r="AD26" s="126" t="s">
        <v>81</v>
      </c>
      <c r="AE26" s="126"/>
      <c r="AF26" s="126"/>
      <c r="AG26" s="126"/>
      <c r="AH26" s="126"/>
      <c r="AI26" s="126" t="s">
        <v>135</v>
      </c>
      <c r="AJ26" s="126"/>
      <c r="AK26" s="126"/>
      <c r="AL26" s="126"/>
      <c r="AM26" s="126"/>
      <c r="AN26" s="159" t="s">
        <v>40</v>
      </c>
      <c r="AO26" s="160"/>
      <c r="AP26" s="160"/>
      <c r="AQ26" s="160"/>
      <c r="AR26" s="161"/>
      <c r="AS26" s="159" t="s">
        <v>81</v>
      </c>
      <c r="AT26" s="160"/>
      <c r="AU26" s="160"/>
      <c r="AV26" s="159" t="s">
        <v>81</v>
      </c>
      <c r="AW26" s="160"/>
      <c r="AX26" s="160"/>
      <c r="AY26" s="159" t="s">
        <v>40</v>
      </c>
      <c r="AZ26" s="160"/>
      <c r="BA26" s="161"/>
      <c r="BB26" s="159" t="s">
        <v>40</v>
      </c>
      <c r="BC26" s="161"/>
      <c r="BD26" s="172">
        <v>42786</v>
      </c>
      <c r="BE26" s="160"/>
      <c r="BF26" s="161"/>
      <c r="BG26" s="172">
        <v>43085</v>
      </c>
      <c r="BH26" s="160"/>
      <c r="BI26" s="161"/>
      <c r="BJ26" s="46">
        <f>DATEDIF(BD26,BG26,"Y")</f>
        <v>0</v>
      </c>
      <c r="BK26" s="46">
        <f>DATEDIF(BD26,BG26,"YM")</f>
        <v>9</v>
      </c>
      <c r="BL26" s="46">
        <f>DATEDIF(BD26,BG26,"MD")</f>
        <v>26</v>
      </c>
      <c r="BM26" s="159"/>
      <c r="BN26" s="161"/>
      <c r="BO26" s="136" t="str">
        <f>+IF(BH28&gt;=24,"SI CUMPLE","NO CUMPLE")</f>
        <v>NO CUMPLE</v>
      </c>
      <c r="BP26" s="136"/>
      <c r="BQ26" s="136"/>
      <c r="BR26" s="127" t="s">
        <v>456</v>
      </c>
      <c r="BS26" s="126"/>
      <c r="BT26" s="126"/>
      <c r="BU26" s="126"/>
      <c r="BV26" s="126"/>
      <c r="BW26" s="126"/>
      <c r="BX26" s="126"/>
    </row>
    <row r="27" spans="1:76" s="2" customFormat="1" ht="113.25" customHeight="1" x14ac:dyDescent="0.25">
      <c r="A27" s="126"/>
      <c r="B27" s="126"/>
      <c r="C27" s="126"/>
      <c r="D27" s="126"/>
      <c r="E27" s="126"/>
      <c r="F27" s="126"/>
      <c r="G27" s="126"/>
      <c r="H27" s="126"/>
      <c r="I27" s="126"/>
      <c r="J27" s="126"/>
      <c r="K27" s="126"/>
      <c r="L27" s="126"/>
      <c r="M27" s="127"/>
      <c r="N27" s="127"/>
      <c r="O27" s="127"/>
      <c r="P27" s="127"/>
      <c r="Q27" s="126"/>
      <c r="R27" s="126"/>
      <c r="S27" s="126"/>
      <c r="T27" s="126"/>
      <c r="U27" s="126"/>
      <c r="V27" s="126"/>
      <c r="W27" s="126"/>
      <c r="X27" s="126"/>
      <c r="Y27" s="126"/>
      <c r="Z27" s="126"/>
      <c r="AA27" s="126"/>
      <c r="AB27" s="126"/>
      <c r="AC27" s="126"/>
      <c r="AD27" s="126"/>
      <c r="AE27" s="126"/>
      <c r="AF27" s="126"/>
      <c r="AG27" s="126"/>
      <c r="AH27" s="126"/>
      <c r="AI27" s="126" t="s">
        <v>135</v>
      </c>
      <c r="AJ27" s="126"/>
      <c r="AK27" s="126"/>
      <c r="AL27" s="126"/>
      <c r="AM27" s="126"/>
      <c r="AN27" s="159" t="s">
        <v>40</v>
      </c>
      <c r="AO27" s="160"/>
      <c r="AP27" s="160"/>
      <c r="AQ27" s="160"/>
      <c r="AR27" s="161"/>
      <c r="AS27" s="159" t="s">
        <v>81</v>
      </c>
      <c r="AT27" s="160"/>
      <c r="AU27" s="160"/>
      <c r="AV27" s="159" t="s">
        <v>81</v>
      </c>
      <c r="AW27" s="160"/>
      <c r="AX27" s="160"/>
      <c r="AY27" s="159" t="s">
        <v>40</v>
      </c>
      <c r="AZ27" s="160"/>
      <c r="BA27" s="161"/>
      <c r="BB27" s="159" t="s">
        <v>40</v>
      </c>
      <c r="BC27" s="161"/>
      <c r="BD27" s="172">
        <v>44889</v>
      </c>
      <c r="BE27" s="160"/>
      <c r="BF27" s="161"/>
      <c r="BG27" s="156">
        <v>45497</v>
      </c>
      <c r="BH27" s="126"/>
      <c r="BI27" s="126"/>
      <c r="BJ27" s="46">
        <f>DATEDIF(BD27,BG27,"Y")</f>
        <v>1</v>
      </c>
      <c r="BK27" s="46">
        <f>DATEDIF(BD27,BG27,"YM")</f>
        <v>8</v>
      </c>
      <c r="BL27" s="46">
        <f>DATEDIF(BD27,BG27,"MD")</f>
        <v>0</v>
      </c>
      <c r="BM27" s="126"/>
      <c r="BN27" s="126"/>
      <c r="BO27" s="136" t="str">
        <f>+IF(BH29&gt;=24,"SI CUMPLE","NO CUMPLE")</f>
        <v>NO CUMPLE</v>
      </c>
      <c r="BP27" s="136"/>
      <c r="BQ27" s="136"/>
      <c r="BR27" s="126"/>
      <c r="BS27" s="126"/>
      <c r="BT27" s="126"/>
      <c r="BU27" s="126"/>
      <c r="BV27" s="126"/>
      <c r="BW27" s="126"/>
      <c r="BX27" s="126"/>
    </row>
    <row r="28" spans="1:76" x14ac:dyDescent="0.25">
      <c r="Q28" s="97"/>
      <c r="R28" s="97"/>
      <c r="S28" s="97"/>
      <c r="T28" s="97"/>
      <c r="U28" s="97"/>
      <c r="V28" s="97"/>
      <c r="BE28" s="97"/>
      <c r="BF28" s="97"/>
      <c r="BG28" s="97"/>
      <c r="BH28" s="97"/>
      <c r="BI28" s="97"/>
      <c r="BL28" s="48" t="str">
        <f>+IF(BH30&gt;=24,"SI CUMPLE","NO CUMPLE")</f>
        <v>NO CUMPLE</v>
      </c>
      <c r="BM28" s="47"/>
      <c r="BN28" s="47"/>
    </row>
    <row r="30" spans="1:76" x14ac:dyDescent="0.25">
      <c r="A30" s="5" t="s">
        <v>83</v>
      </c>
    </row>
    <row r="32" spans="1:76" s="5" customFormat="1" ht="15" customHeight="1" x14ac:dyDescent="0.25">
      <c r="A32" s="99" t="s">
        <v>84</v>
      </c>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23"/>
      <c r="AP32" s="23"/>
      <c r="AQ32" s="23"/>
      <c r="AR32" s="23"/>
      <c r="AS32" s="23"/>
      <c r="AT32" s="23"/>
      <c r="AU32" s="23"/>
      <c r="AV32" s="23"/>
      <c r="AW32" s="23"/>
      <c r="AX32" s="23"/>
      <c r="AY32" s="23"/>
      <c r="AZ32" s="23"/>
      <c r="BA32" s="23"/>
      <c r="BB32" s="23"/>
      <c r="BC32" s="23"/>
      <c r="BD32" s="23"/>
      <c r="BE32" s="23"/>
      <c r="BF32" s="23"/>
      <c r="BG32" s="23"/>
      <c r="BH32" s="23"/>
      <c r="BI32" s="135"/>
      <c r="BJ32" s="135"/>
      <c r="BK32" s="135"/>
      <c r="BL32" s="135"/>
      <c r="BM32" s="135"/>
      <c r="BN32" s="135"/>
      <c r="BO32" s="135"/>
      <c r="BP32" s="135"/>
      <c r="BQ32" s="135"/>
      <c r="BR32" s="135"/>
    </row>
    <row r="33" spans="1:60" s="5" customFormat="1" ht="28.5" customHeight="1" x14ac:dyDescent="0.25">
      <c r="A33" s="84" t="s">
        <v>20</v>
      </c>
      <c r="B33" s="84"/>
      <c r="C33" s="84"/>
      <c r="D33" s="84"/>
      <c r="E33" s="84"/>
      <c r="F33" s="84"/>
      <c r="G33" s="84" t="s">
        <v>85</v>
      </c>
      <c r="H33" s="84"/>
      <c r="I33" s="84"/>
      <c r="J33" s="84"/>
      <c r="K33" s="84"/>
      <c r="L33" s="84"/>
      <c r="M33" s="84" t="s">
        <v>86</v>
      </c>
      <c r="N33" s="84"/>
      <c r="O33" s="84"/>
      <c r="P33" s="84"/>
      <c r="Q33" s="84" t="s">
        <v>87</v>
      </c>
      <c r="R33" s="84"/>
      <c r="S33" s="84"/>
      <c r="T33" s="84"/>
      <c r="U33" s="84" t="s">
        <v>88</v>
      </c>
      <c r="V33" s="84"/>
      <c r="W33" s="84"/>
      <c r="X33" s="84"/>
      <c r="Y33" s="84" t="s">
        <v>89</v>
      </c>
      <c r="Z33" s="84"/>
      <c r="AA33" s="84"/>
      <c r="AB33" s="84" t="s">
        <v>90</v>
      </c>
      <c r="AC33" s="84"/>
      <c r="AD33" s="84"/>
      <c r="AE33" s="85" t="s">
        <v>58</v>
      </c>
      <c r="AF33" s="85"/>
      <c r="AG33" s="85"/>
      <c r="AH33" s="85" t="s">
        <v>59</v>
      </c>
      <c r="AI33" s="85"/>
      <c r="AJ33" s="85"/>
      <c r="AK33" s="85"/>
      <c r="AL33" s="85"/>
      <c r="AM33" s="85"/>
      <c r="AN33" s="85"/>
      <c r="AO33" s="19"/>
      <c r="AP33" s="20"/>
      <c r="AQ33" s="20"/>
      <c r="AR33" s="20"/>
      <c r="AS33" s="20"/>
      <c r="AT33" s="20"/>
      <c r="AU33" s="20"/>
      <c r="AV33" s="20"/>
      <c r="AW33" s="19"/>
      <c r="AX33" s="19"/>
      <c r="AY33" s="19"/>
      <c r="AZ33" s="19"/>
      <c r="BA33" s="19"/>
      <c r="BB33" s="19"/>
      <c r="BC33" s="19"/>
      <c r="BD33" s="19"/>
      <c r="BE33" s="19"/>
      <c r="BF33" s="135"/>
      <c r="BG33" s="135"/>
      <c r="BH33" s="135"/>
    </row>
    <row r="34" spans="1:60" x14ac:dyDescent="0.25">
      <c r="A34" s="93" t="s">
        <v>136</v>
      </c>
      <c r="B34" s="93"/>
      <c r="C34" s="93"/>
      <c r="D34" s="93"/>
      <c r="E34" s="93"/>
      <c r="F34" s="93"/>
      <c r="G34" s="93" t="s">
        <v>137</v>
      </c>
      <c r="H34" s="93"/>
      <c r="I34" s="93"/>
      <c r="J34" s="93"/>
      <c r="K34" s="93"/>
      <c r="L34" s="93"/>
      <c r="M34" s="93" t="s">
        <v>138</v>
      </c>
      <c r="N34" s="93"/>
      <c r="O34" s="93"/>
      <c r="P34" s="93"/>
      <c r="Q34" s="155">
        <v>43282</v>
      </c>
      <c r="R34" s="93"/>
      <c r="S34" s="93"/>
      <c r="T34" s="93"/>
      <c r="U34" s="93" t="s">
        <v>89</v>
      </c>
      <c r="V34" s="93"/>
      <c r="W34" s="93"/>
      <c r="X34" s="93"/>
      <c r="Y34" s="98" t="s">
        <v>81</v>
      </c>
      <c r="Z34" s="95"/>
      <c r="AA34" s="96"/>
      <c r="AB34" s="98" t="s">
        <v>81</v>
      </c>
      <c r="AC34" s="95"/>
      <c r="AD34" s="96"/>
      <c r="AE34" s="119" t="str">
        <f>+IF(AB34="SI","SI CUMPLE","NO CUMPLE")</f>
        <v>SI CUMPLE</v>
      </c>
      <c r="AF34" s="119"/>
      <c r="AG34" s="119"/>
      <c r="AH34" s="98"/>
      <c r="AI34" s="95"/>
      <c r="AJ34" s="95"/>
      <c r="AK34" s="95"/>
      <c r="AL34" s="95"/>
      <c r="AM34" s="95"/>
      <c r="AN34" s="96"/>
    </row>
    <row r="35" spans="1:60" x14ac:dyDescent="0.25">
      <c r="AE35" s="50" t="s">
        <v>119</v>
      </c>
      <c r="AF35" s="50"/>
      <c r="AG35" s="50"/>
    </row>
    <row r="37" spans="1:60" x14ac:dyDescent="0.25">
      <c r="A37" s="5" t="s">
        <v>92</v>
      </c>
    </row>
    <row r="39" spans="1:60" s="5" customFormat="1" ht="15" customHeight="1" x14ac:dyDescent="0.25">
      <c r="A39" s="121" t="s">
        <v>93</v>
      </c>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23"/>
      <c r="AD39" s="23"/>
      <c r="AE39" s="23"/>
      <c r="AF39" s="23"/>
      <c r="AG39" s="23"/>
      <c r="AH39" s="23"/>
      <c r="AI39" s="23"/>
      <c r="AJ39" s="23"/>
      <c r="AK39" s="23"/>
      <c r="AL39" s="23"/>
    </row>
    <row r="40" spans="1:60" ht="29.25" customHeight="1" x14ac:dyDescent="0.25">
      <c r="A40" s="84" t="s">
        <v>94</v>
      </c>
      <c r="B40" s="84"/>
      <c r="C40" s="84"/>
      <c r="D40" s="84"/>
      <c r="E40" s="84"/>
      <c r="F40" s="84"/>
      <c r="G40" s="123" t="s">
        <v>90</v>
      </c>
      <c r="H40" s="124"/>
      <c r="I40" s="125"/>
      <c r="J40" s="85" t="s">
        <v>58</v>
      </c>
      <c r="K40" s="85"/>
      <c r="L40" s="128"/>
      <c r="M40" s="84" t="s">
        <v>59</v>
      </c>
      <c r="N40" s="84"/>
      <c r="O40" s="84"/>
      <c r="P40" s="84"/>
      <c r="Q40" s="84"/>
      <c r="R40" s="84"/>
      <c r="S40" s="84"/>
      <c r="T40" s="84"/>
      <c r="U40" s="84"/>
      <c r="V40" s="84"/>
      <c r="W40" s="84"/>
      <c r="X40" s="84"/>
      <c r="Y40" s="84"/>
      <c r="Z40" s="84"/>
      <c r="AA40" s="84"/>
      <c r="AB40" s="84"/>
      <c r="AC40" s="118"/>
      <c r="AD40" s="118"/>
      <c r="AE40" s="118"/>
      <c r="AF40" s="118"/>
      <c r="AG40" s="118"/>
      <c r="AH40" s="118"/>
      <c r="AI40" s="118"/>
      <c r="AJ40" s="118"/>
      <c r="AK40" s="118"/>
      <c r="AL40" s="118"/>
    </row>
    <row r="41" spans="1:60" s="2" customFormat="1" ht="72.75" customHeight="1" x14ac:dyDescent="0.25">
      <c r="A41" s="127" t="s">
        <v>95</v>
      </c>
      <c r="B41" s="127"/>
      <c r="C41" s="127"/>
      <c r="D41" s="127"/>
      <c r="E41" s="127"/>
      <c r="F41" s="127"/>
      <c r="G41" s="126" t="s">
        <v>81</v>
      </c>
      <c r="H41" s="126"/>
      <c r="I41" s="126"/>
      <c r="J41" s="117" t="str">
        <f>+IF(G41="SI","SI CUMPLE","NO CUMPLE")</f>
        <v>SI CUMPLE</v>
      </c>
      <c r="K41" s="117"/>
      <c r="L41" s="117"/>
      <c r="M41" s="120" t="s">
        <v>96</v>
      </c>
      <c r="N41" s="120"/>
      <c r="O41" s="120"/>
      <c r="P41" s="120"/>
      <c r="Q41" s="120"/>
      <c r="R41" s="120"/>
      <c r="S41" s="120"/>
      <c r="T41" s="120"/>
      <c r="U41" s="120"/>
      <c r="V41" s="120"/>
      <c r="W41" s="120"/>
      <c r="X41" s="120"/>
      <c r="Y41" s="120"/>
      <c r="Z41" s="120"/>
      <c r="AA41" s="120"/>
      <c r="AB41" s="120"/>
      <c r="AC41" s="104"/>
      <c r="AD41" s="104"/>
      <c r="AE41" s="104"/>
      <c r="AF41" s="104"/>
      <c r="AG41" s="104"/>
      <c r="AH41" s="104"/>
      <c r="AI41" s="104"/>
      <c r="AJ41" s="104"/>
      <c r="AK41" s="104"/>
      <c r="AL41" s="104"/>
    </row>
    <row r="42" spans="1:60" x14ac:dyDescent="0.25">
      <c r="J42" s="43" t="s">
        <v>119</v>
      </c>
      <c r="K42" s="43"/>
      <c r="L42" s="43"/>
    </row>
  </sheetData>
  <mergeCells count="153">
    <mergeCell ref="A1:C1"/>
    <mergeCell ref="AS25:AU25"/>
    <mergeCell ref="AS26:AU26"/>
    <mergeCell ref="AS27:AU27"/>
    <mergeCell ref="G18:P18"/>
    <mergeCell ref="BG18:BI18"/>
    <mergeCell ref="BG19:BI19"/>
    <mergeCell ref="BR26:BX27"/>
    <mergeCell ref="BO26:BQ26"/>
    <mergeCell ref="BO27:BQ27"/>
    <mergeCell ref="BJ18:BU19"/>
    <mergeCell ref="A24:BU24"/>
    <mergeCell ref="BM27:BN27"/>
    <mergeCell ref="AY26:BA26"/>
    <mergeCell ref="BB26:BC26"/>
    <mergeCell ref="BD26:BF26"/>
    <mergeCell ref="BG26:BI26"/>
    <mergeCell ref="BM26:BN26"/>
    <mergeCell ref="BD25:BF25"/>
    <mergeCell ref="BG25:BI25"/>
    <mergeCell ref="BM25:BN25"/>
    <mergeCell ref="BO25:BQ25"/>
    <mergeCell ref="BR25:BX25"/>
    <mergeCell ref="AD25:AH25"/>
    <mergeCell ref="AF40:AL40"/>
    <mergeCell ref="A41:F41"/>
    <mergeCell ref="G41:I41"/>
    <mergeCell ref="J41:L41"/>
    <mergeCell ref="M41:AB41"/>
    <mergeCell ref="AC41:AE41"/>
    <mergeCell ref="AF41:AL41"/>
    <mergeCell ref="Y34:AA34"/>
    <mergeCell ref="AB34:AD34"/>
    <mergeCell ref="AE34:AG34"/>
    <mergeCell ref="AH34:AN34"/>
    <mergeCell ref="A39:AB39"/>
    <mergeCell ref="A40:F40"/>
    <mergeCell ref="G40:I40"/>
    <mergeCell ref="J40:L40"/>
    <mergeCell ref="M40:AB40"/>
    <mergeCell ref="AC40:AE40"/>
    <mergeCell ref="AB33:AD33"/>
    <mergeCell ref="AE33:AG33"/>
    <mergeCell ref="AH33:AN33"/>
    <mergeCell ref="BF33:BH33"/>
    <mergeCell ref="BI32:BR32"/>
    <mergeCell ref="A34:F34"/>
    <mergeCell ref="G34:L34"/>
    <mergeCell ref="M34:P34"/>
    <mergeCell ref="Q34:T34"/>
    <mergeCell ref="U34:X34"/>
    <mergeCell ref="A33:F33"/>
    <mergeCell ref="G33:L33"/>
    <mergeCell ref="M33:P33"/>
    <mergeCell ref="Q33:T33"/>
    <mergeCell ref="U33:X33"/>
    <mergeCell ref="Y33:AA33"/>
    <mergeCell ref="Q28:S28"/>
    <mergeCell ref="T28:V28"/>
    <mergeCell ref="BE28:BG28"/>
    <mergeCell ref="BH28:BI28"/>
    <mergeCell ref="A32:AN32"/>
    <mergeCell ref="AI27:AM27"/>
    <mergeCell ref="AN27:AR27"/>
    <mergeCell ref="AV27:AX27"/>
    <mergeCell ref="AY27:BA27"/>
    <mergeCell ref="BB27:BC27"/>
    <mergeCell ref="BD27:BF27"/>
    <mergeCell ref="BG27:BI27"/>
    <mergeCell ref="T26:X27"/>
    <mergeCell ref="Y26:AC27"/>
    <mergeCell ref="AD26:AH27"/>
    <mergeCell ref="AI26:AM26"/>
    <mergeCell ref="AN26:AR26"/>
    <mergeCell ref="AV26:AX26"/>
    <mergeCell ref="A26:F27"/>
    <mergeCell ref="G26:I27"/>
    <mergeCell ref="J26:L27"/>
    <mergeCell ref="M26:P27"/>
    <mergeCell ref="Q26:S27"/>
    <mergeCell ref="AI25:AM25"/>
    <mergeCell ref="AN25:AR25"/>
    <mergeCell ref="AV25:AX25"/>
    <mergeCell ref="AY25:BA25"/>
    <mergeCell ref="BB25:BC25"/>
    <mergeCell ref="AR20:AT20"/>
    <mergeCell ref="AU20:AW20"/>
    <mergeCell ref="A25:F25"/>
    <mergeCell ref="G25:I25"/>
    <mergeCell ref="J25:L25"/>
    <mergeCell ref="M25:P25"/>
    <mergeCell ref="Q25:S25"/>
    <mergeCell ref="T25:X25"/>
    <mergeCell ref="Y25:AC25"/>
    <mergeCell ref="AO19:AQ19"/>
    <mergeCell ref="AR19:AT19"/>
    <mergeCell ref="AU19:AW19"/>
    <mergeCell ref="AX19:AZ19"/>
    <mergeCell ref="BA19:BC19"/>
    <mergeCell ref="BD19:BF19"/>
    <mergeCell ref="A19:C19"/>
    <mergeCell ref="D19:F19"/>
    <mergeCell ref="G19:P19"/>
    <mergeCell ref="Q19:S19"/>
    <mergeCell ref="T19:V19"/>
    <mergeCell ref="W19:AH19"/>
    <mergeCell ref="AI19:AK19"/>
    <mergeCell ref="AL19:AN19"/>
    <mergeCell ref="AR18:AT18"/>
    <mergeCell ref="AU18:AW18"/>
    <mergeCell ref="AX18:AZ18"/>
    <mergeCell ref="BA18:BC18"/>
    <mergeCell ref="BD18:BF18"/>
    <mergeCell ref="BD17:BF17"/>
    <mergeCell ref="BG17:BI17"/>
    <mergeCell ref="BJ17:BU17"/>
    <mergeCell ref="AR17:AT17"/>
    <mergeCell ref="AU17:AW17"/>
    <mergeCell ref="AX17:AZ17"/>
    <mergeCell ref="BA17:BC17"/>
    <mergeCell ref="A18:C18"/>
    <mergeCell ref="D18:F18"/>
    <mergeCell ref="Q18:S18"/>
    <mergeCell ref="T18:V18"/>
    <mergeCell ref="W18:AH18"/>
    <mergeCell ref="AI18:AK18"/>
    <mergeCell ref="AL18:AN18"/>
    <mergeCell ref="AL17:AN17"/>
    <mergeCell ref="AO17:AQ17"/>
    <mergeCell ref="AO18:AQ18"/>
    <mergeCell ref="A12:F12"/>
    <mergeCell ref="G12:T12"/>
    <mergeCell ref="A16:BU16"/>
    <mergeCell ref="A17:C17"/>
    <mergeCell ref="D17:F17"/>
    <mergeCell ref="G17:P17"/>
    <mergeCell ref="Q17:S17"/>
    <mergeCell ref="T17:V17"/>
    <mergeCell ref="W17:AH17"/>
    <mergeCell ref="AI17:AK17"/>
    <mergeCell ref="A9:F9"/>
    <mergeCell ref="G9:T9"/>
    <mergeCell ref="A10:F10"/>
    <mergeCell ref="G10:T10"/>
    <mergeCell ref="A11:F11"/>
    <mergeCell ref="G11:T11"/>
    <mergeCell ref="A2:B2"/>
    <mergeCell ref="C2:BU2"/>
    <mergeCell ref="A3:B3"/>
    <mergeCell ref="C3:BU3"/>
    <mergeCell ref="A4:B4"/>
    <mergeCell ref="A8:F8"/>
    <mergeCell ref="G8:T8"/>
  </mergeCells>
  <conditionalFormatting sqref="J41:L42">
    <cfRule type="cellIs" dxfId="43" priority="1" operator="equal">
      <formula>"NO CUMPLE"</formula>
    </cfRule>
    <cfRule type="cellIs" dxfId="42" priority="2" operator="equal">
      <formula>"SI CUMPLE"</formula>
    </cfRule>
  </conditionalFormatting>
  <conditionalFormatting sqref="AE34:AG35">
    <cfRule type="cellIs" dxfId="41" priority="3" operator="equal">
      <formula>"NO CUMPLE"</formula>
    </cfRule>
    <cfRule type="cellIs" dxfId="40" priority="4" operator="equal">
      <formula>"SI CUMPLE"</formula>
    </cfRule>
  </conditionalFormatting>
  <conditionalFormatting sqref="BG18:BG20">
    <cfRule type="cellIs" dxfId="39" priority="11" operator="equal">
      <formula>"SI CUMPLE"</formula>
    </cfRule>
    <cfRule type="cellIs" dxfId="38" priority="12" operator="equal">
      <formula>"NO CUMPLE"</formula>
    </cfRule>
  </conditionalFormatting>
  <conditionalFormatting sqref="BO26:BO27 BL28">
    <cfRule type="cellIs" dxfId="37" priority="5" operator="equal">
      <formula>"NO CUMPLE"</formula>
    </cfRule>
    <cfRule type="cellIs" dxfId="36" priority="6" operator="equal">
      <formula>"SI CUMPLE"</formula>
    </cfRule>
  </conditionalFormatting>
  <hyperlinks>
    <hyperlink ref="A1" location="'CONSOLIDADO HABILITADOS '!A1" display="CONSOLIDADO" xr:uid="{D0E33EC5-2D5D-499A-9082-B5C181756583}"/>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1E1D2984-8A2E-41D5-A269-CD6764A93DEB}">
          <x14:formula1>
            <xm:f>'LISTA '!$G$1:$G$4</xm:f>
          </x14:formula1>
          <xm:sqref>G34:L34</xm:sqref>
        </x14:dataValidation>
        <x14:dataValidation type="list" allowBlank="1" showInputMessage="1" showErrorMessage="1" xr:uid="{CB6B1A8F-9CC6-4532-A31C-5ADF60137234}">
          <x14:formula1>
            <xm:f>'LISTA '!$E$1:$E$2</xm:f>
          </x14:formula1>
          <xm:sqref>A34:F34</xm:sqref>
        </x14:dataValidation>
        <x14:dataValidation type="list" allowBlank="1" showInputMessage="1" showErrorMessage="1" xr:uid="{F3846EAE-1BF9-4AE1-9F9F-9B6483833F90}">
          <x14:formula1>
            <xm:f>'LISTA '!$C$1:$C$2</xm:f>
          </x14:formula1>
          <xm:sqref>G26 J26 AL18:AN19 Y34:AD34 BA18:BF19 G41:I41 AD26:AH27 G12 BB26:BC27 AN26:AS27 AV26:AV27</xm:sqref>
        </x14:dataValidation>
        <x14:dataValidation type="list" allowBlank="1" showInputMessage="1" showErrorMessage="1" xr:uid="{051F730D-BA97-4AB4-A81C-FC21896FBBCD}">
          <x14:formula1>
            <xm:f>'LISTA '!$C$1:$C$3</xm:f>
          </x14:formula1>
          <xm:sqref>AO18:AQ19 Y26:AC27 G11:T11 AY26:AY27</xm:sqref>
        </x14:dataValidation>
        <x14:dataValidation type="list" allowBlank="1" showInputMessage="1" showErrorMessage="1" xr:uid="{F5D25F88-81BC-4AA9-B14F-C5EEB0B51D5E}">
          <x14:formula1>
            <xm:f>'LISTA '!$A$1:$A$2</xm:f>
          </x14:formula1>
          <xm:sqref>AI18:AK19</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4B166-BB08-41BE-8DCF-71836C6F3720}">
  <sheetPr>
    <tabColor rgb="FFFF0000"/>
  </sheetPr>
  <dimension ref="A1:BX41"/>
  <sheetViews>
    <sheetView showGridLines="0" topLeftCell="A17" zoomScale="55" zoomScaleNormal="55" workbookViewId="0">
      <selection sqref="A1:C1"/>
    </sheetView>
  </sheetViews>
  <sheetFormatPr baseColWidth="10" defaultColWidth="5.7109375" defaultRowHeight="15" x14ac:dyDescent="0.25"/>
  <cols>
    <col min="10" max="10" width="11.140625" customWidth="1"/>
    <col min="31" max="31" width="11.85546875" customWidth="1"/>
    <col min="41" max="41" width="6.42578125" customWidth="1"/>
    <col min="42" max="42" width="7.85546875" customWidth="1"/>
    <col min="43" max="43" width="9" customWidth="1"/>
    <col min="44" max="44" width="7.85546875" customWidth="1"/>
    <col min="59" max="59" width="12.42578125" customWidth="1"/>
    <col min="64" max="64" width="11.7109375" customWidth="1"/>
    <col min="73" max="73" width="28.425781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139</v>
      </c>
      <c r="H8" s="93"/>
      <c r="I8" s="93"/>
      <c r="J8" s="93"/>
      <c r="K8" s="93"/>
      <c r="L8" s="93"/>
      <c r="M8" s="93"/>
      <c r="N8" s="93"/>
      <c r="O8" s="93"/>
      <c r="P8" s="93"/>
      <c r="Q8" s="93"/>
      <c r="R8" s="93"/>
      <c r="S8" s="93"/>
      <c r="T8" s="93"/>
    </row>
    <row r="9" spans="1:73" x14ac:dyDescent="0.25">
      <c r="A9" s="142" t="s">
        <v>37</v>
      </c>
      <c r="B9" s="142"/>
      <c r="C9" s="142"/>
      <c r="D9" s="142"/>
      <c r="E9" s="142"/>
      <c r="F9" s="142"/>
      <c r="G9" s="93" t="s">
        <v>140</v>
      </c>
      <c r="H9" s="93"/>
      <c r="I9" s="93"/>
      <c r="J9" s="93"/>
      <c r="K9" s="93"/>
      <c r="L9" s="93"/>
      <c r="M9" s="93"/>
      <c r="N9" s="93"/>
      <c r="O9" s="93"/>
      <c r="P9" s="93"/>
      <c r="Q9" s="93"/>
      <c r="R9" s="93"/>
      <c r="S9" s="93"/>
      <c r="T9" s="93"/>
    </row>
    <row r="10" spans="1:73" x14ac:dyDescent="0.25">
      <c r="A10" s="142" t="s">
        <v>38</v>
      </c>
      <c r="B10" s="142"/>
      <c r="C10" s="142"/>
      <c r="D10" s="142"/>
      <c r="E10" s="142"/>
      <c r="F10" s="142"/>
      <c r="G10" s="93" t="s">
        <v>141</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104</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41" customHeight="1" x14ac:dyDescent="0.25">
      <c r="A18" s="127" t="s">
        <v>142</v>
      </c>
      <c r="B18" s="127"/>
      <c r="C18" s="127"/>
      <c r="D18" s="141" t="s">
        <v>143</v>
      </c>
      <c r="E18" s="93"/>
      <c r="F18" s="93"/>
      <c r="G18" s="159" t="s">
        <v>144</v>
      </c>
      <c r="H18" s="160"/>
      <c r="I18" s="160"/>
      <c r="J18" s="160"/>
      <c r="K18" s="160"/>
      <c r="L18" s="160"/>
      <c r="M18" s="160"/>
      <c r="N18" s="160"/>
      <c r="O18" s="160"/>
      <c r="P18" s="161"/>
      <c r="Q18" s="156">
        <v>44594</v>
      </c>
      <c r="R18" s="126"/>
      <c r="S18" s="126"/>
      <c r="T18" s="156">
        <v>44959</v>
      </c>
      <c r="U18" s="126"/>
      <c r="V18" s="126"/>
      <c r="W18" s="127" t="s">
        <v>145</v>
      </c>
      <c r="X18" s="127"/>
      <c r="Y18" s="127"/>
      <c r="Z18" s="127"/>
      <c r="AA18" s="127"/>
      <c r="AB18" s="127"/>
      <c r="AC18" s="127"/>
      <c r="AD18" s="127"/>
      <c r="AE18" s="127"/>
      <c r="AF18" s="127"/>
      <c r="AG18" s="127"/>
      <c r="AH18" s="127"/>
      <c r="AI18" s="126" t="s">
        <v>119</v>
      </c>
      <c r="AJ18" s="126"/>
      <c r="AK18" s="126"/>
      <c r="AL18" s="126" t="s">
        <v>81</v>
      </c>
      <c r="AM18" s="126"/>
      <c r="AN18" s="126"/>
      <c r="AO18" s="126" t="s">
        <v>102</v>
      </c>
      <c r="AP18" s="126"/>
      <c r="AQ18" s="126"/>
      <c r="AR18" s="126" t="s">
        <v>102</v>
      </c>
      <c r="AS18" s="126"/>
      <c r="AT18" s="126"/>
      <c r="AU18" s="126">
        <v>14224.13</v>
      </c>
      <c r="AV18" s="126"/>
      <c r="AW18" s="126"/>
      <c r="AX18" s="126">
        <v>110</v>
      </c>
      <c r="AY18" s="126"/>
      <c r="AZ18" s="126"/>
      <c r="BA18" s="126" t="s">
        <v>81</v>
      </c>
      <c r="BB18" s="126"/>
      <c r="BC18" s="126"/>
      <c r="BD18" s="126" t="s">
        <v>81</v>
      </c>
      <c r="BE18" s="126"/>
      <c r="BF18" s="126"/>
      <c r="BG18" s="294" t="str">
        <f>+IF(AU19&gt;=G12,"SI CUMPLE","NO CUMPLE")</f>
        <v>SI CUMPLE</v>
      </c>
      <c r="BH18" s="295"/>
      <c r="BI18" s="296"/>
      <c r="BJ18" s="93"/>
      <c r="BK18" s="93"/>
      <c r="BL18" s="93"/>
      <c r="BM18" s="93"/>
      <c r="BN18" s="93"/>
      <c r="BO18" s="93"/>
      <c r="BP18" s="93"/>
      <c r="BQ18" s="93"/>
      <c r="BR18" s="93"/>
      <c r="BS18" s="93"/>
      <c r="BT18" s="93"/>
      <c r="BU18" s="93"/>
    </row>
    <row r="19" spans="1:76" x14ac:dyDescent="0.25">
      <c r="AR19" s="137" t="s">
        <v>61</v>
      </c>
      <c r="AS19" s="137"/>
      <c r="AT19" s="137"/>
      <c r="AU19" s="138">
        <f>SUM(AU18:AW18)</f>
        <v>14224.13</v>
      </c>
      <c r="AV19" s="138"/>
      <c r="AW19" s="138"/>
      <c r="BG19" s="38" t="s">
        <v>119</v>
      </c>
      <c r="BH19" s="47"/>
      <c r="BI19" s="47"/>
    </row>
    <row r="20" spans="1:76" x14ac:dyDescent="0.25">
      <c r="AR20" s="1"/>
      <c r="AS20" s="1"/>
      <c r="AT20" s="1"/>
      <c r="AU20" s="3"/>
      <c r="AV20" s="3"/>
      <c r="AW20" s="3"/>
    </row>
    <row r="21" spans="1:76" x14ac:dyDescent="0.25">
      <c r="A21" s="5" t="s">
        <v>62</v>
      </c>
      <c r="AR21" s="1"/>
      <c r="AS21" s="1"/>
      <c r="AT21" s="1"/>
      <c r="AU21" s="3"/>
      <c r="AV21" s="3"/>
      <c r="AW21" s="3"/>
    </row>
    <row r="22" spans="1:76" x14ac:dyDescent="0.25">
      <c r="AR22" s="1"/>
      <c r="AS22" s="1"/>
      <c r="AT22" s="1"/>
      <c r="AU22" s="3"/>
      <c r="AV22" s="3"/>
      <c r="AW22" s="3"/>
    </row>
    <row r="23" spans="1:76" s="5" customFormat="1" ht="15" customHeight="1" x14ac:dyDescent="0.25">
      <c r="A23" s="284" t="s">
        <v>63</v>
      </c>
      <c r="B23" s="285"/>
      <c r="C23" s="285"/>
      <c r="D23" s="285"/>
      <c r="E23" s="285"/>
      <c r="F23" s="285"/>
      <c r="G23" s="285"/>
      <c r="H23" s="285"/>
      <c r="I23" s="285"/>
      <c r="J23" s="285"/>
      <c r="K23" s="285"/>
      <c r="L23" s="285"/>
      <c r="M23" s="285"/>
      <c r="N23" s="285"/>
      <c r="O23" s="285"/>
      <c r="P23" s="285"/>
      <c r="Q23" s="285"/>
      <c r="R23" s="285"/>
      <c r="S23" s="285"/>
      <c r="T23" s="285"/>
      <c r="U23" s="285"/>
      <c r="V23" s="285"/>
      <c r="W23" s="285"/>
      <c r="X23" s="285"/>
      <c r="Y23" s="285"/>
      <c r="Z23" s="285"/>
      <c r="AA23" s="285"/>
      <c r="AB23" s="285"/>
      <c r="AC23" s="285"/>
      <c r="AD23" s="285"/>
      <c r="AE23" s="285"/>
      <c r="AF23" s="285"/>
      <c r="AG23" s="285"/>
      <c r="AH23" s="285"/>
      <c r="AI23" s="285"/>
      <c r="AJ23" s="285"/>
      <c r="AK23" s="285"/>
      <c r="AL23" s="285"/>
      <c r="AM23" s="285"/>
      <c r="AN23" s="285"/>
      <c r="AO23" s="285"/>
      <c r="AP23" s="285"/>
      <c r="AQ23" s="285"/>
      <c r="AR23" s="285"/>
      <c r="AS23" s="285"/>
      <c r="AT23" s="285"/>
      <c r="AU23" s="285"/>
      <c r="AV23" s="285"/>
      <c r="AW23" s="285"/>
      <c r="AX23" s="285"/>
      <c r="AY23" s="285"/>
      <c r="AZ23" s="285"/>
      <c r="BA23" s="285"/>
      <c r="BB23" s="285"/>
      <c r="BC23" s="285"/>
      <c r="BD23" s="285"/>
      <c r="BE23" s="285"/>
      <c r="BF23" s="285"/>
      <c r="BG23" s="285"/>
      <c r="BH23" s="285"/>
      <c r="BI23" s="285"/>
      <c r="BJ23" s="285"/>
      <c r="BK23" s="285"/>
      <c r="BL23" s="285"/>
      <c r="BM23" s="285"/>
      <c r="BN23" s="285"/>
      <c r="BO23" s="285"/>
      <c r="BP23" s="285"/>
      <c r="BQ23" s="285"/>
      <c r="BR23" s="285"/>
      <c r="BS23" s="285"/>
      <c r="BT23" s="285"/>
      <c r="BU23" s="285"/>
    </row>
    <row r="24" spans="1:76" s="17" customFormat="1" ht="45" customHeight="1" x14ac:dyDescent="0.25">
      <c r="A24" s="123" t="s">
        <v>64</v>
      </c>
      <c r="B24" s="124"/>
      <c r="C24" s="124"/>
      <c r="D24" s="124"/>
      <c r="E24" s="124"/>
      <c r="F24" s="125"/>
      <c r="G24" s="84" t="s">
        <v>65</v>
      </c>
      <c r="H24" s="84"/>
      <c r="I24" s="84"/>
      <c r="J24" s="84" t="s">
        <v>66</v>
      </c>
      <c r="K24" s="84"/>
      <c r="L24" s="84"/>
      <c r="M24" s="123" t="s">
        <v>67</v>
      </c>
      <c r="N24" s="124"/>
      <c r="O24" s="124"/>
      <c r="P24" s="125"/>
      <c r="Q24" s="84" t="s">
        <v>68</v>
      </c>
      <c r="R24" s="84"/>
      <c r="S24" s="84"/>
      <c r="T24" s="129" t="s">
        <v>69</v>
      </c>
      <c r="U24" s="130"/>
      <c r="V24" s="130"/>
      <c r="W24" s="130"/>
      <c r="X24" s="131"/>
      <c r="Y24" s="129" t="s">
        <v>70</v>
      </c>
      <c r="Z24" s="130"/>
      <c r="AA24" s="130"/>
      <c r="AB24" s="130"/>
      <c r="AC24" s="131"/>
      <c r="AD24" s="129" t="s">
        <v>71</v>
      </c>
      <c r="AE24" s="130"/>
      <c r="AF24" s="130"/>
      <c r="AG24" s="130"/>
      <c r="AH24" s="131"/>
      <c r="AI24" s="133" t="s">
        <v>72</v>
      </c>
      <c r="AJ24" s="133"/>
      <c r="AK24" s="133"/>
      <c r="AL24" s="133"/>
      <c r="AM24" s="133"/>
      <c r="AN24" s="129" t="s">
        <v>73</v>
      </c>
      <c r="AO24" s="130"/>
      <c r="AP24" s="130"/>
      <c r="AQ24" s="130"/>
      <c r="AR24" s="131"/>
      <c r="AS24" s="129" t="s">
        <v>98</v>
      </c>
      <c r="AT24" s="130"/>
      <c r="AU24" s="131"/>
      <c r="AV24" s="134" t="s">
        <v>74</v>
      </c>
      <c r="AW24" s="139"/>
      <c r="AX24" s="132"/>
      <c r="AY24" s="140" t="s">
        <v>75</v>
      </c>
      <c r="AZ24" s="140"/>
      <c r="BA24" s="140"/>
      <c r="BB24" s="129" t="s">
        <v>76</v>
      </c>
      <c r="BC24" s="131"/>
      <c r="BD24" s="132" t="s">
        <v>47</v>
      </c>
      <c r="BE24" s="133"/>
      <c r="BF24" s="133"/>
      <c r="BG24" s="133" t="s">
        <v>48</v>
      </c>
      <c r="BH24" s="133"/>
      <c r="BI24" s="133"/>
      <c r="BJ24" s="16" t="s">
        <v>77</v>
      </c>
      <c r="BK24" s="16" t="s">
        <v>78</v>
      </c>
      <c r="BL24" s="16" t="s">
        <v>79</v>
      </c>
      <c r="BM24" s="134" t="s">
        <v>80</v>
      </c>
      <c r="BN24" s="132"/>
      <c r="BO24" s="85" t="s">
        <v>58</v>
      </c>
      <c r="BP24" s="85"/>
      <c r="BQ24" s="85"/>
      <c r="BR24" s="84" t="s">
        <v>59</v>
      </c>
      <c r="BS24" s="84"/>
      <c r="BT24" s="84"/>
      <c r="BU24" s="84"/>
      <c r="BV24" s="84"/>
      <c r="BW24" s="84"/>
      <c r="BX24" s="84"/>
    </row>
    <row r="25" spans="1:76" s="2" customFormat="1" ht="96.75" customHeight="1" x14ac:dyDescent="0.25">
      <c r="A25" s="126" t="s">
        <v>146</v>
      </c>
      <c r="B25" s="126"/>
      <c r="C25" s="126"/>
      <c r="D25" s="126"/>
      <c r="E25" s="126"/>
      <c r="F25" s="126"/>
      <c r="G25" s="126" t="s">
        <v>81</v>
      </c>
      <c r="H25" s="126"/>
      <c r="I25" s="126"/>
      <c r="J25" s="126" t="s">
        <v>81</v>
      </c>
      <c r="K25" s="126"/>
      <c r="L25" s="126"/>
      <c r="M25" s="127" t="s">
        <v>147</v>
      </c>
      <c r="N25" s="127"/>
      <c r="O25" s="127"/>
      <c r="P25" s="127"/>
      <c r="Q25" s="156">
        <v>39927</v>
      </c>
      <c r="R25" s="126"/>
      <c r="S25" s="126"/>
      <c r="T25" s="126" t="s">
        <v>81</v>
      </c>
      <c r="U25" s="126"/>
      <c r="V25" s="126"/>
      <c r="W25" s="126"/>
      <c r="X25" s="126"/>
      <c r="Y25" s="126" t="s">
        <v>40</v>
      </c>
      <c r="Z25" s="126"/>
      <c r="AA25" s="126"/>
      <c r="AB25" s="126"/>
      <c r="AC25" s="126"/>
      <c r="AD25" s="126" t="s">
        <v>81</v>
      </c>
      <c r="AE25" s="126"/>
      <c r="AF25" s="126"/>
      <c r="AG25" s="126"/>
      <c r="AH25" s="126"/>
      <c r="AI25" s="127" t="s">
        <v>148</v>
      </c>
      <c r="AJ25" s="127"/>
      <c r="AK25" s="127"/>
      <c r="AL25" s="127"/>
      <c r="AM25" s="127"/>
      <c r="AN25" s="159" t="s">
        <v>40</v>
      </c>
      <c r="AO25" s="160"/>
      <c r="AP25" s="160"/>
      <c r="AQ25" s="160"/>
      <c r="AR25" s="161"/>
      <c r="AS25" s="159" t="s">
        <v>81</v>
      </c>
      <c r="AT25" s="160"/>
      <c r="AU25" s="160"/>
      <c r="AV25" s="159" t="s">
        <v>81</v>
      </c>
      <c r="AW25" s="160"/>
      <c r="AX25" s="160"/>
      <c r="AY25" s="159" t="s">
        <v>81</v>
      </c>
      <c r="AZ25" s="160"/>
      <c r="BA25" s="161"/>
      <c r="BB25" s="159" t="s">
        <v>81</v>
      </c>
      <c r="BC25" s="161"/>
      <c r="BD25" s="172">
        <v>44930</v>
      </c>
      <c r="BE25" s="160"/>
      <c r="BF25" s="161"/>
      <c r="BG25" s="172">
        <v>45497</v>
      </c>
      <c r="BH25" s="160"/>
      <c r="BI25" s="161"/>
      <c r="BJ25" s="46">
        <f>DATEDIF(BD25,BG25,"Y")</f>
        <v>1</v>
      </c>
      <c r="BK25" s="46">
        <f>DATEDIF(BD25,BG25,"YM")</f>
        <v>6</v>
      </c>
      <c r="BL25" s="46">
        <f>DATEDIF(BD25,BG25,"MD")</f>
        <v>20</v>
      </c>
      <c r="BM25" s="126"/>
      <c r="BN25" s="126"/>
      <c r="BO25" s="294" t="s">
        <v>108</v>
      </c>
      <c r="BP25" s="295"/>
      <c r="BQ25" s="296"/>
      <c r="BR25" s="191" t="s">
        <v>457</v>
      </c>
      <c r="BS25" s="214"/>
      <c r="BT25" s="214"/>
      <c r="BU25" s="214"/>
      <c r="BV25" s="214"/>
      <c r="BW25" s="214"/>
      <c r="BX25" s="215"/>
    </row>
    <row r="26" spans="1:76" s="2" customFormat="1" ht="96.75" customHeight="1" x14ac:dyDescent="0.25">
      <c r="A26" s="126"/>
      <c r="B26" s="126"/>
      <c r="C26" s="126"/>
      <c r="D26" s="126"/>
      <c r="E26" s="126"/>
      <c r="F26" s="126"/>
      <c r="G26" s="126"/>
      <c r="H26" s="126"/>
      <c r="I26" s="126"/>
      <c r="J26" s="126"/>
      <c r="K26" s="126"/>
      <c r="L26" s="126"/>
      <c r="M26" s="127"/>
      <c r="N26" s="127"/>
      <c r="O26" s="127"/>
      <c r="P26" s="127"/>
      <c r="Q26" s="126"/>
      <c r="R26" s="126"/>
      <c r="S26" s="126"/>
      <c r="T26" s="126"/>
      <c r="U26" s="126"/>
      <c r="V26" s="126"/>
      <c r="W26" s="126"/>
      <c r="X26" s="126"/>
      <c r="Y26" s="126"/>
      <c r="Z26" s="126"/>
      <c r="AA26" s="126"/>
      <c r="AB26" s="126"/>
      <c r="AC26" s="126"/>
      <c r="AD26" s="126"/>
      <c r="AE26" s="126"/>
      <c r="AF26" s="126"/>
      <c r="AG26" s="126"/>
      <c r="AH26" s="126"/>
      <c r="AI26" s="126" t="s">
        <v>149</v>
      </c>
      <c r="AJ26" s="126"/>
      <c r="AK26" s="126"/>
      <c r="AL26" s="126"/>
      <c r="AM26" s="126"/>
      <c r="AN26" s="159" t="s">
        <v>40</v>
      </c>
      <c r="AO26" s="160"/>
      <c r="AP26" s="160"/>
      <c r="AQ26" s="160"/>
      <c r="AR26" s="161"/>
      <c r="AS26" s="159" t="s">
        <v>81</v>
      </c>
      <c r="AT26" s="160"/>
      <c r="AU26" s="160"/>
      <c r="AV26" s="159" t="s">
        <v>40</v>
      </c>
      <c r="AW26" s="160"/>
      <c r="AX26" s="160"/>
      <c r="AY26" s="159" t="s">
        <v>102</v>
      </c>
      <c r="AZ26" s="160"/>
      <c r="BA26" s="161"/>
      <c r="BB26" s="159" t="s">
        <v>81</v>
      </c>
      <c r="BC26" s="161"/>
      <c r="BD26" s="172">
        <v>43479</v>
      </c>
      <c r="BE26" s="160"/>
      <c r="BF26" s="161"/>
      <c r="BG26" s="172">
        <v>44178</v>
      </c>
      <c r="BH26" s="160"/>
      <c r="BI26" s="161"/>
      <c r="BJ26" s="46">
        <f t="shared" ref="BJ26" si="0">DATEDIF(BD26,BG26,"Y")</f>
        <v>1</v>
      </c>
      <c r="BK26" s="46">
        <f t="shared" ref="BK26" si="1">DATEDIF(BD26,BG26,"YM")</f>
        <v>10</v>
      </c>
      <c r="BL26" s="46">
        <f t="shared" ref="BL26" si="2">DATEDIF(BD26,BG26,"MD")</f>
        <v>29</v>
      </c>
      <c r="BM26" s="126"/>
      <c r="BN26" s="126"/>
      <c r="BO26" s="294" t="s">
        <v>108</v>
      </c>
      <c r="BP26" s="295"/>
      <c r="BQ26" s="296"/>
      <c r="BR26" s="176"/>
      <c r="BS26" s="177"/>
      <c r="BT26" s="177"/>
      <c r="BU26" s="177"/>
      <c r="BV26" s="177"/>
      <c r="BW26" s="177"/>
      <c r="BX26" s="178"/>
    </row>
    <row r="27" spans="1:76" x14ac:dyDescent="0.25">
      <c r="Q27" s="97"/>
      <c r="R27" s="97"/>
      <c r="S27" s="97"/>
      <c r="T27" s="97"/>
      <c r="U27" s="97"/>
      <c r="V27" s="97"/>
      <c r="BE27" s="110"/>
      <c r="BF27" s="110"/>
      <c r="BG27" s="110"/>
      <c r="BH27" s="97"/>
      <c r="BI27" s="97"/>
      <c r="BL27" s="45" t="s">
        <v>108</v>
      </c>
      <c r="BM27" s="47"/>
      <c r="BN27" s="47"/>
    </row>
    <row r="28" spans="1:76" x14ac:dyDescent="0.25">
      <c r="BL28" s="47"/>
      <c r="BM28" s="47"/>
      <c r="BN28" s="47"/>
    </row>
    <row r="29" spans="1:76" x14ac:dyDescent="0.25">
      <c r="A29" s="5" t="s">
        <v>83</v>
      </c>
      <c r="BL29" s="47"/>
      <c r="BM29" s="47"/>
      <c r="BN29" s="47"/>
    </row>
    <row r="30" spans="1:76" x14ac:dyDescent="0.25">
      <c r="BL30" s="47"/>
      <c r="BM30" s="47"/>
      <c r="BN30" s="47"/>
    </row>
    <row r="31" spans="1:76" s="5" customFormat="1" ht="15" customHeight="1" x14ac:dyDescent="0.25">
      <c r="A31" s="99" t="s">
        <v>84</v>
      </c>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row>
    <row r="32" spans="1:76" s="5" customFormat="1" ht="28.5" customHeight="1" x14ac:dyDescent="0.25">
      <c r="A32" s="84" t="s">
        <v>20</v>
      </c>
      <c r="B32" s="84"/>
      <c r="C32" s="84"/>
      <c r="D32" s="84"/>
      <c r="E32" s="84"/>
      <c r="F32" s="84"/>
      <c r="G32" s="84" t="s">
        <v>85</v>
      </c>
      <c r="H32" s="84"/>
      <c r="I32" s="84"/>
      <c r="J32" s="84"/>
      <c r="K32" s="84"/>
      <c r="L32" s="84"/>
      <c r="M32" s="84" t="s">
        <v>86</v>
      </c>
      <c r="N32" s="84"/>
      <c r="O32" s="84"/>
      <c r="P32" s="84"/>
      <c r="Q32" s="84" t="s">
        <v>87</v>
      </c>
      <c r="R32" s="84"/>
      <c r="S32" s="84"/>
      <c r="T32" s="84"/>
      <c r="U32" s="84" t="s">
        <v>88</v>
      </c>
      <c r="V32" s="84"/>
      <c r="W32" s="84"/>
      <c r="X32" s="84"/>
      <c r="Y32" s="84" t="s">
        <v>89</v>
      </c>
      <c r="Z32" s="84"/>
      <c r="AA32" s="84"/>
      <c r="AB32" s="84" t="s">
        <v>90</v>
      </c>
      <c r="AC32" s="84"/>
      <c r="AD32" s="84"/>
      <c r="AE32" s="85" t="s">
        <v>58</v>
      </c>
      <c r="AF32" s="85"/>
      <c r="AG32" s="85"/>
      <c r="AH32" s="85" t="s">
        <v>59</v>
      </c>
      <c r="AI32" s="85"/>
      <c r="AJ32" s="85"/>
      <c r="AK32" s="85"/>
      <c r="AL32" s="85"/>
      <c r="AM32" s="85"/>
      <c r="AN32" s="85"/>
      <c r="AO32" s="19"/>
      <c r="AP32" s="20"/>
      <c r="AQ32" s="20"/>
      <c r="AR32" s="20"/>
      <c r="AS32" s="20"/>
      <c r="AT32" s="20"/>
      <c r="AU32" s="20"/>
      <c r="AV32" s="20"/>
      <c r="AW32" s="19"/>
      <c r="AX32" s="19"/>
      <c r="AY32" s="19"/>
      <c r="AZ32" s="19"/>
      <c r="BA32" s="19"/>
      <c r="BB32" s="19"/>
      <c r="BC32" s="19"/>
      <c r="BD32" s="19"/>
      <c r="BE32" s="19"/>
      <c r="BF32" s="135"/>
      <c r="BG32" s="135"/>
      <c r="BH32" s="135"/>
      <c r="BI32" s="135"/>
      <c r="BJ32" s="135"/>
      <c r="BK32" s="135"/>
      <c r="BL32" s="135"/>
      <c r="BM32" s="135"/>
      <c r="BN32" s="135"/>
      <c r="BO32" s="135"/>
      <c r="BP32" s="135"/>
      <c r="BQ32" s="135"/>
      <c r="BR32" s="135"/>
    </row>
    <row r="33" spans="1:40" s="2" customFormat="1" ht="63.75" customHeight="1" x14ac:dyDescent="0.25">
      <c r="A33" s="126" t="s">
        <v>91</v>
      </c>
      <c r="B33" s="126"/>
      <c r="C33" s="126"/>
      <c r="D33" s="126"/>
      <c r="E33" s="126"/>
      <c r="F33" s="126"/>
      <c r="G33" s="127" t="s">
        <v>150</v>
      </c>
      <c r="H33" s="127"/>
      <c r="I33" s="127"/>
      <c r="J33" s="127"/>
      <c r="K33" s="127"/>
      <c r="L33" s="127"/>
      <c r="M33" s="127" t="s">
        <v>151</v>
      </c>
      <c r="N33" s="127"/>
      <c r="O33" s="127"/>
      <c r="P33" s="127"/>
      <c r="Q33" s="156">
        <v>45496</v>
      </c>
      <c r="R33" s="126"/>
      <c r="S33" s="126"/>
      <c r="T33" s="126"/>
      <c r="U33" s="126" t="s">
        <v>89</v>
      </c>
      <c r="V33" s="126"/>
      <c r="W33" s="126"/>
      <c r="X33" s="126"/>
      <c r="Y33" s="159" t="s">
        <v>81</v>
      </c>
      <c r="Z33" s="160"/>
      <c r="AA33" s="161"/>
      <c r="AB33" s="126" t="s">
        <v>81</v>
      </c>
      <c r="AC33" s="126"/>
      <c r="AD33" s="126"/>
      <c r="AE33" s="117" t="str">
        <f>+IF(AB33="SI","SI CUMPLE","NO CUMPLE")</f>
        <v>SI CUMPLE</v>
      </c>
      <c r="AF33" s="117"/>
      <c r="AG33" s="117"/>
      <c r="AH33" s="126"/>
      <c r="AI33" s="126"/>
      <c r="AJ33" s="126"/>
      <c r="AK33" s="126"/>
      <c r="AL33" s="126"/>
      <c r="AM33" s="126"/>
      <c r="AN33" s="126"/>
    </row>
    <row r="34" spans="1:40" x14ac:dyDescent="0.25">
      <c r="AE34" s="50" t="str">
        <f>+AE33</f>
        <v>SI CUMPLE</v>
      </c>
      <c r="AF34" s="50"/>
      <c r="AG34" s="50"/>
    </row>
    <row r="36" spans="1:40" x14ac:dyDescent="0.25">
      <c r="A36" s="5" t="s">
        <v>92</v>
      </c>
    </row>
    <row r="38" spans="1:40" s="5" customFormat="1" ht="15" customHeight="1" x14ac:dyDescent="0.25">
      <c r="A38" s="121" t="s">
        <v>93</v>
      </c>
      <c r="B38" s="122"/>
      <c r="C38" s="122"/>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c r="AB38" s="122"/>
      <c r="AC38" s="23"/>
      <c r="AD38" s="23"/>
      <c r="AE38" s="23"/>
      <c r="AF38" s="23"/>
      <c r="AG38" s="23"/>
      <c r="AH38" s="23"/>
      <c r="AI38" s="23"/>
      <c r="AJ38" s="23"/>
      <c r="AK38" s="23"/>
      <c r="AL38" s="23"/>
    </row>
    <row r="39" spans="1:40" ht="29.25" customHeight="1" x14ac:dyDescent="0.25">
      <c r="A39" s="84" t="s">
        <v>94</v>
      </c>
      <c r="B39" s="84"/>
      <c r="C39" s="84"/>
      <c r="D39" s="84"/>
      <c r="E39" s="84"/>
      <c r="F39" s="84"/>
      <c r="G39" s="123" t="s">
        <v>90</v>
      </c>
      <c r="H39" s="124"/>
      <c r="I39" s="125"/>
      <c r="J39" s="85" t="s">
        <v>58</v>
      </c>
      <c r="K39" s="85"/>
      <c r="L39" s="128"/>
      <c r="M39" s="84" t="s">
        <v>59</v>
      </c>
      <c r="N39" s="84"/>
      <c r="O39" s="84"/>
      <c r="P39" s="84"/>
      <c r="Q39" s="84"/>
      <c r="R39" s="84"/>
      <c r="S39" s="84"/>
      <c r="T39" s="84"/>
      <c r="U39" s="84"/>
      <c r="V39" s="84"/>
      <c r="W39" s="84"/>
      <c r="X39" s="84"/>
      <c r="Y39" s="84"/>
      <c r="Z39" s="84"/>
      <c r="AA39" s="84"/>
      <c r="AB39" s="84"/>
      <c r="AC39" s="118"/>
      <c r="AD39" s="118"/>
      <c r="AE39" s="118"/>
      <c r="AF39" s="118"/>
      <c r="AG39" s="118"/>
      <c r="AH39" s="118"/>
      <c r="AI39" s="118"/>
      <c r="AJ39" s="118"/>
      <c r="AK39" s="118"/>
      <c r="AL39" s="118"/>
    </row>
    <row r="40" spans="1:40" s="2" customFormat="1" ht="72.75" customHeight="1" x14ac:dyDescent="0.25">
      <c r="A40" s="127" t="s">
        <v>95</v>
      </c>
      <c r="B40" s="127"/>
      <c r="C40" s="127"/>
      <c r="D40" s="127"/>
      <c r="E40" s="127"/>
      <c r="F40" s="127"/>
      <c r="G40" s="126" t="s">
        <v>81</v>
      </c>
      <c r="H40" s="126"/>
      <c r="I40" s="126"/>
      <c r="J40" s="117" t="str">
        <f>+IF(G40="SI","SI CUMPLE","NO CUMPLE")</f>
        <v>SI CUMPLE</v>
      </c>
      <c r="K40" s="117"/>
      <c r="L40" s="117"/>
      <c r="M40" s="120" t="s">
        <v>96</v>
      </c>
      <c r="N40" s="120"/>
      <c r="O40" s="120"/>
      <c r="P40" s="120"/>
      <c r="Q40" s="120"/>
      <c r="R40" s="120"/>
      <c r="S40" s="120"/>
      <c r="T40" s="120"/>
      <c r="U40" s="120"/>
      <c r="V40" s="120"/>
      <c r="W40" s="120"/>
      <c r="X40" s="120"/>
      <c r="Y40" s="120"/>
      <c r="Z40" s="120"/>
      <c r="AA40" s="120"/>
      <c r="AB40" s="120"/>
      <c r="AC40" s="104"/>
      <c r="AD40" s="104"/>
      <c r="AE40" s="104"/>
      <c r="AF40" s="104"/>
      <c r="AG40" s="104"/>
      <c r="AH40" s="104"/>
      <c r="AI40" s="104"/>
      <c r="AJ40" s="104"/>
      <c r="AK40" s="104"/>
      <c r="AL40" s="104"/>
    </row>
    <row r="41" spans="1:40" x14ac:dyDescent="0.25">
      <c r="J41" s="43" t="str">
        <f>+J40</f>
        <v>SI CUMPLE</v>
      </c>
      <c r="K41" s="43"/>
      <c r="L41" s="43"/>
    </row>
  </sheetData>
  <mergeCells count="138">
    <mergeCell ref="BO25:BQ25"/>
    <mergeCell ref="BO26:BQ26"/>
    <mergeCell ref="A1:C1"/>
    <mergeCell ref="BR25:BX26"/>
    <mergeCell ref="AS24:AU24"/>
    <mergeCell ref="AS25:AU25"/>
    <mergeCell ref="AS26:AU26"/>
    <mergeCell ref="G18:P18"/>
    <mergeCell ref="BG18:BI18"/>
    <mergeCell ref="BM26:BN26"/>
    <mergeCell ref="AY25:BA25"/>
    <mergeCell ref="BB25:BC25"/>
    <mergeCell ref="BD25:BF25"/>
    <mergeCell ref="BG25:BI25"/>
    <mergeCell ref="BM25:BN25"/>
    <mergeCell ref="BD24:BF24"/>
    <mergeCell ref="BG24:BI24"/>
    <mergeCell ref="BM24:BN24"/>
    <mergeCell ref="BO24:BQ24"/>
    <mergeCell ref="BR24:BX24"/>
    <mergeCell ref="AD24:AH24"/>
    <mergeCell ref="AI24:AM24"/>
    <mergeCell ref="AN24:AR24"/>
    <mergeCell ref="AV24:AX24"/>
    <mergeCell ref="AF39:AL39"/>
    <mergeCell ref="A40:F40"/>
    <mergeCell ref="G40:I40"/>
    <mergeCell ref="J40:L40"/>
    <mergeCell ref="M40:AB40"/>
    <mergeCell ref="AC40:AE40"/>
    <mergeCell ref="AF40:AL40"/>
    <mergeCell ref="Y33:AA33"/>
    <mergeCell ref="AB33:AD33"/>
    <mergeCell ref="AE33:AG33"/>
    <mergeCell ref="AH33:AN33"/>
    <mergeCell ref="A38:AB38"/>
    <mergeCell ref="A39:F39"/>
    <mergeCell ref="G39:I39"/>
    <mergeCell ref="J39:L39"/>
    <mergeCell ref="M39:AB39"/>
    <mergeCell ref="AC39:AE39"/>
    <mergeCell ref="AB32:AD32"/>
    <mergeCell ref="AE32:AG32"/>
    <mergeCell ref="AH32:AN32"/>
    <mergeCell ref="BF32:BH32"/>
    <mergeCell ref="BI32:BR32"/>
    <mergeCell ref="A33:F33"/>
    <mergeCell ref="G33:L33"/>
    <mergeCell ref="M33:P33"/>
    <mergeCell ref="Q33:T33"/>
    <mergeCell ref="U33:X33"/>
    <mergeCell ref="A32:F32"/>
    <mergeCell ref="G32:L32"/>
    <mergeCell ref="M32:P32"/>
    <mergeCell ref="Q32:T32"/>
    <mergeCell ref="U32:X32"/>
    <mergeCell ref="Y32:AA32"/>
    <mergeCell ref="Q27:S27"/>
    <mergeCell ref="T27:V27"/>
    <mergeCell ref="BE27:BG27"/>
    <mergeCell ref="BH27:BI27"/>
    <mergeCell ref="A31:AN31"/>
    <mergeCell ref="AI26:AM26"/>
    <mergeCell ref="AN26:AR26"/>
    <mergeCell ref="AV26:AX26"/>
    <mergeCell ref="AY26:BA26"/>
    <mergeCell ref="BB26:BC26"/>
    <mergeCell ref="BD26:BF26"/>
    <mergeCell ref="BG26:BI26"/>
    <mergeCell ref="T25:X26"/>
    <mergeCell ref="Y25:AC26"/>
    <mergeCell ref="AD25:AH26"/>
    <mergeCell ref="AI25:AM25"/>
    <mergeCell ref="AN25:AR25"/>
    <mergeCell ref="AV25:AX25"/>
    <mergeCell ref="A25:F26"/>
    <mergeCell ref="G25:I26"/>
    <mergeCell ref="J25:L26"/>
    <mergeCell ref="M25:P26"/>
    <mergeCell ref="Q25:S26"/>
    <mergeCell ref="AY24:BA24"/>
    <mergeCell ref="BB24:BC24"/>
    <mergeCell ref="AR19:AT19"/>
    <mergeCell ref="AU19:AW19"/>
    <mergeCell ref="A24:F24"/>
    <mergeCell ref="G24:I24"/>
    <mergeCell ref="J24:L24"/>
    <mergeCell ref="M24:P24"/>
    <mergeCell ref="Q24:S24"/>
    <mergeCell ref="T24:X24"/>
    <mergeCell ref="Y24:AC24"/>
    <mergeCell ref="A23:BU23"/>
    <mergeCell ref="BJ18:BU18"/>
    <mergeCell ref="AO18:AQ18"/>
    <mergeCell ref="AR18:AT18"/>
    <mergeCell ref="AU18:AW18"/>
    <mergeCell ref="AX18:AZ18"/>
    <mergeCell ref="BA18:BC18"/>
    <mergeCell ref="BD18:BF18"/>
    <mergeCell ref="A18:C18"/>
    <mergeCell ref="D18:F18"/>
    <mergeCell ref="Q18:S18"/>
    <mergeCell ref="T18:V18"/>
    <mergeCell ref="W18:AH18"/>
    <mergeCell ref="AI18:AK18"/>
    <mergeCell ref="AL18:AN18"/>
    <mergeCell ref="AL17:AN17"/>
    <mergeCell ref="AO17:AQ17"/>
    <mergeCell ref="A12:F12"/>
    <mergeCell ref="G12:T12"/>
    <mergeCell ref="A16:BU16"/>
    <mergeCell ref="A17:C17"/>
    <mergeCell ref="D17:F17"/>
    <mergeCell ref="G17:P17"/>
    <mergeCell ref="Q17:S17"/>
    <mergeCell ref="T17:V17"/>
    <mergeCell ref="W17:AH17"/>
    <mergeCell ref="AI17:AK17"/>
    <mergeCell ref="BD17:BF17"/>
    <mergeCell ref="BG17:BI17"/>
    <mergeCell ref="BJ17:BU17"/>
    <mergeCell ref="AR17:AT17"/>
    <mergeCell ref="AU17:AW17"/>
    <mergeCell ref="AX17:AZ17"/>
    <mergeCell ref="BA17:BC17"/>
    <mergeCell ref="A9:F9"/>
    <mergeCell ref="G9:T9"/>
    <mergeCell ref="A10:F10"/>
    <mergeCell ref="G10:T10"/>
    <mergeCell ref="A11:F11"/>
    <mergeCell ref="G11:T11"/>
    <mergeCell ref="A2:B2"/>
    <mergeCell ref="C2:BU2"/>
    <mergeCell ref="A3:B3"/>
    <mergeCell ref="C3:BU3"/>
    <mergeCell ref="A4:B4"/>
    <mergeCell ref="A8:F8"/>
    <mergeCell ref="G8:T8"/>
  </mergeCells>
  <conditionalFormatting sqref="J40:L41">
    <cfRule type="cellIs" dxfId="35" priority="3" operator="equal">
      <formula>"NO CUMPLE"</formula>
    </cfRule>
    <cfRule type="cellIs" dxfId="34" priority="4" operator="equal">
      <formula>"SI CUMPLE"</formula>
    </cfRule>
  </conditionalFormatting>
  <conditionalFormatting sqref="AE33:AG34">
    <cfRule type="cellIs" dxfId="33" priority="5" operator="equal">
      <formula>"NO CUMPLE"</formula>
    </cfRule>
    <cfRule type="cellIs" dxfId="32" priority="6" operator="equal">
      <formula>"SI CUMPLE"</formula>
    </cfRule>
  </conditionalFormatting>
  <conditionalFormatting sqref="BG18:BG19">
    <cfRule type="cellIs" dxfId="31" priority="13" operator="equal">
      <formula>"SI CUMPLE"</formula>
    </cfRule>
    <cfRule type="cellIs" dxfId="30" priority="14" operator="equal">
      <formula>"NO CUMPLE"</formula>
    </cfRule>
  </conditionalFormatting>
  <conditionalFormatting sqref="BL27:BN30">
    <cfRule type="cellIs" dxfId="29" priority="1" operator="equal">
      <formula>"NO CUMPLE"</formula>
    </cfRule>
    <cfRule type="cellIs" dxfId="28" priority="2" operator="equal">
      <formula>"SI CUMPLE"</formula>
    </cfRule>
  </conditionalFormatting>
  <conditionalFormatting sqref="BO25:BO26">
    <cfRule type="cellIs" dxfId="27" priority="11" operator="equal">
      <formula>"NO CUMPLE"</formula>
    </cfRule>
    <cfRule type="cellIs" dxfId="26" priority="12" operator="equal">
      <formula>"SI CUMPLE"</formula>
    </cfRule>
  </conditionalFormatting>
  <hyperlinks>
    <hyperlink ref="A1" location="'CONSOLIDADO HABILITADOS '!A1" display="CONSOLIDADO" xr:uid="{F8B4C258-DB69-4F3A-87EF-C805E0AB28A5}"/>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D6C7095E-8204-45EC-806E-54D739B90BD0}">
          <x14:formula1>
            <xm:f>'LISTA '!$A$1:$A$2</xm:f>
          </x14:formula1>
          <xm:sqref>AI18:AK18</xm:sqref>
        </x14:dataValidation>
        <x14:dataValidation type="list" allowBlank="1" showInputMessage="1" showErrorMessage="1" xr:uid="{C4E26322-FFB3-472B-AC25-8E251EC98DA8}">
          <x14:formula1>
            <xm:f>'LISTA '!$C$1:$C$3</xm:f>
          </x14:formula1>
          <xm:sqref>AO18:AQ18 Y25:AC26 AY25:AY26 G11:T11</xm:sqref>
        </x14:dataValidation>
        <x14:dataValidation type="list" allowBlank="1" showInputMessage="1" showErrorMessage="1" xr:uid="{6E49901A-F0E3-492E-846C-5DD2F1C4B034}">
          <x14:formula1>
            <xm:f>'LISTA '!$C$1:$C$2</xm:f>
          </x14:formula1>
          <xm:sqref>G25 J25 AL18:AN18 BB25:BC26 Y33:AD33 BA18:BF18 G40:I40 AD25:AH26 G12 AN25:AS26 AV25:AV26</xm:sqref>
        </x14:dataValidation>
        <x14:dataValidation type="list" allowBlank="1" showInputMessage="1" showErrorMessage="1" xr:uid="{60B0EDF3-7165-4399-BD94-1F8C68410884}">
          <x14:formula1>
            <xm:f>'LISTA '!$E$1:$E$2</xm:f>
          </x14:formula1>
          <xm:sqref>A33:F33</xm:sqref>
        </x14:dataValidation>
        <x14:dataValidation type="list" allowBlank="1" showInputMessage="1" showErrorMessage="1" xr:uid="{EC71084E-C53B-45FC-93D7-F33A04A95341}">
          <x14:formula1>
            <xm:f>'LISTA '!$G$1:$G$4</xm:f>
          </x14:formula1>
          <xm:sqref>G33:L33</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4EA99-D02F-42E5-9D53-C5C67B99E557}">
  <sheetPr>
    <tabColor rgb="FFFF0000"/>
  </sheetPr>
  <dimension ref="A1:BX45"/>
  <sheetViews>
    <sheetView showGridLines="0" topLeftCell="A20" zoomScale="55" zoomScaleNormal="55" workbookViewId="0">
      <selection sqref="A1:C1"/>
    </sheetView>
  </sheetViews>
  <sheetFormatPr baseColWidth="10" defaultColWidth="5.7109375" defaultRowHeight="15" x14ac:dyDescent="0.25"/>
  <cols>
    <col min="10" max="10" width="11.5703125" customWidth="1"/>
    <col min="31" max="31" width="12.42578125" customWidth="1"/>
    <col min="37" max="37" width="10.140625" customWidth="1"/>
    <col min="39" max="39" width="7" customWidth="1"/>
    <col min="40" max="40" width="6.85546875" customWidth="1"/>
    <col min="41" max="41" width="6.42578125" customWidth="1"/>
    <col min="42" max="42" width="7.85546875" customWidth="1"/>
    <col min="43" max="43" width="9" customWidth="1"/>
    <col min="44" max="44" width="7.85546875" customWidth="1"/>
    <col min="46" max="46" width="7.42578125" customWidth="1"/>
    <col min="47" max="47" width="8.140625" customWidth="1"/>
    <col min="53" max="53" width="8.7109375" customWidth="1"/>
    <col min="59" max="59" width="12.42578125" customWidth="1"/>
    <col min="64" max="64" width="11.425781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152</v>
      </c>
      <c r="H8" s="93"/>
      <c r="I8" s="93"/>
      <c r="J8" s="93"/>
      <c r="K8" s="93"/>
      <c r="L8" s="93"/>
      <c r="M8" s="93"/>
      <c r="N8" s="93"/>
      <c r="O8" s="93"/>
      <c r="P8" s="93"/>
      <c r="Q8" s="93"/>
      <c r="R8" s="93"/>
      <c r="S8" s="93"/>
      <c r="T8" s="93"/>
    </row>
    <row r="9" spans="1:73" x14ac:dyDescent="0.25">
      <c r="A9" s="142" t="s">
        <v>37</v>
      </c>
      <c r="B9" s="142"/>
      <c r="C9" s="142"/>
      <c r="D9" s="142"/>
      <c r="E9" s="142"/>
      <c r="F9" s="142"/>
      <c r="G9" s="93" t="s">
        <v>153</v>
      </c>
      <c r="H9" s="93"/>
      <c r="I9" s="93"/>
      <c r="J9" s="93"/>
      <c r="K9" s="93"/>
      <c r="L9" s="93"/>
      <c r="M9" s="93"/>
      <c r="N9" s="93"/>
      <c r="O9" s="93"/>
      <c r="P9" s="93"/>
      <c r="Q9" s="93"/>
      <c r="R9" s="93"/>
      <c r="S9" s="93"/>
      <c r="T9" s="93"/>
      <c r="AV9" s="33"/>
      <c r="AW9" s="33"/>
      <c r="AX9" s="33"/>
      <c r="AY9" s="33"/>
      <c r="AZ9" s="33"/>
      <c r="BA9" s="33">
        <v>902.97</v>
      </c>
    </row>
    <row r="10" spans="1:73" x14ac:dyDescent="0.25">
      <c r="A10" s="142" t="s">
        <v>38</v>
      </c>
      <c r="B10" s="142"/>
      <c r="C10" s="142"/>
      <c r="D10" s="142"/>
      <c r="E10" s="142"/>
      <c r="F10" s="142"/>
      <c r="G10" s="93" t="s">
        <v>154</v>
      </c>
      <c r="H10" s="93"/>
      <c r="I10" s="93"/>
      <c r="J10" s="93"/>
      <c r="K10" s="93"/>
      <c r="L10" s="93"/>
      <c r="M10" s="93"/>
      <c r="N10" s="93"/>
      <c r="O10" s="93"/>
      <c r="P10" s="93"/>
      <c r="Q10" s="93"/>
      <c r="R10" s="93"/>
      <c r="S10" s="93"/>
      <c r="T10" s="93"/>
      <c r="AV10" s="33"/>
      <c r="AW10" s="33"/>
      <c r="AX10" s="33"/>
      <c r="AY10" s="33"/>
      <c r="AZ10" s="33"/>
      <c r="BA10" s="33">
        <f>+BA9/2</f>
        <v>451.48500000000001</v>
      </c>
    </row>
    <row r="11" spans="1:73" ht="15.75" customHeight="1" x14ac:dyDescent="0.25">
      <c r="A11" s="142" t="s">
        <v>39</v>
      </c>
      <c r="B11" s="142"/>
      <c r="C11" s="142"/>
      <c r="D11" s="142"/>
      <c r="E11" s="142"/>
      <c r="F11" s="142"/>
      <c r="G11" s="149" t="s">
        <v>102</v>
      </c>
      <c r="H11" s="149"/>
      <c r="I11" s="149"/>
      <c r="J11" s="149"/>
      <c r="K11" s="149"/>
      <c r="L11" s="149"/>
      <c r="M11" s="149"/>
      <c r="N11" s="149"/>
      <c r="O11" s="149"/>
      <c r="P11" s="149"/>
      <c r="Q11" s="149"/>
      <c r="R11" s="149"/>
      <c r="S11" s="149"/>
      <c r="T11" s="149"/>
      <c r="AV11" s="33"/>
      <c r="AW11" s="104"/>
      <c r="AX11" s="104"/>
      <c r="AY11" s="104"/>
      <c r="AZ11" s="33"/>
      <c r="BA11" s="33"/>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104</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41" customHeight="1" x14ac:dyDescent="0.25">
      <c r="A18" s="126">
        <v>927</v>
      </c>
      <c r="B18" s="126"/>
      <c r="C18" s="126"/>
      <c r="D18" s="141" t="s">
        <v>143</v>
      </c>
      <c r="E18" s="93"/>
      <c r="F18" s="93"/>
      <c r="G18" s="159" t="s">
        <v>155</v>
      </c>
      <c r="H18" s="160"/>
      <c r="I18" s="160"/>
      <c r="J18" s="160"/>
      <c r="K18" s="160"/>
      <c r="L18" s="160"/>
      <c r="M18" s="160"/>
      <c r="N18" s="160"/>
      <c r="O18" s="160"/>
      <c r="P18" s="161"/>
      <c r="Q18" s="156">
        <v>43767</v>
      </c>
      <c r="R18" s="126"/>
      <c r="S18" s="126"/>
      <c r="T18" s="126" t="s">
        <v>156</v>
      </c>
      <c r="U18" s="126"/>
      <c r="V18" s="126"/>
      <c r="W18" s="127" t="s">
        <v>157</v>
      </c>
      <c r="X18" s="127"/>
      <c r="Y18" s="127"/>
      <c r="Z18" s="127"/>
      <c r="AA18" s="127"/>
      <c r="AB18" s="127"/>
      <c r="AC18" s="127"/>
      <c r="AD18" s="127"/>
      <c r="AE18" s="127"/>
      <c r="AF18" s="127"/>
      <c r="AG18" s="127"/>
      <c r="AH18" s="127"/>
      <c r="AI18" s="126" t="s">
        <v>108</v>
      </c>
      <c r="AJ18" s="126"/>
      <c r="AK18" s="126"/>
      <c r="AL18" s="126" t="s">
        <v>40</v>
      </c>
      <c r="AM18" s="126"/>
      <c r="AN18" s="126"/>
      <c r="AO18" s="126" t="s">
        <v>102</v>
      </c>
      <c r="AP18" s="126"/>
      <c r="AQ18" s="126"/>
      <c r="AR18" s="126" t="s">
        <v>102</v>
      </c>
      <c r="AS18" s="126"/>
      <c r="AT18" s="126"/>
      <c r="AU18" s="126">
        <v>114.23</v>
      </c>
      <c r="AV18" s="126"/>
      <c r="AW18" s="126"/>
      <c r="AX18" s="126">
        <v>47</v>
      </c>
      <c r="AY18" s="126"/>
      <c r="AZ18" s="126"/>
      <c r="BA18" s="126" t="s">
        <v>81</v>
      </c>
      <c r="BB18" s="126"/>
      <c r="BC18" s="126"/>
      <c r="BD18" s="126" t="s">
        <v>81</v>
      </c>
      <c r="BE18" s="126"/>
      <c r="BF18" s="126"/>
      <c r="BG18" s="162" t="s">
        <v>108</v>
      </c>
      <c r="BH18" s="163"/>
      <c r="BI18" s="164"/>
      <c r="BJ18" s="127" t="s">
        <v>458</v>
      </c>
      <c r="BK18" s="126"/>
      <c r="BL18" s="126"/>
      <c r="BM18" s="126"/>
      <c r="BN18" s="126"/>
      <c r="BO18" s="126"/>
      <c r="BP18" s="126"/>
      <c r="BQ18" s="126"/>
      <c r="BR18" s="126"/>
      <c r="BS18" s="126"/>
      <c r="BT18" s="126"/>
      <c r="BU18" s="126"/>
    </row>
    <row r="19" spans="1:76" ht="147" customHeight="1" x14ac:dyDescent="0.25">
      <c r="A19" s="126" t="s">
        <v>158</v>
      </c>
      <c r="B19" s="126"/>
      <c r="C19" s="126"/>
      <c r="D19" s="141" t="s">
        <v>143</v>
      </c>
      <c r="E19" s="93"/>
      <c r="F19" s="93"/>
      <c r="G19" s="126" t="s">
        <v>159</v>
      </c>
      <c r="H19" s="126"/>
      <c r="I19" s="126"/>
      <c r="J19" s="126"/>
      <c r="K19" s="126"/>
      <c r="L19" s="126"/>
      <c r="M19" s="126"/>
      <c r="N19" s="126"/>
      <c r="O19" s="126"/>
      <c r="P19" s="126"/>
      <c r="Q19" s="156">
        <v>44767</v>
      </c>
      <c r="R19" s="126"/>
      <c r="S19" s="126"/>
      <c r="T19" s="126" t="s">
        <v>156</v>
      </c>
      <c r="U19" s="126"/>
      <c r="V19" s="126"/>
      <c r="W19" s="127" t="s">
        <v>160</v>
      </c>
      <c r="X19" s="127"/>
      <c r="Y19" s="127"/>
      <c r="Z19" s="127"/>
      <c r="AA19" s="127"/>
      <c r="AB19" s="127"/>
      <c r="AC19" s="127"/>
      <c r="AD19" s="127"/>
      <c r="AE19" s="127"/>
      <c r="AF19" s="127"/>
      <c r="AG19" s="127"/>
      <c r="AH19" s="127"/>
      <c r="AI19" s="126" t="s">
        <v>108</v>
      </c>
      <c r="AJ19" s="126"/>
      <c r="AK19" s="126"/>
      <c r="AL19" s="126" t="s">
        <v>40</v>
      </c>
      <c r="AM19" s="126"/>
      <c r="AN19" s="126"/>
      <c r="AO19" s="126" t="s">
        <v>81</v>
      </c>
      <c r="AP19" s="126"/>
      <c r="AQ19" s="126"/>
      <c r="AR19" s="297">
        <v>0.5</v>
      </c>
      <c r="AS19" s="126"/>
      <c r="AT19" s="126"/>
      <c r="AU19" s="127">
        <f>+BA9*AR19</f>
        <v>451.48500000000001</v>
      </c>
      <c r="AV19" s="126"/>
      <c r="AW19" s="126"/>
      <c r="AX19" s="126">
        <v>55</v>
      </c>
      <c r="AY19" s="126"/>
      <c r="AZ19" s="126"/>
      <c r="BA19" s="126" t="s">
        <v>81</v>
      </c>
      <c r="BB19" s="126"/>
      <c r="BC19" s="126"/>
      <c r="BD19" s="126" t="s">
        <v>81</v>
      </c>
      <c r="BE19" s="126"/>
      <c r="BF19" s="126"/>
      <c r="BG19" s="162" t="s">
        <v>108</v>
      </c>
      <c r="BH19" s="163"/>
      <c r="BI19" s="164"/>
      <c r="BJ19" s="127" t="s">
        <v>459</v>
      </c>
      <c r="BK19" s="126"/>
      <c r="BL19" s="126"/>
      <c r="BM19" s="126"/>
      <c r="BN19" s="126"/>
      <c r="BO19" s="126"/>
      <c r="BP19" s="126"/>
      <c r="BQ19" s="126"/>
      <c r="BR19" s="126"/>
      <c r="BS19" s="126"/>
      <c r="BT19" s="126"/>
      <c r="BU19" s="126"/>
    </row>
    <row r="20" spans="1:76" ht="139.5" customHeight="1" x14ac:dyDescent="0.25">
      <c r="A20" s="126" t="s">
        <v>161</v>
      </c>
      <c r="B20" s="126"/>
      <c r="C20" s="126"/>
      <c r="D20" s="141" t="s">
        <v>162</v>
      </c>
      <c r="E20" s="93"/>
      <c r="F20" s="93"/>
      <c r="G20" s="126" t="s">
        <v>163</v>
      </c>
      <c r="H20" s="126"/>
      <c r="I20" s="126"/>
      <c r="J20" s="126"/>
      <c r="K20" s="126"/>
      <c r="L20" s="126"/>
      <c r="M20" s="126"/>
      <c r="N20" s="126"/>
      <c r="O20" s="126"/>
      <c r="P20" s="126"/>
      <c r="Q20" s="126" t="s">
        <v>156</v>
      </c>
      <c r="R20" s="126"/>
      <c r="S20" s="126"/>
      <c r="T20" s="126" t="s">
        <v>156</v>
      </c>
      <c r="U20" s="126"/>
      <c r="V20" s="126"/>
      <c r="W20" s="127" t="s">
        <v>164</v>
      </c>
      <c r="X20" s="127"/>
      <c r="Y20" s="127"/>
      <c r="Z20" s="127"/>
      <c r="AA20" s="127"/>
      <c r="AB20" s="127"/>
      <c r="AC20" s="127"/>
      <c r="AD20" s="127"/>
      <c r="AE20" s="127"/>
      <c r="AF20" s="127"/>
      <c r="AG20" s="127"/>
      <c r="AH20" s="127"/>
      <c r="AI20" s="126" t="s">
        <v>108</v>
      </c>
      <c r="AJ20" s="126"/>
      <c r="AK20" s="126"/>
      <c r="AL20" s="126" t="s">
        <v>40</v>
      </c>
      <c r="AM20" s="126"/>
      <c r="AN20" s="126"/>
      <c r="AO20" s="126" t="s">
        <v>102</v>
      </c>
      <c r="AP20" s="126"/>
      <c r="AQ20" s="126"/>
      <c r="AR20" s="126" t="s">
        <v>102</v>
      </c>
      <c r="AS20" s="126"/>
      <c r="AT20" s="126"/>
      <c r="AU20" s="126">
        <v>0</v>
      </c>
      <c r="AV20" s="126"/>
      <c r="AW20" s="126"/>
      <c r="AX20" s="126">
        <v>31</v>
      </c>
      <c r="AY20" s="126"/>
      <c r="AZ20" s="126"/>
      <c r="BA20" s="126" t="s">
        <v>81</v>
      </c>
      <c r="BB20" s="126"/>
      <c r="BC20" s="126"/>
      <c r="BD20" s="126" t="s">
        <v>81</v>
      </c>
      <c r="BE20" s="126"/>
      <c r="BF20" s="126"/>
      <c r="BG20" s="136" t="s">
        <v>108</v>
      </c>
      <c r="BH20" s="136"/>
      <c r="BI20" s="136"/>
      <c r="BJ20" s="127" t="s">
        <v>460</v>
      </c>
      <c r="BK20" s="126"/>
      <c r="BL20" s="126"/>
      <c r="BM20" s="126"/>
      <c r="BN20" s="126"/>
      <c r="BO20" s="126"/>
      <c r="BP20" s="126"/>
      <c r="BQ20" s="126"/>
      <c r="BR20" s="126"/>
      <c r="BS20" s="126"/>
      <c r="BT20" s="126"/>
      <c r="BU20" s="126"/>
    </row>
    <row r="21" spans="1:76" x14ac:dyDescent="0.25">
      <c r="AR21" s="137" t="s">
        <v>61</v>
      </c>
      <c r="AS21" s="137"/>
      <c r="AT21" s="137"/>
      <c r="AU21" s="138"/>
      <c r="AV21" s="138"/>
      <c r="AW21" s="138"/>
      <c r="BG21" s="45" t="s">
        <v>108</v>
      </c>
      <c r="BH21" s="47"/>
      <c r="BI21" s="47"/>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1" t="s">
        <v>63</v>
      </c>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row>
    <row r="26" spans="1:76" s="17" customFormat="1" ht="45" customHeight="1" x14ac:dyDescent="0.25">
      <c r="A26" s="123" t="s">
        <v>64</v>
      </c>
      <c r="B26" s="124"/>
      <c r="C26" s="124"/>
      <c r="D26" s="124"/>
      <c r="E26" s="124"/>
      <c r="F26" s="125"/>
      <c r="G26" s="84" t="s">
        <v>65</v>
      </c>
      <c r="H26" s="84"/>
      <c r="I26" s="84"/>
      <c r="J26" s="84" t="s">
        <v>66</v>
      </c>
      <c r="K26" s="84"/>
      <c r="L26" s="84"/>
      <c r="M26" s="123" t="s">
        <v>67</v>
      </c>
      <c r="N26" s="124"/>
      <c r="O26" s="124"/>
      <c r="P26" s="125"/>
      <c r="Q26" s="84" t="s">
        <v>68</v>
      </c>
      <c r="R26" s="84"/>
      <c r="S26" s="84"/>
      <c r="T26" s="129" t="s">
        <v>69</v>
      </c>
      <c r="U26" s="130"/>
      <c r="V26" s="130"/>
      <c r="W26" s="130"/>
      <c r="X26" s="131"/>
      <c r="Y26" s="129" t="s">
        <v>70</v>
      </c>
      <c r="Z26" s="130"/>
      <c r="AA26" s="130"/>
      <c r="AB26" s="130"/>
      <c r="AC26" s="131"/>
      <c r="AD26" s="129" t="s">
        <v>71</v>
      </c>
      <c r="AE26" s="130"/>
      <c r="AF26" s="130"/>
      <c r="AG26" s="130"/>
      <c r="AH26" s="131"/>
      <c r="AI26" s="133" t="s">
        <v>72</v>
      </c>
      <c r="AJ26" s="133"/>
      <c r="AK26" s="133"/>
      <c r="AL26" s="133"/>
      <c r="AM26" s="133"/>
      <c r="AN26" s="129" t="s">
        <v>73</v>
      </c>
      <c r="AO26" s="130"/>
      <c r="AP26" s="130"/>
      <c r="AQ26" s="130"/>
      <c r="AR26" s="131"/>
      <c r="AS26" s="129" t="s">
        <v>98</v>
      </c>
      <c r="AT26" s="130"/>
      <c r="AU26" s="131"/>
      <c r="AV26" s="134" t="s">
        <v>74</v>
      </c>
      <c r="AW26" s="139"/>
      <c r="AX26" s="132"/>
      <c r="AY26" s="140" t="s">
        <v>75</v>
      </c>
      <c r="AZ26" s="140"/>
      <c r="BA26" s="140"/>
      <c r="BB26" s="129" t="s">
        <v>76</v>
      </c>
      <c r="BC26" s="131"/>
      <c r="BD26" s="132" t="s">
        <v>47</v>
      </c>
      <c r="BE26" s="133"/>
      <c r="BF26" s="133"/>
      <c r="BG26" s="133" t="s">
        <v>48</v>
      </c>
      <c r="BH26" s="133"/>
      <c r="BI26" s="133"/>
      <c r="BJ26" s="16" t="s">
        <v>77</v>
      </c>
      <c r="BK26" s="16" t="s">
        <v>78</v>
      </c>
      <c r="BL26" s="16" t="s">
        <v>79</v>
      </c>
      <c r="BM26" s="134" t="s">
        <v>80</v>
      </c>
      <c r="BN26" s="132"/>
      <c r="BO26" s="85" t="s">
        <v>58</v>
      </c>
      <c r="BP26" s="85"/>
      <c r="BQ26" s="85"/>
      <c r="BR26" s="84" t="s">
        <v>59</v>
      </c>
      <c r="BS26" s="84"/>
      <c r="BT26" s="84"/>
      <c r="BU26" s="84"/>
      <c r="BV26" s="84"/>
      <c r="BW26" s="84"/>
      <c r="BX26" s="84"/>
    </row>
    <row r="27" spans="1:76" ht="44.25" customHeight="1" x14ac:dyDescent="0.25">
      <c r="A27" s="109"/>
      <c r="B27" s="110"/>
      <c r="C27" s="110"/>
      <c r="D27" s="110"/>
      <c r="E27" s="110"/>
      <c r="F27" s="111"/>
      <c r="G27" s="100"/>
      <c r="H27" s="101"/>
      <c r="I27" s="102"/>
      <c r="J27" s="100"/>
      <c r="K27" s="101"/>
      <c r="L27" s="102"/>
      <c r="M27" s="109"/>
      <c r="N27" s="110"/>
      <c r="O27" s="110"/>
      <c r="P27" s="111"/>
      <c r="Q27" s="109"/>
      <c r="R27" s="110"/>
      <c r="S27" s="111"/>
      <c r="T27" s="109"/>
      <c r="U27" s="110"/>
      <c r="V27" s="110"/>
      <c r="W27" s="110"/>
      <c r="X27" s="111"/>
      <c r="Y27" s="100"/>
      <c r="Z27" s="101"/>
      <c r="AA27" s="101"/>
      <c r="AB27" s="101"/>
      <c r="AC27" s="102"/>
      <c r="AD27" s="100"/>
      <c r="AE27" s="101"/>
      <c r="AF27" s="101"/>
      <c r="AG27" s="101"/>
      <c r="AH27" s="102"/>
      <c r="AI27" s="93"/>
      <c r="AJ27" s="93"/>
      <c r="AK27" s="93"/>
      <c r="AL27" s="93"/>
      <c r="AM27" s="93"/>
      <c r="AN27" s="98"/>
      <c r="AO27" s="95"/>
      <c r="AP27" s="95"/>
      <c r="AQ27" s="95"/>
      <c r="AR27" s="96"/>
      <c r="AS27" s="98"/>
      <c r="AT27" s="95"/>
      <c r="AU27" s="96"/>
      <c r="AV27" s="98"/>
      <c r="AW27" s="95"/>
      <c r="AX27" s="95"/>
      <c r="AY27" s="98"/>
      <c r="AZ27" s="95"/>
      <c r="BA27" s="96"/>
      <c r="BB27" s="98"/>
      <c r="BC27" s="96"/>
      <c r="BD27" s="94"/>
      <c r="BE27" s="95"/>
      <c r="BF27" s="96"/>
      <c r="BG27" s="155"/>
      <c r="BH27" s="93"/>
      <c r="BI27" s="93"/>
      <c r="BJ27" s="22">
        <f>DATEDIF(BD27,BG27,"Y")</f>
        <v>0</v>
      </c>
      <c r="BK27" s="22">
        <f>DATEDIF(BD27,BG27,"YM")</f>
        <v>0</v>
      </c>
      <c r="BL27" s="22">
        <f>DATEDIF(BD27,BG27,"MD")</f>
        <v>0</v>
      </c>
      <c r="BM27" s="93"/>
      <c r="BN27" s="93"/>
      <c r="BO27" s="136" t="str">
        <f>+IF(BH31&gt;=24,"SI CUMPLE","NO CUMPLE")</f>
        <v>NO CUMPLE</v>
      </c>
      <c r="BP27" s="136"/>
      <c r="BQ27" s="136"/>
      <c r="BR27" s="191" t="s">
        <v>165</v>
      </c>
      <c r="BS27" s="214"/>
      <c r="BT27" s="214"/>
      <c r="BU27" s="214"/>
      <c r="BV27" s="214"/>
      <c r="BW27" s="214"/>
      <c r="BX27" s="215"/>
    </row>
    <row r="28" spans="1:76" ht="44.25" customHeight="1" x14ac:dyDescent="0.25">
      <c r="A28" s="112"/>
      <c r="B28" s="97"/>
      <c r="C28" s="97"/>
      <c r="D28" s="97"/>
      <c r="E28" s="97"/>
      <c r="F28" s="113"/>
      <c r="G28" s="103"/>
      <c r="H28" s="104"/>
      <c r="I28" s="105"/>
      <c r="J28" s="103"/>
      <c r="K28" s="104"/>
      <c r="L28" s="105"/>
      <c r="M28" s="112"/>
      <c r="N28" s="97"/>
      <c r="O28" s="97"/>
      <c r="P28" s="113"/>
      <c r="Q28" s="112"/>
      <c r="R28" s="97"/>
      <c r="S28" s="113"/>
      <c r="T28" s="112"/>
      <c r="U28" s="97"/>
      <c r="V28" s="97"/>
      <c r="W28" s="97"/>
      <c r="X28" s="113"/>
      <c r="Y28" s="103"/>
      <c r="Z28" s="104"/>
      <c r="AA28" s="104"/>
      <c r="AB28" s="104"/>
      <c r="AC28" s="105"/>
      <c r="AD28" s="103"/>
      <c r="AE28" s="104"/>
      <c r="AF28" s="104"/>
      <c r="AG28" s="104"/>
      <c r="AH28" s="105"/>
      <c r="AI28" s="93"/>
      <c r="AJ28" s="93"/>
      <c r="AK28" s="93"/>
      <c r="AL28" s="93"/>
      <c r="AM28" s="93"/>
      <c r="AN28" s="98"/>
      <c r="AO28" s="95"/>
      <c r="AP28" s="95"/>
      <c r="AQ28" s="95"/>
      <c r="AR28" s="96"/>
      <c r="AS28" s="98"/>
      <c r="AT28" s="95"/>
      <c r="AU28" s="96"/>
      <c r="AV28" s="98"/>
      <c r="AW28" s="95"/>
      <c r="AX28" s="95"/>
      <c r="AY28" s="98"/>
      <c r="AZ28" s="95"/>
      <c r="BA28" s="96"/>
      <c r="BB28" s="98"/>
      <c r="BC28" s="96"/>
      <c r="BD28" s="98"/>
      <c r="BE28" s="95"/>
      <c r="BF28" s="96"/>
      <c r="BG28" s="93"/>
      <c r="BH28" s="93"/>
      <c r="BI28" s="93"/>
      <c r="BJ28" s="35"/>
      <c r="BK28" s="35"/>
      <c r="BL28" s="35"/>
      <c r="BM28" s="93"/>
      <c r="BN28" s="93"/>
      <c r="BO28" s="136"/>
      <c r="BP28" s="136"/>
      <c r="BQ28" s="136"/>
      <c r="BR28" s="216"/>
      <c r="BS28" s="217"/>
      <c r="BT28" s="217"/>
      <c r="BU28" s="217"/>
      <c r="BV28" s="217"/>
      <c r="BW28" s="217"/>
      <c r="BX28" s="218"/>
    </row>
    <row r="29" spans="1:76" ht="59.25" customHeight="1" x14ac:dyDescent="0.25">
      <c r="A29" s="112"/>
      <c r="B29" s="97"/>
      <c r="C29" s="97"/>
      <c r="D29" s="97"/>
      <c r="E29" s="97"/>
      <c r="F29" s="113"/>
      <c r="G29" s="103"/>
      <c r="H29" s="104"/>
      <c r="I29" s="105"/>
      <c r="J29" s="103"/>
      <c r="K29" s="104"/>
      <c r="L29" s="105"/>
      <c r="M29" s="112"/>
      <c r="N29" s="97"/>
      <c r="O29" s="97"/>
      <c r="P29" s="113"/>
      <c r="Q29" s="112"/>
      <c r="R29" s="97"/>
      <c r="S29" s="113"/>
      <c r="T29" s="112"/>
      <c r="U29" s="97"/>
      <c r="V29" s="97"/>
      <c r="W29" s="97"/>
      <c r="X29" s="113"/>
      <c r="Y29" s="103"/>
      <c r="Z29" s="104"/>
      <c r="AA29" s="104"/>
      <c r="AB29" s="104"/>
      <c r="AC29" s="105"/>
      <c r="AD29" s="103"/>
      <c r="AE29" s="104"/>
      <c r="AF29" s="104"/>
      <c r="AG29" s="104"/>
      <c r="AH29" s="105"/>
      <c r="AI29" s="93"/>
      <c r="AJ29" s="93"/>
      <c r="AK29" s="93"/>
      <c r="AL29" s="93"/>
      <c r="AM29" s="93"/>
      <c r="AN29" s="98"/>
      <c r="AO29" s="95"/>
      <c r="AP29" s="95"/>
      <c r="AQ29" s="95"/>
      <c r="AR29" s="96"/>
      <c r="AS29" s="98"/>
      <c r="AT29" s="95"/>
      <c r="AU29" s="96"/>
      <c r="AV29" s="98"/>
      <c r="AW29" s="95"/>
      <c r="AX29" s="95"/>
      <c r="AY29" s="98"/>
      <c r="AZ29" s="95"/>
      <c r="BA29" s="96"/>
      <c r="BB29" s="98"/>
      <c r="BC29" s="96"/>
      <c r="BD29" s="98"/>
      <c r="BE29" s="95"/>
      <c r="BF29" s="96"/>
      <c r="BG29" s="93"/>
      <c r="BH29" s="93"/>
      <c r="BI29" s="93"/>
      <c r="BJ29" s="35"/>
      <c r="BK29" s="35"/>
      <c r="BL29" s="35"/>
      <c r="BM29" s="93"/>
      <c r="BN29" s="93"/>
      <c r="BO29" s="136"/>
      <c r="BP29" s="136"/>
      <c r="BQ29" s="136"/>
      <c r="BR29" s="216"/>
      <c r="BS29" s="217"/>
      <c r="BT29" s="217"/>
      <c r="BU29" s="217"/>
      <c r="BV29" s="217"/>
      <c r="BW29" s="217"/>
      <c r="BX29" s="218"/>
    </row>
    <row r="30" spans="1:76" ht="67.5" customHeight="1" x14ac:dyDescent="0.25">
      <c r="A30" s="114"/>
      <c r="B30" s="115"/>
      <c r="C30" s="115"/>
      <c r="D30" s="115"/>
      <c r="E30" s="115"/>
      <c r="F30" s="116"/>
      <c r="G30" s="106"/>
      <c r="H30" s="107"/>
      <c r="I30" s="108"/>
      <c r="J30" s="106"/>
      <c r="K30" s="107"/>
      <c r="L30" s="108"/>
      <c r="M30" s="114"/>
      <c r="N30" s="115"/>
      <c r="O30" s="115"/>
      <c r="P30" s="116"/>
      <c r="Q30" s="114"/>
      <c r="R30" s="115"/>
      <c r="S30" s="116"/>
      <c r="T30" s="114"/>
      <c r="U30" s="115"/>
      <c r="V30" s="115"/>
      <c r="W30" s="115"/>
      <c r="X30" s="116"/>
      <c r="Y30" s="106"/>
      <c r="Z30" s="107"/>
      <c r="AA30" s="107"/>
      <c r="AB30" s="107"/>
      <c r="AC30" s="108"/>
      <c r="AD30" s="106"/>
      <c r="AE30" s="107"/>
      <c r="AF30" s="107"/>
      <c r="AG30" s="107"/>
      <c r="AH30" s="108"/>
      <c r="AI30" s="93"/>
      <c r="AJ30" s="93"/>
      <c r="AK30" s="93"/>
      <c r="AL30" s="93"/>
      <c r="AM30" s="93"/>
      <c r="AN30" s="98"/>
      <c r="AO30" s="95"/>
      <c r="AP30" s="95"/>
      <c r="AQ30" s="95"/>
      <c r="AR30" s="96"/>
      <c r="AS30" s="98"/>
      <c r="AT30" s="95"/>
      <c r="AU30" s="96"/>
      <c r="AV30" s="98"/>
      <c r="AW30" s="95"/>
      <c r="AX30" s="95"/>
      <c r="AY30" s="98"/>
      <c r="AZ30" s="95"/>
      <c r="BA30" s="96"/>
      <c r="BB30" s="98"/>
      <c r="BC30" s="96"/>
      <c r="BD30" s="98"/>
      <c r="BE30" s="95"/>
      <c r="BF30" s="96"/>
      <c r="BG30" s="93"/>
      <c r="BH30" s="93"/>
      <c r="BI30" s="93"/>
      <c r="BJ30" s="35"/>
      <c r="BK30" s="35"/>
      <c r="BL30" s="35"/>
      <c r="BM30" s="93"/>
      <c r="BN30" s="93"/>
      <c r="BO30" s="136"/>
      <c r="BP30" s="136"/>
      <c r="BQ30" s="136"/>
      <c r="BR30" s="176"/>
      <c r="BS30" s="177"/>
      <c r="BT30" s="177"/>
      <c r="BU30" s="177"/>
      <c r="BV30" s="177"/>
      <c r="BW30" s="177"/>
      <c r="BX30" s="178"/>
    </row>
    <row r="31" spans="1:76" x14ac:dyDescent="0.25">
      <c r="Q31" s="97"/>
      <c r="R31" s="97"/>
      <c r="S31" s="97"/>
      <c r="T31" s="97"/>
      <c r="U31" s="97"/>
      <c r="V31" s="97"/>
      <c r="BE31" s="97"/>
      <c r="BF31" s="97"/>
      <c r="BG31" s="97"/>
      <c r="BH31" s="97"/>
      <c r="BI31" s="97"/>
      <c r="BL31" s="45" t="str">
        <f>+BO27</f>
        <v>NO CUMPLE</v>
      </c>
      <c r="BM31" s="47"/>
      <c r="BN31" s="47"/>
    </row>
    <row r="32" spans="1:76" x14ac:dyDescent="0.25">
      <c r="BL32" s="47"/>
      <c r="BM32" s="47"/>
      <c r="BN32" s="47"/>
    </row>
    <row r="33" spans="1:70" x14ac:dyDescent="0.25">
      <c r="A33" s="5" t="s">
        <v>83</v>
      </c>
      <c r="BL33" s="47"/>
      <c r="BM33" s="47"/>
      <c r="BN33" s="47"/>
    </row>
    <row r="34" spans="1:70" x14ac:dyDescent="0.25">
      <c r="BL34" s="47"/>
      <c r="BM34" s="47"/>
      <c r="BN34" s="47"/>
    </row>
    <row r="35" spans="1:70" s="5" customFormat="1" ht="15" customHeight="1" x14ac:dyDescent="0.25">
      <c r="A35" s="99" t="s">
        <v>84</v>
      </c>
      <c r="B35" s="99"/>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row>
    <row r="36" spans="1:70" s="5" customFormat="1" ht="28.5" customHeight="1" x14ac:dyDescent="0.25">
      <c r="A36" s="84" t="s">
        <v>20</v>
      </c>
      <c r="B36" s="84"/>
      <c r="C36" s="84"/>
      <c r="D36" s="84"/>
      <c r="E36" s="84"/>
      <c r="F36" s="84"/>
      <c r="G36" s="84" t="s">
        <v>85</v>
      </c>
      <c r="H36" s="84"/>
      <c r="I36" s="84"/>
      <c r="J36" s="84"/>
      <c r="K36" s="84"/>
      <c r="L36" s="84"/>
      <c r="M36" s="84" t="s">
        <v>86</v>
      </c>
      <c r="N36" s="84"/>
      <c r="O36" s="84"/>
      <c r="P36" s="84"/>
      <c r="Q36" s="84" t="s">
        <v>87</v>
      </c>
      <c r="R36" s="84"/>
      <c r="S36" s="84"/>
      <c r="T36" s="84"/>
      <c r="U36" s="84" t="s">
        <v>88</v>
      </c>
      <c r="V36" s="84"/>
      <c r="W36" s="84"/>
      <c r="X36" s="84"/>
      <c r="Y36" s="84" t="s">
        <v>89</v>
      </c>
      <c r="Z36" s="84"/>
      <c r="AA36" s="84"/>
      <c r="AB36" s="84" t="s">
        <v>90</v>
      </c>
      <c r="AC36" s="84"/>
      <c r="AD36" s="84"/>
      <c r="AE36" s="85" t="s">
        <v>58</v>
      </c>
      <c r="AF36" s="85"/>
      <c r="AG36" s="85"/>
      <c r="AH36" s="85" t="s">
        <v>59</v>
      </c>
      <c r="AI36" s="85"/>
      <c r="AJ36" s="85"/>
      <c r="AK36" s="85"/>
      <c r="AL36" s="85"/>
      <c r="AM36" s="85"/>
      <c r="AN36" s="85"/>
      <c r="AO36" s="19"/>
      <c r="AP36" s="20"/>
      <c r="AQ36" s="20"/>
      <c r="AR36" s="20"/>
      <c r="AS36" s="20"/>
      <c r="AT36" s="20"/>
      <c r="AU36" s="20"/>
      <c r="AV36" s="20"/>
      <c r="AW36" s="19"/>
      <c r="AX36" s="19"/>
      <c r="AY36" s="19"/>
      <c r="AZ36" s="19"/>
      <c r="BA36" s="19"/>
      <c r="BB36" s="19"/>
      <c r="BC36" s="19"/>
      <c r="BD36" s="19"/>
      <c r="BE36" s="19"/>
      <c r="BF36" s="135"/>
      <c r="BG36" s="135"/>
      <c r="BH36" s="135"/>
      <c r="BI36" s="135"/>
      <c r="BJ36" s="135"/>
      <c r="BK36" s="135"/>
      <c r="BL36" s="135"/>
      <c r="BM36" s="135"/>
      <c r="BN36" s="135"/>
      <c r="BO36" s="135"/>
      <c r="BP36" s="135"/>
      <c r="BQ36" s="135"/>
      <c r="BR36" s="135"/>
    </row>
    <row r="37" spans="1:70" s="2" customFormat="1" ht="135.75" customHeight="1" x14ac:dyDescent="0.25">
      <c r="A37" s="126" t="s">
        <v>91</v>
      </c>
      <c r="B37" s="126"/>
      <c r="C37" s="126"/>
      <c r="D37" s="126"/>
      <c r="E37" s="126"/>
      <c r="F37" s="126"/>
      <c r="G37" s="126" t="s">
        <v>150</v>
      </c>
      <c r="H37" s="126"/>
      <c r="I37" s="126"/>
      <c r="J37" s="126"/>
      <c r="K37" s="126"/>
      <c r="L37" s="126"/>
      <c r="M37" s="127" t="s">
        <v>151</v>
      </c>
      <c r="N37" s="127"/>
      <c r="O37" s="127"/>
      <c r="P37" s="127"/>
      <c r="Q37" s="156">
        <v>45320</v>
      </c>
      <c r="R37" s="126"/>
      <c r="S37" s="126"/>
      <c r="T37" s="126"/>
      <c r="U37" s="126" t="s">
        <v>89</v>
      </c>
      <c r="V37" s="126"/>
      <c r="W37" s="126"/>
      <c r="X37" s="126"/>
      <c r="Y37" s="159" t="s">
        <v>81</v>
      </c>
      <c r="Z37" s="160"/>
      <c r="AA37" s="161"/>
      <c r="AB37" s="159" t="s">
        <v>40</v>
      </c>
      <c r="AC37" s="160"/>
      <c r="AD37" s="161"/>
      <c r="AE37" s="117" t="str">
        <f>+IF(AB37="SI","SI CUMPLE","NO CUMPLE")</f>
        <v>NO CUMPLE</v>
      </c>
      <c r="AF37" s="117"/>
      <c r="AG37" s="117"/>
      <c r="AH37" s="152" t="s">
        <v>461</v>
      </c>
      <c r="AI37" s="160"/>
      <c r="AJ37" s="160"/>
      <c r="AK37" s="160"/>
      <c r="AL37" s="160"/>
      <c r="AM37" s="160"/>
      <c r="AN37" s="161"/>
    </row>
    <row r="38" spans="1:70" x14ac:dyDescent="0.25">
      <c r="AE38" s="49" t="str">
        <f>+AE37</f>
        <v>NO CUMPLE</v>
      </c>
      <c r="AF38" s="50"/>
      <c r="AG38" s="50"/>
    </row>
    <row r="40" spans="1:70" x14ac:dyDescent="0.25">
      <c r="A40" s="5" t="s">
        <v>92</v>
      </c>
    </row>
    <row r="42" spans="1:70" s="5" customFormat="1" ht="15" customHeight="1" x14ac:dyDescent="0.25">
      <c r="A42" s="121" t="s">
        <v>93</v>
      </c>
      <c r="B42" s="122"/>
      <c r="C42" s="122"/>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c r="AB42" s="122"/>
      <c r="AC42" s="23"/>
      <c r="AD42" s="23"/>
      <c r="AE42" s="23"/>
      <c r="AF42" s="23"/>
      <c r="AG42" s="23"/>
      <c r="AH42" s="23"/>
      <c r="AI42" s="23"/>
      <c r="AJ42" s="23"/>
      <c r="AK42" s="23"/>
      <c r="AL42" s="23"/>
    </row>
    <row r="43" spans="1:70" ht="29.25" customHeight="1" x14ac:dyDescent="0.25">
      <c r="A43" s="84" t="s">
        <v>94</v>
      </c>
      <c r="B43" s="84"/>
      <c r="C43" s="84"/>
      <c r="D43" s="84"/>
      <c r="E43" s="84"/>
      <c r="F43" s="84"/>
      <c r="G43" s="123" t="s">
        <v>90</v>
      </c>
      <c r="H43" s="124"/>
      <c r="I43" s="125"/>
      <c r="J43" s="85" t="s">
        <v>58</v>
      </c>
      <c r="K43" s="85"/>
      <c r="L43" s="128"/>
      <c r="M43" s="84" t="s">
        <v>59</v>
      </c>
      <c r="N43" s="84"/>
      <c r="O43" s="84"/>
      <c r="P43" s="84"/>
      <c r="Q43" s="84"/>
      <c r="R43" s="84"/>
      <c r="S43" s="84"/>
      <c r="T43" s="84"/>
      <c r="U43" s="84"/>
      <c r="V43" s="84"/>
      <c r="W43" s="84"/>
      <c r="X43" s="84"/>
      <c r="Y43" s="84"/>
      <c r="Z43" s="84"/>
      <c r="AA43" s="84"/>
      <c r="AB43" s="84"/>
      <c r="AC43" s="118"/>
      <c r="AD43" s="118"/>
      <c r="AE43" s="118"/>
      <c r="AF43" s="118"/>
      <c r="AG43" s="118"/>
      <c r="AH43" s="118"/>
      <c r="AI43" s="118"/>
      <c r="AJ43" s="118"/>
      <c r="AK43" s="118"/>
      <c r="AL43" s="118"/>
    </row>
    <row r="44" spans="1:70" s="2" customFormat="1" ht="72.75" customHeight="1" x14ac:dyDescent="0.25">
      <c r="A44" s="127" t="s">
        <v>95</v>
      </c>
      <c r="B44" s="127"/>
      <c r="C44" s="127"/>
      <c r="D44" s="127"/>
      <c r="E44" s="127"/>
      <c r="F44" s="127"/>
      <c r="G44" s="126" t="s">
        <v>81</v>
      </c>
      <c r="H44" s="126"/>
      <c r="I44" s="126"/>
      <c r="J44" s="117" t="str">
        <f>+IF(G44="SI","SI CUMPLE","NO CUMPLE")</f>
        <v>SI CUMPLE</v>
      </c>
      <c r="K44" s="117"/>
      <c r="L44" s="117"/>
      <c r="M44" s="120" t="s">
        <v>96</v>
      </c>
      <c r="N44" s="120"/>
      <c r="O44" s="120"/>
      <c r="P44" s="120"/>
      <c r="Q44" s="120"/>
      <c r="R44" s="120"/>
      <c r="S44" s="120"/>
      <c r="T44" s="120"/>
      <c r="U44" s="120"/>
      <c r="V44" s="120"/>
      <c r="W44" s="120"/>
      <c r="X44" s="120"/>
      <c r="Y44" s="120"/>
      <c r="Z44" s="120"/>
      <c r="AA44" s="120"/>
      <c r="AB44" s="120"/>
      <c r="AC44" s="104"/>
      <c r="AD44" s="104"/>
      <c r="AE44" s="104"/>
      <c r="AF44" s="104"/>
      <c r="AG44" s="104"/>
      <c r="AH44" s="104"/>
      <c r="AI44" s="104"/>
      <c r="AJ44" s="104"/>
      <c r="AK44" s="104"/>
      <c r="AL44" s="104"/>
    </row>
    <row r="45" spans="1:70" x14ac:dyDescent="0.25">
      <c r="J45" s="52" t="str">
        <f>+J44</f>
        <v>SI CUMPLE</v>
      </c>
      <c r="K45" s="43"/>
      <c r="L45" s="43"/>
    </row>
  </sheetData>
  <mergeCells count="188">
    <mergeCell ref="AS26:AU26"/>
    <mergeCell ref="AS27:AU27"/>
    <mergeCell ref="AS28:AU28"/>
    <mergeCell ref="AS29:AU29"/>
    <mergeCell ref="AS30:AU30"/>
    <mergeCell ref="A1:C1"/>
    <mergeCell ref="G18:P18"/>
    <mergeCell ref="BG18:BI18"/>
    <mergeCell ref="BG19:BI19"/>
    <mergeCell ref="BG20:BI20"/>
    <mergeCell ref="AW11:AY11"/>
    <mergeCell ref="BB27:BC27"/>
    <mergeCell ref="BD27:BF27"/>
    <mergeCell ref="BG27:BI27"/>
    <mergeCell ref="BD26:BF26"/>
    <mergeCell ref="BG26:BI26"/>
    <mergeCell ref="AR21:AT21"/>
    <mergeCell ref="AU21:AW21"/>
    <mergeCell ref="A25:BP25"/>
    <mergeCell ref="AR20:AT20"/>
    <mergeCell ref="AU20:AW20"/>
    <mergeCell ref="AX20:AZ20"/>
    <mergeCell ref="BA20:BC20"/>
    <mergeCell ref="BD20:BF20"/>
    <mergeCell ref="AF43:AL43"/>
    <mergeCell ref="A44:F44"/>
    <mergeCell ref="G44:I44"/>
    <mergeCell ref="J44:L44"/>
    <mergeCell ref="M44:AB44"/>
    <mergeCell ref="AC44:AE44"/>
    <mergeCell ref="AF44:AL44"/>
    <mergeCell ref="Y37:AA37"/>
    <mergeCell ref="AB37:AD37"/>
    <mergeCell ref="AE37:AG37"/>
    <mergeCell ref="AH37:AN37"/>
    <mergeCell ref="A42:AB42"/>
    <mergeCell ref="A43:F43"/>
    <mergeCell ref="G43:I43"/>
    <mergeCell ref="J43:L43"/>
    <mergeCell ref="M43:AB43"/>
    <mergeCell ref="AC43:AE43"/>
    <mergeCell ref="AB36:AD36"/>
    <mergeCell ref="AE36:AG36"/>
    <mergeCell ref="AH36:AN36"/>
    <mergeCell ref="BF36:BH36"/>
    <mergeCell ref="BI36:BR36"/>
    <mergeCell ref="A37:F37"/>
    <mergeCell ref="G37:L37"/>
    <mergeCell ref="M37:P37"/>
    <mergeCell ref="Q37:T37"/>
    <mergeCell ref="U37:X37"/>
    <mergeCell ref="A36:F36"/>
    <mergeCell ref="G36:L36"/>
    <mergeCell ref="M36:P36"/>
    <mergeCell ref="Q36:T36"/>
    <mergeCell ref="U36:X36"/>
    <mergeCell ref="Y36:AA36"/>
    <mergeCell ref="Q31:S31"/>
    <mergeCell ref="T31:V31"/>
    <mergeCell ref="BE31:BG31"/>
    <mergeCell ref="BH31:BI31"/>
    <mergeCell ref="A35:AN35"/>
    <mergeCell ref="BR27:BX30"/>
    <mergeCell ref="BM29:BN29"/>
    <mergeCell ref="AI30:AM30"/>
    <mergeCell ref="AN30:AR30"/>
    <mergeCell ref="AV30:AX30"/>
    <mergeCell ref="AY30:BA30"/>
    <mergeCell ref="BB30:BC30"/>
    <mergeCell ref="BD30:BF30"/>
    <mergeCell ref="BG30:BI30"/>
    <mergeCell ref="BM30:BN30"/>
    <mergeCell ref="AI28:AM28"/>
    <mergeCell ref="AN28:AR28"/>
    <mergeCell ref="AV28:AX28"/>
    <mergeCell ref="AY28:BA28"/>
    <mergeCell ref="BB28:BC28"/>
    <mergeCell ref="BD28:BF28"/>
    <mergeCell ref="BG28:BI28"/>
    <mergeCell ref="BM28:BN28"/>
    <mergeCell ref="AY27:BA27"/>
    <mergeCell ref="BB29:BC29"/>
    <mergeCell ref="BD29:BF29"/>
    <mergeCell ref="BG29:BI29"/>
    <mergeCell ref="T27:X30"/>
    <mergeCell ref="Y27:AC30"/>
    <mergeCell ref="AD27:AH30"/>
    <mergeCell ref="AI27:AM27"/>
    <mergeCell ref="AN27:AR27"/>
    <mergeCell ref="AV27:AX27"/>
    <mergeCell ref="AI29:AM29"/>
    <mergeCell ref="AN29:AR29"/>
    <mergeCell ref="AV29:AX29"/>
    <mergeCell ref="BM26:BN26"/>
    <mergeCell ref="BO26:BQ26"/>
    <mergeCell ref="BR26:BX26"/>
    <mergeCell ref="A27:F30"/>
    <mergeCell ref="G27:I30"/>
    <mergeCell ref="J27:L30"/>
    <mergeCell ref="M27:P30"/>
    <mergeCell ref="Q27:S30"/>
    <mergeCell ref="AD26:AH26"/>
    <mergeCell ref="AI26:AM26"/>
    <mergeCell ref="AN26:AR26"/>
    <mergeCell ref="AV26:AX26"/>
    <mergeCell ref="AY26:BA26"/>
    <mergeCell ref="BB26:BC26"/>
    <mergeCell ref="A26:F26"/>
    <mergeCell ref="G26:I26"/>
    <mergeCell ref="J26:L26"/>
    <mergeCell ref="M26:P26"/>
    <mergeCell ref="Q26:S26"/>
    <mergeCell ref="T26:X26"/>
    <mergeCell ref="Y26:AC26"/>
    <mergeCell ref="BM27:BN27"/>
    <mergeCell ref="BO27:BQ30"/>
    <mergeCell ref="AY29:BA29"/>
    <mergeCell ref="BJ20:BU20"/>
    <mergeCell ref="BJ19:BU19"/>
    <mergeCell ref="A20:C20"/>
    <mergeCell ref="D20:F20"/>
    <mergeCell ref="G20:P20"/>
    <mergeCell ref="Q20:S20"/>
    <mergeCell ref="T20:V20"/>
    <mergeCell ref="W20:AH20"/>
    <mergeCell ref="AI20:AK20"/>
    <mergeCell ref="AL20:AN20"/>
    <mergeCell ref="AO20:AQ20"/>
    <mergeCell ref="AO19:AQ19"/>
    <mergeCell ref="AR19:AT19"/>
    <mergeCell ref="AU19:AW19"/>
    <mergeCell ref="AX19:AZ19"/>
    <mergeCell ref="BA19:BC19"/>
    <mergeCell ref="BD19:BF19"/>
    <mergeCell ref="BJ18:BU18"/>
    <mergeCell ref="A19:C19"/>
    <mergeCell ref="D19:F19"/>
    <mergeCell ref="G19:P19"/>
    <mergeCell ref="Q19:S19"/>
    <mergeCell ref="T19:V19"/>
    <mergeCell ref="W19:AH19"/>
    <mergeCell ref="AI19:AK19"/>
    <mergeCell ref="AL19:AN19"/>
    <mergeCell ref="AO18:AQ18"/>
    <mergeCell ref="AR18:AT18"/>
    <mergeCell ref="AU18:AW18"/>
    <mergeCell ref="AX18:AZ18"/>
    <mergeCell ref="BA18:BC18"/>
    <mergeCell ref="BD18:BF18"/>
    <mergeCell ref="A18:C18"/>
    <mergeCell ref="D18:F18"/>
    <mergeCell ref="Q18:S18"/>
    <mergeCell ref="T18:V18"/>
    <mergeCell ref="W18:AH18"/>
    <mergeCell ref="AI18:AK18"/>
    <mergeCell ref="AL18:AN18"/>
    <mergeCell ref="AL17:AN17"/>
    <mergeCell ref="AO17:AQ17"/>
    <mergeCell ref="A12:F12"/>
    <mergeCell ref="G12:T12"/>
    <mergeCell ref="A16:BU16"/>
    <mergeCell ref="A17:C17"/>
    <mergeCell ref="D17:F17"/>
    <mergeCell ref="G17:P17"/>
    <mergeCell ref="Q17:S17"/>
    <mergeCell ref="T17:V17"/>
    <mergeCell ref="W17:AH17"/>
    <mergeCell ref="AI17:AK17"/>
    <mergeCell ref="BD17:BF17"/>
    <mergeCell ref="BG17:BI17"/>
    <mergeCell ref="BJ17:BU17"/>
    <mergeCell ref="AR17:AT17"/>
    <mergeCell ref="AU17:AW17"/>
    <mergeCell ref="AX17:AZ17"/>
    <mergeCell ref="BA17:BC17"/>
    <mergeCell ref="A9:F9"/>
    <mergeCell ref="G9:T9"/>
    <mergeCell ref="A10:F10"/>
    <mergeCell ref="G10:T10"/>
    <mergeCell ref="A11:F11"/>
    <mergeCell ref="G11:T11"/>
    <mergeCell ref="A2:B2"/>
    <mergeCell ref="C2:BU2"/>
    <mergeCell ref="A3:B3"/>
    <mergeCell ref="C3:BU3"/>
    <mergeCell ref="A4:B4"/>
    <mergeCell ref="A8:F8"/>
    <mergeCell ref="G8:T8"/>
  </mergeCells>
  <conditionalFormatting sqref="J44:L45">
    <cfRule type="cellIs" dxfId="25" priority="3" operator="equal">
      <formula>"NO CUMPLE"</formula>
    </cfRule>
    <cfRule type="cellIs" dxfId="24" priority="4" operator="equal">
      <formula>"SI CUMPLE"</formula>
    </cfRule>
  </conditionalFormatting>
  <conditionalFormatting sqref="AE37:AG38">
    <cfRule type="cellIs" dxfId="23" priority="5" operator="equal">
      <formula>"NO CUMPLE"</formula>
    </cfRule>
    <cfRule type="cellIs" dxfId="22" priority="6" operator="equal">
      <formula>"SI CUMPLE"</formula>
    </cfRule>
  </conditionalFormatting>
  <conditionalFormatting sqref="BG18:BG21">
    <cfRule type="cellIs" dxfId="21" priority="13" operator="equal">
      <formula>"SI CUMPLE"</formula>
    </cfRule>
    <cfRule type="cellIs" dxfId="20" priority="14" operator="equal">
      <formula>"NO CUMPLE"</formula>
    </cfRule>
  </conditionalFormatting>
  <conditionalFormatting sqref="BL31:BN34">
    <cfRule type="cellIs" dxfId="19" priority="1" operator="equal">
      <formula>"NO CUMPLE"</formula>
    </cfRule>
    <cfRule type="cellIs" dxfId="18" priority="2" operator="equal">
      <formula>"SI CUMPLE"</formula>
    </cfRule>
  </conditionalFormatting>
  <conditionalFormatting sqref="BO27:BQ30">
    <cfRule type="cellIs" dxfId="17" priority="11" operator="equal">
      <formula>"NO CUMPLE"</formula>
    </cfRule>
    <cfRule type="cellIs" dxfId="16" priority="12" operator="equal">
      <formula>"SI CUMPLE"</formula>
    </cfRule>
  </conditionalFormatting>
  <hyperlinks>
    <hyperlink ref="A1" location="'CONSOLIDADO HABILITADOS '!A1" display="CONSOLIDADO" xr:uid="{4A45F076-A912-45CD-B93E-B85EECA7BCD9}"/>
  </hyperlink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455B170E-6925-45A0-8CB5-7DC2B82E9178}">
          <x14:formula1>
            <xm:f>'LISTA '!$G$1:$G$4</xm:f>
          </x14:formula1>
          <xm:sqref>G37:L37</xm:sqref>
        </x14:dataValidation>
        <x14:dataValidation type="list" allowBlank="1" showInputMessage="1" showErrorMessage="1" xr:uid="{CEBD393C-6C31-414F-9F9C-0B2927A83E00}">
          <x14:formula1>
            <xm:f>'LISTA '!$E$1:$E$2</xm:f>
          </x14:formula1>
          <xm:sqref>A37:F37</xm:sqref>
        </x14:dataValidation>
        <x14:dataValidation type="list" allowBlank="1" showInputMessage="1" showErrorMessage="1" xr:uid="{38918370-EF86-4697-8C6B-013D13F0FEF6}">
          <x14:formula1>
            <xm:f>'LISTA '!$C$1:$C$2</xm:f>
          </x14:formula1>
          <xm:sqref>G27 J27 AL18:AN20 BB27:BC30 Y37:AD37 BA18:BF20 G44:I44 AD27:AH30 G12 AV27:AV30 AN27:AS30</xm:sqref>
        </x14:dataValidation>
        <x14:dataValidation type="list" allowBlank="1" showInputMessage="1" showErrorMessage="1" xr:uid="{EA399F83-4E5E-4880-B652-2531CE6A8B7D}">
          <x14:formula1>
            <xm:f>'LISTA '!$C$1:$C$3</xm:f>
          </x14:formula1>
          <xm:sqref>AO18:AQ20 Y27:AC30 AY27:AY30 G11:T11 AR18:AT18 AR20:AT20</xm:sqref>
        </x14:dataValidation>
        <x14:dataValidation type="list" allowBlank="1" showInputMessage="1" showErrorMessage="1" xr:uid="{625BF354-FE98-496E-8FBC-F36906E124FE}">
          <x14:formula1>
            <xm:f>'LISTA '!$A$1:$A$2</xm:f>
          </x14:formula1>
          <xm:sqref>AI18:AK20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29806-EBC1-4296-B6D4-89E9DF9527C3}">
  <sheetPr>
    <tabColor rgb="FFFF0000"/>
  </sheetPr>
  <dimension ref="A1:BX41"/>
  <sheetViews>
    <sheetView showGridLines="0" topLeftCell="A22" zoomScale="55" zoomScaleNormal="55" workbookViewId="0">
      <selection activeCell="AS33" sqref="AS33"/>
    </sheetView>
  </sheetViews>
  <sheetFormatPr baseColWidth="10" defaultColWidth="5.7109375" defaultRowHeight="15" x14ac:dyDescent="0.25"/>
  <cols>
    <col min="10" max="10" width="11.42578125" customWidth="1"/>
    <col min="31" max="31" width="11.85546875" customWidth="1"/>
    <col min="40" max="40" width="37.42578125" customWidth="1"/>
    <col min="41" max="41" width="6.42578125" customWidth="1"/>
    <col min="42" max="42" width="7.85546875" customWidth="1"/>
    <col min="43" max="43" width="9" customWidth="1"/>
    <col min="44" max="44" width="7.85546875" customWidth="1"/>
    <col min="49" max="49" width="10.28515625" customWidth="1"/>
    <col min="52" max="52" width="5.7109375" customWidth="1"/>
    <col min="62" max="62" width="12.28515625" customWidth="1"/>
    <col min="67" max="67" width="11.425781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93" t="s">
        <v>181</v>
      </c>
      <c r="H8" s="93"/>
      <c r="I8" s="93"/>
      <c r="J8" s="93"/>
      <c r="K8" s="93"/>
      <c r="L8" s="93"/>
      <c r="M8" s="93"/>
      <c r="N8" s="93"/>
      <c r="O8" s="93"/>
      <c r="P8" s="93"/>
      <c r="Q8" s="93"/>
      <c r="R8" s="93"/>
      <c r="S8" s="93"/>
      <c r="T8" s="93"/>
    </row>
    <row r="9" spans="1:73" ht="64.5" customHeight="1" x14ac:dyDescent="0.25">
      <c r="A9" s="299" t="s">
        <v>37</v>
      </c>
      <c r="B9" s="299"/>
      <c r="C9" s="299"/>
      <c r="D9" s="299"/>
      <c r="E9" s="299"/>
      <c r="F9" s="299"/>
      <c r="G9" s="127" t="s">
        <v>182</v>
      </c>
      <c r="H9" s="127"/>
      <c r="I9" s="127"/>
      <c r="J9" s="127"/>
      <c r="K9" s="127"/>
      <c r="L9" s="127"/>
      <c r="M9" s="127"/>
      <c r="N9" s="127"/>
      <c r="O9" s="127"/>
      <c r="P9" s="127"/>
      <c r="Q9" s="127"/>
      <c r="R9" s="127"/>
      <c r="S9" s="127"/>
      <c r="T9" s="127"/>
      <c r="U9" s="141" t="s">
        <v>190</v>
      </c>
      <c r="V9" s="141"/>
      <c r="W9" s="141"/>
      <c r="X9" s="141"/>
      <c r="Y9" s="141"/>
      <c r="Z9" s="141"/>
      <c r="AA9" s="141"/>
      <c r="AB9" s="141"/>
      <c r="AC9" s="141"/>
      <c r="AD9" s="141"/>
      <c r="AE9" s="141" t="s">
        <v>183</v>
      </c>
      <c r="AF9" s="141"/>
      <c r="AG9" s="141"/>
      <c r="AH9" s="141"/>
      <c r="AI9" s="141"/>
      <c r="AJ9" s="141"/>
      <c r="AK9" s="141"/>
      <c r="AL9" s="141"/>
      <c r="AM9" s="141"/>
      <c r="AN9" s="141"/>
    </row>
    <row r="10" spans="1:73" x14ac:dyDescent="0.25">
      <c r="A10" s="142" t="s">
        <v>38</v>
      </c>
      <c r="B10" s="142"/>
      <c r="C10" s="142"/>
      <c r="D10" s="142"/>
      <c r="E10" s="142"/>
      <c r="F10" s="142"/>
      <c r="G10" s="93"/>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81</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124.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188</v>
      </c>
      <c r="AV17" s="133"/>
      <c r="AW17" s="133"/>
      <c r="AX17" s="133" t="s">
        <v>54</v>
      </c>
      <c r="AY17" s="133"/>
      <c r="AZ17" s="133"/>
      <c r="BA17" s="133" t="s">
        <v>55</v>
      </c>
      <c r="BB17" s="133"/>
      <c r="BC17" s="133"/>
      <c r="BD17" s="134" t="s">
        <v>56</v>
      </c>
      <c r="BE17" s="139"/>
      <c r="BF17" s="132"/>
      <c r="BG17" s="133" t="s">
        <v>57</v>
      </c>
      <c r="BH17" s="133"/>
      <c r="BI17" s="133"/>
      <c r="BJ17" s="85" t="s">
        <v>58</v>
      </c>
      <c r="BK17" s="85"/>
      <c r="BL17" s="85"/>
      <c r="BM17" s="85" t="s">
        <v>59</v>
      </c>
      <c r="BN17" s="85"/>
      <c r="BO17" s="85"/>
      <c r="BP17" s="85"/>
      <c r="BQ17" s="85"/>
      <c r="BR17" s="85"/>
      <c r="BS17" s="85"/>
      <c r="BT17" s="85"/>
      <c r="BU17" s="85"/>
      <c r="BV17" s="85"/>
      <c r="BW17" s="85"/>
      <c r="BX17" s="85"/>
    </row>
    <row r="18" spans="1:76" s="15" customFormat="1" ht="31.5" customHeight="1" x14ac:dyDescent="0.25">
      <c r="A18" s="123" t="s">
        <v>191</v>
      </c>
      <c r="B18" s="170"/>
      <c r="C18" s="170"/>
      <c r="D18" s="170"/>
      <c r="E18" s="170"/>
      <c r="F18" s="170"/>
      <c r="G18" s="170"/>
      <c r="H18" s="170"/>
      <c r="I18" s="170"/>
      <c r="J18" s="170"/>
      <c r="K18" s="170"/>
      <c r="L18" s="170"/>
      <c r="M18" s="170"/>
      <c r="N18" s="170"/>
      <c r="O18" s="170"/>
      <c r="P18" s="170"/>
      <c r="Q18" s="170"/>
      <c r="R18" s="170"/>
      <c r="S18" s="170"/>
      <c r="T18" s="170"/>
      <c r="U18" s="170"/>
      <c r="V18" s="170"/>
      <c r="W18" s="170"/>
      <c r="X18" s="170"/>
      <c r="Y18" s="170"/>
      <c r="Z18" s="170"/>
      <c r="AA18" s="170"/>
      <c r="AB18" s="170"/>
      <c r="AC18" s="170"/>
      <c r="AD18" s="170"/>
      <c r="AE18" s="170"/>
      <c r="AF18" s="170"/>
      <c r="AG18" s="170"/>
      <c r="AH18" s="170"/>
      <c r="AI18" s="170"/>
      <c r="AJ18" s="170"/>
      <c r="AK18" s="170"/>
      <c r="AL18" s="170"/>
      <c r="AM18" s="170"/>
      <c r="AN18" s="170"/>
      <c r="AO18" s="170"/>
      <c r="AP18" s="170"/>
      <c r="AQ18" s="170"/>
      <c r="AR18" s="170"/>
      <c r="AS18" s="170"/>
      <c r="AT18" s="170"/>
      <c r="AU18" s="170"/>
      <c r="AV18" s="170"/>
      <c r="AW18" s="170"/>
      <c r="AX18" s="170"/>
      <c r="AY18" s="170"/>
      <c r="AZ18" s="170"/>
      <c r="BA18" s="170"/>
      <c r="BB18" s="170"/>
      <c r="BC18" s="170"/>
      <c r="BD18" s="170"/>
      <c r="BE18" s="170"/>
      <c r="BF18" s="170"/>
      <c r="BG18" s="170"/>
      <c r="BH18" s="170"/>
      <c r="BI18" s="170"/>
      <c r="BJ18" s="170"/>
      <c r="BK18" s="170"/>
      <c r="BL18" s="170"/>
      <c r="BM18" s="170"/>
      <c r="BN18" s="170"/>
      <c r="BO18" s="170"/>
      <c r="BP18" s="170"/>
      <c r="BQ18" s="170"/>
      <c r="BR18" s="170"/>
      <c r="BS18" s="170"/>
      <c r="BT18" s="170"/>
      <c r="BU18" s="170"/>
      <c r="BV18" s="170"/>
      <c r="BW18" s="170"/>
      <c r="BX18" s="171"/>
    </row>
    <row r="19" spans="1:76" ht="409.5" customHeight="1" x14ac:dyDescent="0.25">
      <c r="A19" s="127" t="s">
        <v>186</v>
      </c>
      <c r="B19" s="127"/>
      <c r="C19" s="127"/>
      <c r="D19" s="141" t="s">
        <v>189</v>
      </c>
      <c r="E19" s="93"/>
      <c r="F19" s="93"/>
      <c r="G19" s="152" t="s">
        <v>185</v>
      </c>
      <c r="H19" s="153"/>
      <c r="I19" s="153"/>
      <c r="J19" s="153"/>
      <c r="K19" s="153"/>
      <c r="L19" s="153"/>
      <c r="M19" s="153"/>
      <c r="N19" s="153"/>
      <c r="O19" s="153"/>
      <c r="P19" s="154"/>
      <c r="Q19" s="158">
        <v>44941</v>
      </c>
      <c r="R19" s="127"/>
      <c r="S19" s="127"/>
      <c r="T19" s="158">
        <v>45274</v>
      </c>
      <c r="U19" s="127"/>
      <c r="V19" s="127"/>
      <c r="W19" s="127" t="s">
        <v>184</v>
      </c>
      <c r="X19" s="126"/>
      <c r="Y19" s="126"/>
      <c r="Z19" s="126"/>
      <c r="AA19" s="126"/>
      <c r="AB19" s="126"/>
      <c r="AC19" s="126"/>
      <c r="AD19" s="126"/>
      <c r="AE19" s="126"/>
      <c r="AF19" s="126"/>
      <c r="AG19" s="126"/>
      <c r="AH19" s="126"/>
      <c r="AI19" s="126" t="s">
        <v>119</v>
      </c>
      <c r="AJ19" s="126"/>
      <c r="AK19" s="126"/>
      <c r="AL19" s="126" t="s">
        <v>81</v>
      </c>
      <c r="AM19" s="126"/>
      <c r="AN19" s="126"/>
      <c r="AO19" s="127" t="s">
        <v>40</v>
      </c>
      <c r="AP19" s="127"/>
      <c r="AQ19" s="127"/>
      <c r="AR19" s="127" t="s">
        <v>128</v>
      </c>
      <c r="AS19" s="127"/>
      <c r="AT19" s="127"/>
      <c r="AU19" s="126">
        <v>172.41</v>
      </c>
      <c r="AV19" s="126"/>
      <c r="AW19" s="126"/>
      <c r="AX19" s="298">
        <f>AU19*55/100</f>
        <v>94.825499999999991</v>
      </c>
      <c r="AY19" s="298"/>
      <c r="AZ19" s="298"/>
      <c r="BA19" s="126">
        <v>16</v>
      </c>
      <c r="BB19" s="126"/>
      <c r="BC19" s="126"/>
      <c r="BD19" s="126" t="s">
        <v>81</v>
      </c>
      <c r="BE19" s="126"/>
      <c r="BF19" s="126"/>
      <c r="BG19" s="126" t="s">
        <v>81</v>
      </c>
      <c r="BH19" s="126"/>
      <c r="BI19" s="126"/>
      <c r="BJ19" s="162" t="s">
        <v>108</v>
      </c>
      <c r="BK19" s="163"/>
      <c r="BL19" s="164"/>
      <c r="BM19" s="127" t="s">
        <v>463</v>
      </c>
      <c r="BN19" s="126"/>
      <c r="BO19" s="126"/>
      <c r="BP19" s="126"/>
      <c r="BQ19" s="126"/>
      <c r="BR19" s="126"/>
      <c r="BS19" s="126"/>
      <c r="BT19" s="126"/>
      <c r="BU19" s="126"/>
      <c r="BV19" s="126"/>
      <c r="BW19" s="126"/>
      <c r="BX19" s="126"/>
    </row>
    <row r="20" spans="1:76" s="15" customFormat="1" ht="31.5" customHeight="1" x14ac:dyDescent="0.25">
      <c r="A20" s="123" t="s">
        <v>192</v>
      </c>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J20" s="170"/>
      <c r="AK20" s="170"/>
      <c r="AL20" s="170"/>
      <c r="AM20" s="170"/>
      <c r="AN20" s="170"/>
      <c r="AO20" s="170"/>
      <c r="AP20" s="170"/>
      <c r="AQ20" s="170"/>
      <c r="AR20" s="170"/>
      <c r="AS20" s="170"/>
      <c r="AT20" s="170"/>
      <c r="AU20" s="170"/>
      <c r="AV20" s="170"/>
      <c r="AW20" s="170"/>
      <c r="AX20" s="170"/>
      <c r="AY20" s="170"/>
      <c r="AZ20" s="170"/>
      <c r="BA20" s="170"/>
      <c r="BB20" s="170"/>
      <c r="BC20" s="170"/>
      <c r="BD20" s="170"/>
      <c r="BE20" s="170"/>
      <c r="BF20" s="170"/>
      <c r="BG20" s="170"/>
      <c r="BH20" s="170"/>
      <c r="BI20" s="170"/>
      <c r="BJ20" s="170"/>
      <c r="BK20" s="170"/>
      <c r="BL20" s="170"/>
      <c r="BM20" s="170"/>
      <c r="BN20" s="170"/>
      <c r="BO20" s="170"/>
      <c r="BP20" s="170"/>
      <c r="BQ20" s="170"/>
      <c r="BR20" s="170"/>
      <c r="BS20" s="170"/>
      <c r="BT20" s="170"/>
      <c r="BU20" s="170"/>
      <c r="BV20" s="170"/>
      <c r="BW20" s="170"/>
      <c r="BX20" s="171"/>
    </row>
    <row r="21" spans="1:76" ht="409.5" customHeight="1" x14ac:dyDescent="0.25">
      <c r="A21" s="127" t="s">
        <v>193</v>
      </c>
      <c r="B21" s="127"/>
      <c r="C21" s="127"/>
      <c r="D21" s="141" t="s">
        <v>196</v>
      </c>
      <c r="E21" s="93"/>
      <c r="F21" s="93"/>
      <c r="G21" s="126" t="s">
        <v>194</v>
      </c>
      <c r="H21" s="126"/>
      <c r="I21" s="126"/>
      <c r="J21" s="126"/>
      <c r="K21" s="126"/>
      <c r="L21" s="126"/>
      <c r="M21" s="126"/>
      <c r="N21" s="126"/>
      <c r="O21" s="126"/>
      <c r="P21" s="126"/>
      <c r="Q21" s="156">
        <v>44768</v>
      </c>
      <c r="R21" s="126"/>
      <c r="S21" s="126"/>
      <c r="T21" s="158">
        <v>44926</v>
      </c>
      <c r="U21" s="127"/>
      <c r="V21" s="127"/>
      <c r="W21" s="127" t="s">
        <v>195</v>
      </c>
      <c r="X21" s="126"/>
      <c r="Y21" s="126"/>
      <c r="Z21" s="126"/>
      <c r="AA21" s="126"/>
      <c r="AB21" s="126"/>
      <c r="AC21" s="126"/>
      <c r="AD21" s="126"/>
      <c r="AE21" s="126"/>
      <c r="AF21" s="126"/>
      <c r="AG21" s="126"/>
      <c r="AH21" s="126"/>
      <c r="AI21" s="126" t="s">
        <v>119</v>
      </c>
      <c r="AJ21" s="126"/>
      <c r="AK21" s="126"/>
      <c r="AL21" s="126" t="s">
        <v>81</v>
      </c>
      <c r="AM21" s="126"/>
      <c r="AN21" s="126"/>
      <c r="AO21" s="126" t="s">
        <v>40</v>
      </c>
      <c r="AP21" s="126"/>
      <c r="AQ21" s="126"/>
      <c r="AR21" s="126" t="s">
        <v>128</v>
      </c>
      <c r="AS21" s="126"/>
      <c r="AT21" s="126"/>
      <c r="AU21" s="126">
        <v>157.32</v>
      </c>
      <c r="AV21" s="126"/>
      <c r="AW21" s="126"/>
      <c r="AX21" s="298">
        <f>AU21*45/100</f>
        <v>70.793999999999997</v>
      </c>
      <c r="AY21" s="298"/>
      <c r="AZ21" s="298"/>
      <c r="BA21" s="126">
        <v>59</v>
      </c>
      <c r="BB21" s="126"/>
      <c r="BC21" s="126"/>
      <c r="BD21" s="126" t="s">
        <v>81</v>
      </c>
      <c r="BE21" s="126"/>
      <c r="BF21" s="126"/>
      <c r="BG21" s="126" t="s">
        <v>81</v>
      </c>
      <c r="BH21" s="126"/>
      <c r="BI21" s="126"/>
      <c r="BJ21" s="162" t="s">
        <v>108</v>
      </c>
      <c r="BK21" s="163"/>
      <c r="BL21" s="164"/>
      <c r="BM21" s="127" t="s">
        <v>464</v>
      </c>
      <c r="BN21" s="126"/>
      <c r="BO21" s="126"/>
      <c r="BP21" s="126"/>
      <c r="BQ21" s="126"/>
      <c r="BR21" s="126"/>
      <c r="BS21" s="126"/>
      <c r="BT21" s="126"/>
      <c r="BU21" s="126"/>
      <c r="BV21" s="126"/>
      <c r="BW21" s="126"/>
      <c r="BX21" s="126"/>
    </row>
    <row r="22" spans="1:76" ht="21.75" customHeight="1" x14ac:dyDescent="0.25">
      <c r="AR22" s="137" t="s">
        <v>61</v>
      </c>
      <c r="AS22" s="137"/>
      <c r="AT22" s="137"/>
      <c r="AU22" s="303"/>
      <c r="AV22" s="304"/>
      <c r="AW22" s="304"/>
      <c r="AX22" s="300">
        <f>SUM(AX19:AZ21)</f>
        <v>165.61949999999999</v>
      </c>
      <c r="AY22" s="301"/>
      <c r="AZ22" s="301"/>
      <c r="BJ22" s="63" t="s">
        <v>108</v>
      </c>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1" t="s">
        <v>63</v>
      </c>
      <c r="B26" s="122"/>
      <c r="C26" s="122"/>
      <c r="D26" s="122"/>
      <c r="E26" s="122"/>
      <c r="F26" s="122"/>
      <c r="G26" s="122"/>
      <c r="H26" s="122"/>
      <c r="I26" s="122"/>
      <c r="J26" s="122"/>
      <c r="K26" s="122"/>
      <c r="L26" s="122"/>
      <c r="M26" s="122"/>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2"/>
      <c r="BE26" s="122"/>
      <c r="BF26" s="122"/>
      <c r="BG26" s="122"/>
      <c r="BH26" s="122"/>
      <c r="BI26" s="122"/>
      <c r="BJ26" s="122"/>
      <c r="BK26" s="122"/>
      <c r="BL26" s="122"/>
      <c r="BM26" s="122"/>
      <c r="BN26" s="122"/>
      <c r="BO26" s="122"/>
      <c r="BP26" s="122"/>
    </row>
    <row r="27" spans="1:76" s="17" customFormat="1" ht="45" customHeight="1" x14ac:dyDescent="0.25">
      <c r="A27" s="123" t="s">
        <v>64</v>
      </c>
      <c r="B27" s="124"/>
      <c r="C27" s="124"/>
      <c r="D27" s="124"/>
      <c r="E27" s="124"/>
      <c r="F27" s="125"/>
      <c r="G27" s="84" t="s">
        <v>65</v>
      </c>
      <c r="H27" s="84"/>
      <c r="I27" s="84"/>
      <c r="J27" s="84" t="s">
        <v>66</v>
      </c>
      <c r="K27" s="84"/>
      <c r="L27" s="84"/>
      <c r="M27" s="123" t="s">
        <v>67</v>
      </c>
      <c r="N27" s="124"/>
      <c r="O27" s="124"/>
      <c r="P27" s="125"/>
      <c r="Q27" s="84" t="s">
        <v>68</v>
      </c>
      <c r="R27" s="84"/>
      <c r="S27" s="84"/>
      <c r="T27" s="129" t="s">
        <v>69</v>
      </c>
      <c r="U27" s="130"/>
      <c r="V27" s="130"/>
      <c r="W27" s="130"/>
      <c r="X27" s="131"/>
      <c r="Y27" s="129" t="s">
        <v>70</v>
      </c>
      <c r="Z27" s="130"/>
      <c r="AA27" s="130"/>
      <c r="AB27" s="130"/>
      <c r="AC27" s="131"/>
      <c r="AD27" s="129" t="s">
        <v>71</v>
      </c>
      <c r="AE27" s="130"/>
      <c r="AF27" s="130"/>
      <c r="AG27" s="130"/>
      <c r="AH27" s="131"/>
      <c r="AI27" s="133" t="s">
        <v>72</v>
      </c>
      <c r="AJ27" s="133"/>
      <c r="AK27" s="133"/>
      <c r="AL27" s="133"/>
      <c r="AM27" s="133"/>
      <c r="AN27" s="129" t="s">
        <v>73</v>
      </c>
      <c r="AO27" s="130"/>
      <c r="AP27" s="130"/>
      <c r="AQ27" s="130"/>
      <c r="AR27" s="131"/>
      <c r="AS27" s="129" t="s">
        <v>98</v>
      </c>
      <c r="AT27" s="130"/>
      <c r="AU27" s="131"/>
      <c r="AV27" s="134" t="s">
        <v>74</v>
      </c>
      <c r="AW27" s="139"/>
      <c r="AX27" s="132"/>
      <c r="AY27" s="140" t="s">
        <v>75</v>
      </c>
      <c r="AZ27" s="140"/>
      <c r="BA27" s="140"/>
      <c r="BB27" s="129" t="s">
        <v>76</v>
      </c>
      <c r="BC27" s="131"/>
      <c r="BD27" s="132" t="s">
        <v>47</v>
      </c>
      <c r="BE27" s="133"/>
      <c r="BF27" s="133"/>
      <c r="BG27" s="133" t="s">
        <v>48</v>
      </c>
      <c r="BH27" s="133"/>
      <c r="BI27" s="133"/>
      <c r="BJ27" s="16" t="s">
        <v>77</v>
      </c>
      <c r="BK27" s="16" t="s">
        <v>78</v>
      </c>
      <c r="BL27" s="16" t="s">
        <v>79</v>
      </c>
      <c r="BM27" s="134" t="s">
        <v>80</v>
      </c>
      <c r="BN27" s="132"/>
      <c r="BO27" s="85" t="s">
        <v>58</v>
      </c>
      <c r="BP27" s="85"/>
      <c r="BQ27" s="85"/>
      <c r="BR27" s="84" t="s">
        <v>59</v>
      </c>
      <c r="BS27" s="84"/>
      <c r="BT27" s="84"/>
      <c r="BU27" s="84"/>
      <c r="BV27" s="84"/>
      <c r="BW27" s="84"/>
      <c r="BX27" s="84"/>
    </row>
    <row r="28" spans="1:76" ht="17.25" customHeight="1" x14ac:dyDescent="0.25">
      <c r="A28" s="126" t="s">
        <v>197</v>
      </c>
      <c r="B28" s="126"/>
      <c r="C28" s="126"/>
      <c r="D28" s="126"/>
      <c r="E28" s="126"/>
      <c r="F28" s="126"/>
      <c r="G28" s="126" t="s">
        <v>81</v>
      </c>
      <c r="H28" s="126"/>
      <c r="I28" s="126"/>
      <c r="J28" s="126" t="s">
        <v>81</v>
      </c>
      <c r="K28" s="126"/>
      <c r="L28" s="126"/>
      <c r="M28" s="127" t="s">
        <v>198</v>
      </c>
      <c r="N28" s="127"/>
      <c r="O28" s="127"/>
      <c r="P28" s="127"/>
      <c r="Q28" s="156">
        <v>42650</v>
      </c>
      <c r="R28" s="156"/>
      <c r="S28" s="156"/>
      <c r="T28" s="127" t="s">
        <v>81</v>
      </c>
      <c r="U28" s="127"/>
      <c r="V28" s="127"/>
      <c r="W28" s="127"/>
      <c r="X28" s="127"/>
      <c r="Y28" s="126" t="s">
        <v>81</v>
      </c>
      <c r="Z28" s="126"/>
      <c r="AA28" s="126"/>
      <c r="AB28" s="126"/>
      <c r="AC28" s="126"/>
      <c r="AD28" s="127" t="s">
        <v>81</v>
      </c>
      <c r="AE28" s="127"/>
      <c r="AF28" s="127"/>
      <c r="AG28" s="127"/>
      <c r="AH28" s="127"/>
      <c r="AI28" s="93" t="s">
        <v>199</v>
      </c>
      <c r="AJ28" s="93"/>
      <c r="AK28" s="93"/>
      <c r="AL28" s="93"/>
      <c r="AM28" s="93"/>
      <c r="AN28" s="98" t="s">
        <v>81</v>
      </c>
      <c r="AO28" s="95"/>
      <c r="AP28" s="95"/>
      <c r="AQ28" s="95"/>
      <c r="AR28" s="96"/>
      <c r="AS28" s="98" t="s">
        <v>81</v>
      </c>
      <c r="AT28" s="95"/>
      <c r="AU28" s="96"/>
      <c r="AV28" s="98" t="s">
        <v>40</v>
      </c>
      <c r="AW28" s="95"/>
      <c r="AX28" s="95"/>
      <c r="AY28" s="98" t="s">
        <v>102</v>
      </c>
      <c r="AZ28" s="95"/>
      <c r="BA28" s="96"/>
      <c r="BB28" s="98" t="s">
        <v>81</v>
      </c>
      <c r="BC28" s="96"/>
      <c r="BD28" s="94">
        <v>44207</v>
      </c>
      <c r="BE28" s="95"/>
      <c r="BF28" s="96"/>
      <c r="BG28" s="94">
        <v>45332</v>
      </c>
      <c r="BH28" s="95"/>
      <c r="BI28" s="96"/>
      <c r="BJ28" s="22">
        <f>DATEDIF(BD28,BG28,"Y")</f>
        <v>3</v>
      </c>
      <c r="BK28" s="22">
        <f>DATEDIF(BD28,BG28,"YM")</f>
        <v>0</v>
      </c>
      <c r="BL28" s="22">
        <f>DATEDIF(BD28,BG28,"MD")</f>
        <v>30</v>
      </c>
      <c r="BM28" s="98"/>
      <c r="BN28" s="96"/>
      <c r="BO28" s="302" t="s">
        <v>201</v>
      </c>
      <c r="BP28" s="302"/>
      <c r="BQ28" s="302"/>
      <c r="BR28" s="93"/>
      <c r="BS28" s="93"/>
      <c r="BT28" s="93"/>
      <c r="BU28" s="93"/>
      <c r="BV28" s="93"/>
      <c r="BW28" s="93"/>
      <c r="BX28" s="93"/>
    </row>
    <row r="29" spans="1:76" x14ac:dyDescent="0.25">
      <c r="A29" s="5" t="s">
        <v>83</v>
      </c>
    </row>
    <row r="30" spans="1:76" x14ac:dyDescent="0.25">
      <c r="BO30" s="61" t="s">
        <v>201</v>
      </c>
    </row>
    <row r="31" spans="1:76" s="5" customFormat="1" ht="15" customHeight="1" x14ac:dyDescent="0.25">
      <c r="A31" s="99" t="s">
        <v>84</v>
      </c>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row>
    <row r="32" spans="1:76" s="5" customFormat="1" ht="28.5" customHeight="1" x14ac:dyDescent="0.25">
      <c r="A32" s="84" t="s">
        <v>20</v>
      </c>
      <c r="B32" s="84"/>
      <c r="C32" s="84"/>
      <c r="D32" s="84"/>
      <c r="E32" s="84"/>
      <c r="F32" s="84"/>
      <c r="G32" s="84" t="s">
        <v>85</v>
      </c>
      <c r="H32" s="84"/>
      <c r="I32" s="84"/>
      <c r="J32" s="84"/>
      <c r="K32" s="84"/>
      <c r="L32" s="84"/>
      <c r="M32" s="84" t="s">
        <v>86</v>
      </c>
      <c r="N32" s="84"/>
      <c r="O32" s="84"/>
      <c r="P32" s="84"/>
      <c r="Q32" s="84" t="s">
        <v>87</v>
      </c>
      <c r="R32" s="84"/>
      <c r="S32" s="84"/>
      <c r="T32" s="84"/>
      <c r="U32" s="84" t="s">
        <v>88</v>
      </c>
      <c r="V32" s="84"/>
      <c r="W32" s="84"/>
      <c r="X32" s="84"/>
      <c r="Y32" s="84" t="s">
        <v>89</v>
      </c>
      <c r="Z32" s="84"/>
      <c r="AA32" s="84"/>
      <c r="AB32" s="84" t="s">
        <v>90</v>
      </c>
      <c r="AC32" s="84"/>
      <c r="AD32" s="84"/>
      <c r="AE32" s="85" t="s">
        <v>58</v>
      </c>
      <c r="AF32" s="85"/>
      <c r="AG32" s="85"/>
      <c r="AH32" s="85" t="s">
        <v>59</v>
      </c>
      <c r="AI32" s="85"/>
      <c r="AJ32" s="85"/>
      <c r="AK32" s="85"/>
      <c r="AL32" s="85"/>
      <c r="AM32" s="85"/>
      <c r="AN32" s="85"/>
      <c r="AO32" s="19"/>
      <c r="AP32" s="20"/>
      <c r="AQ32" s="20"/>
      <c r="AR32" s="20"/>
      <c r="AS32" s="20"/>
      <c r="AT32" s="20"/>
      <c r="AU32" s="20"/>
      <c r="AV32" s="20"/>
      <c r="AW32" s="19"/>
      <c r="AX32" s="19"/>
      <c r="AY32" s="19"/>
      <c r="AZ32" s="19"/>
      <c r="BA32" s="19"/>
      <c r="BB32" s="19"/>
      <c r="BC32" s="19"/>
      <c r="BD32" s="19"/>
      <c r="BE32" s="19"/>
      <c r="BF32" s="135"/>
      <c r="BG32" s="135"/>
      <c r="BH32" s="135"/>
      <c r="BI32" s="135"/>
      <c r="BJ32" s="135"/>
      <c r="BK32" s="135"/>
      <c r="BL32" s="135"/>
      <c r="BM32" s="135"/>
      <c r="BN32" s="135"/>
      <c r="BO32" s="135"/>
      <c r="BP32" s="135"/>
      <c r="BQ32" s="135"/>
      <c r="BR32" s="135"/>
    </row>
    <row r="33" spans="1:40" ht="309.75" customHeight="1" x14ac:dyDescent="0.25">
      <c r="A33" s="93"/>
      <c r="B33" s="93"/>
      <c r="C33" s="93"/>
      <c r="D33" s="93"/>
      <c r="E33" s="93"/>
      <c r="F33" s="93"/>
      <c r="G33" s="93"/>
      <c r="H33" s="93"/>
      <c r="I33" s="93"/>
      <c r="J33" s="93"/>
      <c r="K33" s="93"/>
      <c r="L33" s="93"/>
      <c r="M33" s="93"/>
      <c r="N33" s="93"/>
      <c r="O33" s="93"/>
      <c r="P33" s="93"/>
      <c r="Q33" s="93"/>
      <c r="R33" s="93"/>
      <c r="S33" s="93"/>
      <c r="T33" s="93"/>
      <c r="U33" s="93"/>
      <c r="V33" s="93"/>
      <c r="W33" s="93"/>
      <c r="X33" s="93"/>
      <c r="Y33" s="98"/>
      <c r="Z33" s="95"/>
      <c r="AA33" s="96"/>
      <c r="AB33" s="98"/>
      <c r="AC33" s="95"/>
      <c r="AD33" s="96"/>
      <c r="AE33" s="117" t="str">
        <f>+IF(AB33="SI","SI CUMPLE","NO CUMPLE")</f>
        <v>NO CUMPLE</v>
      </c>
      <c r="AF33" s="117"/>
      <c r="AG33" s="117"/>
      <c r="AH33" s="224" t="s">
        <v>462</v>
      </c>
      <c r="AI33" s="95"/>
      <c r="AJ33" s="95"/>
      <c r="AK33" s="95"/>
      <c r="AL33" s="95"/>
      <c r="AM33" s="95"/>
      <c r="AN33" s="96"/>
    </row>
    <row r="34" spans="1:40" x14ac:dyDescent="0.25">
      <c r="AE34" s="63" t="s">
        <v>108</v>
      </c>
    </row>
    <row r="36" spans="1:40" x14ac:dyDescent="0.25">
      <c r="A36" s="5" t="s">
        <v>92</v>
      </c>
    </row>
    <row r="38" spans="1:40" s="5" customFormat="1" ht="15" customHeight="1" x14ac:dyDescent="0.25">
      <c r="A38" s="121" t="s">
        <v>93</v>
      </c>
      <c r="B38" s="122"/>
      <c r="C38" s="122"/>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c r="AB38" s="122"/>
      <c r="AC38" s="23"/>
      <c r="AD38" s="23"/>
      <c r="AE38" s="23"/>
      <c r="AF38" s="23"/>
      <c r="AG38" s="23"/>
      <c r="AH38" s="23"/>
      <c r="AI38" s="23"/>
      <c r="AJ38" s="23"/>
      <c r="AK38" s="23"/>
      <c r="AL38" s="23"/>
    </row>
    <row r="39" spans="1:40" ht="29.25" customHeight="1" x14ac:dyDescent="0.25">
      <c r="A39" s="84" t="s">
        <v>94</v>
      </c>
      <c r="B39" s="84"/>
      <c r="C39" s="84"/>
      <c r="D39" s="84"/>
      <c r="E39" s="84"/>
      <c r="F39" s="84"/>
      <c r="G39" s="123" t="s">
        <v>90</v>
      </c>
      <c r="H39" s="124"/>
      <c r="I39" s="125"/>
      <c r="J39" s="85" t="s">
        <v>58</v>
      </c>
      <c r="K39" s="85"/>
      <c r="L39" s="128"/>
      <c r="M39" s="84" t="s">
        <v>59</v>
      </c>
      <c r="N39" s="84"/>
      <c r="O39" s="84"/>
      <c r="P39" s="84"/>
      <c r="Q39" s="84"/>
      <c r="R39" s="84"/>
      <c r="S39" s="84"/>
      <c r="T39" s="84"/>
      <c r="U39" s="84"/>
      <c r="V39" s="84"/>
      <c r="W39" s="84"/>
      <c r="X39" s="84"/>
      <c r="Y39" s="84"/>
      <c r="Z39" s="84"/>
      <c r="AA39" s="84"/>
      <c r="AB39" s="84"/>
      <c r="AC39" s="118"/>
      <c r="AD39" s="118"/>
      <c r="AE39" s="118"/>
      <c r="AF39" s="118"/>
      <c r="AG39" s="118"/>
      <c r="AH39" s="118"/>
      <c r="AI39" s="118"/>
      <c r="AJ39" s="118"/>
      <c r="AK39" s="118"/>
      <c r="AL39" s="118"/>
    </row>
    <row r="40" spans="1:40" s="2" customFormat="1" ht="72.75" customHeight="1" x14ac:dyDescent="0.25">
      <c r="A40" s="127" t="s">
        <v>95</v>
      </c>
      <c r="B40" s="127"/>
      <c r="C40" s="127"/>
      <c r="D40" s="127"/>
      <c r="E40" s="127"/>
      <c r="F40" s="127"/>
      <c r="G40" s="126" t="s">
        <v>81</v>
      </c>
      <c r="H40" s="126"/>
      <c r="I40" s="126"/>
      <c r="J40" s="117" t="str">
        <f>+IF(G40="SI","SI CUMPLE","NO CUMPLE")</f>
        <v>SI CUMPLE</v>
      </c>
      <c r="K40" s="117"/>
      <c r="L40" s="117"/>
      <c r="M40" s="120" t="s">
        <v>96</v>
      </c>
      <c r="N40" s="120"/>
      <c r="O40" s="120"/>
      <c r="P40" s="120"/>
      <c r="Q40" s="120"/>
      <c r="R40" s="120"/>
      <c r="S40" s="120"/>
      <c r="T40" s="120"/>
      <c r="U40" s="120"/>
      <c r="V40" s="120"/>
      <c r="W40" s="120"/>
      <c r="X40" s="120"/>
      <c r="Y40" s="120"/>
      <c r="Z40" s="120"/>
      <c r="AA40" s="120"/>
      <c r="AB40" s="120"/>
      <c r="AC40" s="104"/>
      <c r="AD40" s="104"/>
      <c r="AE40" s="104"/>
      <c r="AF40" s="104"/>
      <c r="AG40" s="104"/>
      <c r="AH40" s="104"/>
      <c r="AI40" s="104"/>
      <c r="AJ40" s="104"/>
      <c r="AK40" s="104"/>
      <c r="AL40" s="104"/>
    </row>
    <row r="41" spans="1:40" x14ac:dyDescent="0.25">
      <c r="J41" s="61" t="s">
        <v>201</v>
      </c>
    </row>
  </sheetData>
  <mergeCells count="148">
    <mergeCell ref="A31:AN31"/>
    <mergeCell ref="AR22:AT22"/>
    <mergeCell ref="AU22:AW22"/>
    <mergeCell ref="AF39:AL39"/>
    <mergeCell ref="A40:F40"/>
    <mergeCell ref="G40:I40"/>
    <mergeCell ref="J40:L40"/>
    <mergeCell ref="M40:AB40"/>
    <mergeCell ref="AC40:AE40"/>
    <mergeCell ref="AF40:AL40"/>
    <mergeCell ref="Y33:AA33"/>
    <mergeCell ref="AB33:AD33"/>
    <mergeCell ref="AE33:AG33"/>
    <mergeCell ref="AH33:AN33"/>
    <mergeCell ref="A38:AB38"/>
    <mergeCell ref="A39:F39"/>
    <mergeCell ref="G39:I39"/>
    <mergeCell ref="J39:L39"/>
    <mergeCell ref="M39:AB39"/>
    <mergeCell ref="AC39:AE39"/>
    <mergeCell ref="A28:F28"/>
    <mergeCell ref="G28:I28"/>
    <mergeCell ref="J28:L28"/>
    <mergeCell ref="M28:P28"/>
    <mergeCell ref="Q28:S28"/>
    <mergeCell ref="T28:X28"/>
    <mergeCell ref="A1:C1"/>
    <mergeCell ref="AS27:AU27"/>
    <mergeCell ref="AS28:AU28"/>
    <mergeCell ref="AE32:AG32"/>
    <mergeCell ref="AH32:AN32"/>
    <mergeCell ref="BF32:BH32"/>
    <mergeCell ref="BI32:BR32"/>
    <mergeCell ref="Y32:AA32"/>
    <mergeCell ref="AB32:AD32"/>
    <mergeCell ref="BR27:BX27"/>
    <mergeCell ref="AD27:AH27"/>
    <mergeCell ref="AI27:AM27"/>
    <mergeCell ref="AN27:AR27"/>
    <mergeCell ref="AV27:AX27"/>
    <mergeCell ref="AY27:BA27"/>
    <mergeCell ref="BB27:BC27"/>
    <mergeCell ref="BR28:BX28"/>
    <mergeCell ref="AY28:BA28"/>
    <mergeCell ref="BB28:BC28"/>
    <mergeCell ref="AI28:AM28"/>
    <mergeCell ref="AN28:AR28"/>
    <mergeCell ref="AV28:AX28"/>
    <mergeCell ref="A33:F33"/>
    <mergeCell ref="G33:L33"/>
    <mergeCell ref="M33:P33"/>
    <mergeCell ref="Q33:T33"/>
    <mergeCell ref="U33:X33"/>
    <mergeCell ref="A32:F32"/>
    <mergeCell ref="G32:L32"/>
    <mergeCell ref="M32:P32"/>
    <mergeCell ref="Q32:T32"/>
    <mergeCell ref="U32:X32"/>
    <mergeCell ref="A19:C19"/>
    <mergeCell ref="D19:F19"/>
    <mergeCell ref="Q19:S19"/>
    <mergeCell ref="T19:V19"/>
    <mergeCell ref="W19:AH19"/>
    <mergeCell ref="AI19:AK19"/>
    <mergeCell ref="BD28:BF28"/>
    <mergeCell ref="BG28:BI28"/>
    <mergeCell ref="BM28:BN28"/>
    <mergeCell ref="A26:BP26"/>
    <mergeCell ref="A27:F27"/>
    <mergeCell ref="G27:I27"/>
    <mergeCell ref="J27:L27"/>
    <mergeCell ref="M27:P27"/>
    <mergeCell ref="Q27:S27"/>
    <mergeCell ref="T27:X27"/>
    <mergeCell ref="Y27:AC27"/>
    <mergeCell ref="BD27:BF27"/>
    <mergeCell ref="BG27:BI27"/>
    <mergeCell ref="BM27:BN27"/>
    <mergeCell ref="BO27:BQ27"/>
    <mergeCell ref="Y28:AC28"/>
    <mergeCell ref="AD28:AH28"/>
    <mergeCell ref="BO28:BQ28"/>
    <mergeCell ref="BG21:BI21"/>
    <mergeCell ref="BM21:BX21"/>
    <mergeCell ref="A21:C21"/>
    <mergeCell ref="D21:F21"/>
    <mergeCell ref="G21:P21"/>
    <mergeCell ref="Q21:S21"/>
    <mergeCell ref="T21:V21"/>
    <mergeCell ref="W21:AH21"/>
    <mergeCell ref="AI21:AK21"/>
    <mergeCell ref="AL21:AN21"/>
    <mergeCell ref="AO21:AQ21"/>
    <mergeCell ref="BJ21:BL21"/>
    <mergeCell ref="AL19:AN19"/>
    <mergeCell ref="AX17:AZ17"/>
    <mergeCell ref="AX19:AZ19"/>
    <mergeCell ref="G19:P19"/>
    <mergeCell ref="AX22:AZ22"/>
    <mergeCell ref="AR21:AT21"/>
    <mergeCell ref="AU21:AW21"/>
    <mergeCell ref="BA21:BC21"/>
    <mergeCell ref="BD21:BF21"/>
    <mergeCell ref="BD17:BF17"/>
    <mergeCell ref="BJ19:BL19"/>
    <mergeCell ref="AO19:AQ19"/>
    <mergeCell ref="BM19:BX19"/>
    <mergeCell ref="AR19:AT19"/>
    <mergeCell ref="AU19:AW19"/>
    <mergeCell ref="BA19:BC19"/>
    <mergeCell ref="BD19:BF19"/>
    <mergeCell ref="BG19:BI19"/>
    <mergeCell ref="BG17:BI17"/>
    <mergeCell ref="BJ17:BL17"/>
    <mergeCell ref="BM17:BX17"/>
    <mergeCell ref="A2:B2"/>
    <mergeCell ref="C2:BU2"/>
    <mergeCell ref="A3:B3"/>
    <mergeCell ref="C3:BU3"/>
    <mergeCell ref="A4:B4"/>
    <mergeCell ref="A8:F8"/>
    <mergeCell ref="G8:T8"/>
    <mergeCell ref="U9:AD9"/>
    <mergeCell ref="AE9:AN9"/>
    <mergeCell ref="AX21:AZ21"/>
    <mergeCell ref="A18:BX18"/>
    <mergeCell ref="A20:BX20"/>
    <mergeCell ref="A9:F9"/>
    <mergeCell ref="G9:T9"/>
    <mergeCell ref="A10:F10"/>
    <mergeCell ref="G10:T10"/>
    <mergeCell ref="A11:F11"/>
    <mergeCell ref="G11:T11"/>
    <mergeCell ref="A12:F12"/>
    <mergeCell ref="G12:T12"/>
    <mergeCell ref="A16:BU16"/>
    <mergeCell ref="A17:C17"/>
    <mergeCell ref="D17:F17"/>
    <mergeCell ref="G17:P17"/>
    <mergeCell ref="Q17:S17"/>
    <mergeCell ref="T17:V17"/>
    <mergeCell ref="W17:AH17"/>
    <mergeCell ref="AI17:AK17"/>
    <mergeCell ref="AL17:AN17"/>
    <mergeCell ref="AO17:AQ17"/>
    <mergeCell ref="AR17:AT17"/>
    <mergeCell ref="AU17:AW17"/>
    <mergeCell ref="BA17:BC17"/>
  </mergeCells>
  <conditionalFormatting sqref="J40:L40">
    <cfRule type="cellIs" dxfId="15" priority="3" operator="equal">
      <formula>"NO CUMPLE"</formula>
    </cfRule>
    <cfRule type="cellIs" dxfId="14" priority="4" operator="equal">
      <formula>"SI CUMPLE"</formula>
    </cfRule>
  </conditionalFormatting>
  <conditionalFormatting sqref="AE33:AG33">
    <cfRule type="cellIs" dxfId="13" priority="5" operator="equal">
      <formula>"NO CUMPLE"</formula>
    </cfRule>
    <cfRule type="cellIs" dxfId="12" priority="6" operator="equal">
      <formula>"SI CUMPLE"</formula>
    </cfRule>
  </conditionalFormatting>
  <conditionalFormatting sqref="BJ19 BJ21">
    <cfRule type="cellIs" dxfId="11" priority="9" operator="equal">
      <formula>"SI CUMPLE"</formula>
    </cfRule>
    <cfRule type="cellIs" dxfId="10" priority="10" operator="equal">
      <formula>"NO CUMPLE"</formula>
    </cfRule>
  </conditionalFormatting>
  <conditionalFormatting sqref="BO28:BQ28">
    <cfRule type="cellIs" dxfId="9" priority="1" operator="equal">
      <formula>"NO CUMPLE"</formula>
    </cfRule>
    <cfRule type="cellIs" dxfId="8" priority="2" operator="equal">
      <formula>"SI CUMPLE"</formula>
    </cfRule>
  </conditionalFormatting>
  <hyperlinks>
    <hyperlink ref="A1" location="'CONSOLIDADO HABILITADOS '!A1" display="CONSOLIDADO" xr:uid="{6C482E7C-D2D3-41D7-A269-A9F73F91319B}"/>
  </hyperlink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B9444749-6942-4132-B9D8-DE20CA1D96F0}">
          <x14:formula1>
            <xm:f>'LISTA '!$A$1:$A$2</xm:f>
          </x14:formula1>
          <xm:sqref>AI19:AK19 AI21:AK21</xm:sqref>
        </x14:dataValidation>
        <x14:dataValidation type="list" allowBlank="1" showInputMessage="1" showErrorMessage="1" xr:uid="{01D40106-4ED0-4803-9228-CDCBE10EE41E}">
          <x14:formula1>
            <xm:f>'LISTA '!$C$1:$C$3</xm:f>
          </x14:formula1>
          <xm:sqref>G11:T11 AO21:AQ21 AY28 AO19:AQ19 Y28</xm:sqref>
        </x14:dataValidation>
        <x14:dataValidation type="list" allowBlank="1" showInputMessage="1" showErrorMessage="1" xr:uid="{BE47F5B1-355D-4A3E-B096-6AFC56779072}">
          <x14:formula1>
            <xm:f>'LISTA '!$C$1:$C$2</xm:f>
          </x14:formula1>
          <xm:sqref>G28 J28 BD21:BI21 BB28:BC28 Y33:AD33 AV28 G40:I40 AL21:AN21 G12 AN28:AS28 BD19:BI19 AL19:AN19 AD28</xm:sqref>
        </x14:dataValidation>
        <x14:dataValidation type="list" allowBlank="1" showInputMessage="1" showErrorMessage="1" xr:uid="{546EFB40-C464-427D-AB69-1A6D95046807}">
          <x14:formula1>
            <xm:f>'LISTA '!$E$1:$E$2</xm:f>
          </x14:formula1>
          <xm:sqref>A33:F33</xm:sqref>
        </x14:dataValidation>
        <x14:dataValidation type="list" allowBlank="1" showInputMessage="1" showErrorMessage="1" xr:uid="{3033CE66-4F9E-4700-BAB1-670DD6C52200}">
          <x14:formula1>
            <xm:f>'LISTA '!$G$1:$G$4</xm:f>
          </x14:formula1>
          <xm:sqref>G33:L33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7C423-36F8-457C-835A-B7CC6EC58C91}">
  <sheetPr>
    <tabColor rgb="FFFF0000"/>
  </sheetPr>
  <dimension ref="A1:BX43"/>
  <sheetViews>
    <sheetView showGridLines="0" topLeftCell="A29" zoomScale="55" zoomScaleNormal="55" workbookViewId="0">
      <selection sqref="A1:C1"/>
    </sheetView>
  </sheetViews>
  <sheetFormatPr baseColWidth="10" defaultColWidth="5.7109375" defaultRowHeight="15" x14ac:dyDescent="0.25"/>
  <cols>
    <col min="10" max="10" width="12.5703125" customWidth="1"/>
    <col min="31" max="31" width="11" customWidth="1"/>
    <col min="39" max="39" width="27" customWidth="1"/>
    <col min="41" max="41" width="6.42578125" customWidth="1"/>
    <col min="42" max="42" width="7.85546875" customWidth="1"/>
    <col min="43" max="43" width="9" customWidth="1"/>
    <col min="44" max="44" width="7.85546875" customWidth="1"/>
    <col min="59" max="59" width="13.85546875" customWidth="1"/>
    <col min="67" max="67" width="11.28515625" customWidth="1"/>
  </cols>
  <sheetData>
    <row r="1" spans="1:73" x14ac:dyDescent="0.25">
      <c r="A1" s="165" t="s">
        <v>97</v>
      </c>
      <c r="B1" s="165"/>
      <c r="C1" s="165"/>
    </row>
    <row r="2" spans="1:73" ht="32.25" customHeight="1" x14ac:dyDescent="0.25">
      <c r="A2" s="144" t="s">
        <v>22</v>
      </c>
      <c r="B2" s="144"/>
      <c r="C2" s="150" t="s">
        <v>23</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row>
    <row r="3" spans="1:73" x14ac:dyDescent="0.25">
      <c r="A3" s="145" t="s">
        <v>24</v>
      </c>
      <c r="B3" s="146"/>
      <c r="C3" s="151" t="s">
        <v>25</v>
      </c>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row>
    <row r="4" spans="1:73" s="5" customFormat="1" x14ac:dyDescent="0.25">
      <c r="A4" s="147" t="s">
        <v>26</v>
      </c>
      <c r="B4" s="148"/>
      <c r="C4" s="24" t="s">
        <v>27</v>
      </c>
      <c r="D4" s="24"/>
      <c r="E4" s="24"/>
      <c r="F4" s="24"/>
      <c r="G4" s="24"/>
      <c r="H4" s="24"/>
      <c r="I4" s="24"/>
      <c r="J4" s="24"/>
      <c r="K4" s="24"/>
      <c r="L4" s="24" t="s">
        <v>28</v>
      </c>
      <c r="M4" s="24"/>
      <c r="N4" s="24"/>
      <c r="O4" s="24"/>
      <c r="P4" s="24"/>
      <c r="Q4" s="24"/>
      <c r="R4" s="24"/>
      <c r="S4" s="24"/>
      <c r="T4" s="24"/>
      <c r="U4" s="24"/>
      <c r="V4" s="24"/>
      <c r="W4" s="24" t="s">
        <v>29</v>
      </c>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30</v>
      </c>
      <c r="L5" s="5" t="s">
        <v>31</v>
      </c>
      <c r="W5" s="5" t="s">
        <v>32</v>
      </c>
      <c r="BU5" s="27"/>
    </row>
    <row r="6" spans="1:73" s="5" customFormat="1" x14ac:dyDescent="0.25">
      <c r="A6" s="29"/>
      <c r="B6" s="28"/>
      <c r="C6" s="28" t="s">
        <v>33</v>
      </c>
      <c r="D6" s="28"/>
      <c r="E6" s="28"/>
      <c r="F6" s="28"/>
      <c r="G6" s="28"/>
      <c r="H6" s="28"/>
      <c r="I6" s="28"/>
      <c r="J6" s="28"/>
      <c r="K6" s="28"/>
      <c r="L6" s="28" t="s">
        <v>34</v>
      </c>
      <c r="M6" s="28"/>
      <c r="N6" s="28"/>
      <c r="O6" s="28"/>
      <c r="P6" s="28"/>
      <c r="Q6" s="28"/>
      <c r="R6" s="28"/>
      <c r="S6" s="28"/>
      <c r="T6" s="28"/>
      <c r="U6" s="28"/>
      <c r="V6" s="28"/>
      <c r="W6" s="28" t="s">
        <v>35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30"/>
    </row>
    <row r="8" spans="1:73" x14ac:dyDescent="0.25">
      <c r="A8" s="142" t="s">
        <v>36</v>
      </c>
      <c r="B8" s="142"/>
      <c r="C8" s="142"/>
      <c r="D8" s="142"/>
      <c r="E8" s="142"/>
      <c r="F8" s="142"/>
      <c r="G8" s="141" t="s">
        <v>166</v>
      </c>
      <c r="H8" s="141"/>
      <c r="I8" s="141"/>
      <c r="J8" s="141"/>
      <c r="K8" s="141"/>
      <c r="L8" s="141"/>
      <c r="M8" s="141"/>
      <c r="N8" s="141"/>
      <c r="O8" s="141"/>
      <c r="P8" s="141"/>
      <c r="Q8" s="141"/>
      <c r="R8" s="141"/>
      <c r="S8" s="141"/>
      <c r="T8" s="141"/>
    </row>
    <row r="9" spans="1:73" x14ac:dyDescent="0.25">
      <c r="A9" s="142" t="s">
        <v>37</v>
      </c>
      <c r="B9" s="142"/>
      <c r="C9" s="142"/>
      <c r="D9" s="142"/>
      <c r="E9" s="142"/>
      <c r="F9" s="142"/>
      <c r="G9" s="93" t="s">
        <v>167</v>
      </c>
      <c r="H9" s="93"/>
      <c r="I9" s="93"/>
      <c r="J9" s="93"/>
      <c r="K9" s="93"/>
      <c r="L9" s="93"/>
      <c r="M9" s="93"/>
      <c r="N9" s="93"/>
      <c r="O9" s="93"/>
      <c r="P9" s="93"/>
      <c r="Q9" s="93"/>
      <c r="R9" s="93"/>
      <c r="S9" s="93"/>
      <c r="T9" s="93"/>
    </row>
    <row r="10" spans="1:73" x14ac:dyDescent="0.25">
      <c r="A10" s="142" t="s">
        <v>38</v>
      </c>
      <c r="B10" s="142"/>
      <c r="C10" s="142"/>
      <c r="D10" s="142"/>
      <c r="E10" s="142"/>
      <c r="F10" s="142"/>
      <c r="G10" s="93" t="s">
        <v>168</v>
      </c>
      <c r="H10" s="93"/>
      <c r="I10" s="93"/>
      <c r="J10" s="93"/>
      <c r="K10" s="93"/>
      <c r="L10" s="93"/>
      <c r="M10" s="93"/>
      <c r="N10" s="93"/>
      <c r="O10" s="93"/>
      <c r="P10" s="93"/>
      <c r="Q10" s="93"/>
      <c r="R10" s="93"/>
      <c r="S10" s="93"/>
      <c r="T10" s="93"/>
    </row>
    <row r="11" spans="1:73" ht="15.75" customHeight="1" x14ac:dyDescent="0.25">
      <c r="A11" s="142" t="s">
        <v>39</v>
      </c>
      <c r="B11" s="142"/>
      <c r="C11" s="142"/>
      <c r="D11" s="142"/>
      <c r="E11" s="142"/>
      <c r="F11" s="142"/>
      <c r="G11" s="149" t="s">
        <v>81</v>
      </c>
      <c r="H11" s="149"/>
      <c r="I11" s="149"/>
      <c r="J11" s="149"/>
      <c r="K11" s="149"/>
      <c r="L11" s="149"/>
      <c r="M11" s="149"/>
      <c r="N11" s="149"/>
      <c r="O11" s="149"/>
      <c r="P11" s="149"/>
      <c r="Q11" s="149"/>
      <c r="R11" s="149"/>
      <c r="S11" s="149"/>
      <c r="T11" s="149"/>
    </row>
    <row r="12" spans="1:73" x14ac:dyDescent="0.25">
      <c r="A12" s="142" t="s">
        <v>41</v>
      </c>
      <c r="B12" s="142"/>
      <c r="C12" s="142"/>
      <c r="D12" s="142"/>
      <c r="E12" s="142"/>
      <c r="F12" s="142"/>
      <c r="G12" s="143">
        <v>226.89</v>
      </c>
      <c r="H12" s="143"/>
      <c r="I12" s="143"/>
      <c r="J12" s="143"/>
      <c r="K12" s="143"/>
      <c r="L12" s="143"/>
      <c r="M12" s="143"/>
      <c r="N12" s="143"/>
      <c r="O12" s="143"/>
      <c r="P12" s="143"/>
      <c r="Q12" s="143"/>
      <c r="R12" s="143"/>
      <c r="S12" s="143"/>
      <c r="T12" s="143"/>
    </row>
    <row r="13" spans="1:73" ht="15.75" customHeight="1" x14ac:dyDescent="0.25">
      <c r="A13" s="4"/>
      <c r="B13" s="4"/>
      <c r="C13" s="4"/>
      <c r="D13" s="4"/>
      <c r="E13" s="4"/>
      <c r="F13" s="4"/>
      <c r="G13" s="1"/>
      <c r="H13" s="1"/>
      <c r="I13" s="1"/>
      <c r="J13" s="1"/>
      <c r="K13" s="1"/>
      <c r="L13" s="1"/>
      <c r="M13" s="1"/>
      <c r="N13" s="1"/>
      <c r="O13" s="1"/>
      <c r="P13" s="1"/>
      <c r="Q13" s="1"/>
      <c r="R13" s="1"/>
      <c r="S13" s="1"/>
      <c r="T13" s="1"/>
    </row>
    <row r="14" spans="1:73" x14ac:dyDescent="0.25">
      <c r="A14" s="5" t="s">
        <v>42</v>
      </c>
    </row>
    <row r="16" spans="1:73" s="5" customFormat="1" ht="15" customHeight="1" x14ac:dyDescent="0.25">
      <c r="A16" s="121" t="s">
        <v>43</v>
      </c>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row>
    <row r="17" spans="1:76" s="15" customFormat="1" ht="33.75" customHeight="1" x14ac:dyDescent="0.25">
      <c r="A17" s="85" t="s">
        <v>44</v>
      </c>
      <c r="B17" s="85"/>
      <c r="C17" s="85"/>
      <c r="D17" s="85" t="s">
        <v>45</v>
      </c>
      <c r="E17" s="85"/>
      <c r="F17" s="85"/>
      <c r="G17" s="85" t="s">
        <v>46</v>
      </c>
      <c r="H17" s="85"/>
      <c r="I17" s="85"/>
      <c r="J17" s="85"/>
      <c r="K17" s="85"/>
      <c r="L17" s="85"/>
      <c r="M17" s="85"/>
      <c r="N17" s="85"/>
      <c r="O17" s="85"/>
      <c r="P17" s="85"/>
      <c r="Q17" s="85" t="s">
        <v>47</v>
      </c>
      <c r="R17" s="85"/>
      <c r="S17" s="85"/>
      <c r="T17" s="85" t="s">
        <v>48</v>
      </c>
      <c r="U17" s="85"/>
      <c r="V17" s="85"/>
      <c r="W17" s="84" t="s">
        <v>49</v>
      </c>
      <c r="X17" s="84"/>
      <c r="Y17" s="84"/>
      <c r="Z17" s="84"/>
      <c r="AA17" s="84"/>
      <c r="AB17" s="84"/>
      <c r="AC17" s="84"/>
      <c r="AD17" s="84"/>
      <c r="AE17" s="84"/>
      <c r="AF17" s="84"/>
      <c r="AG17" s="84"/>
      <c r="AH17" s="84"/>
      <c r="AI17" s="84" t="s">
        <v>50</v>
      </c>
      <c r="AJ17" s="84"/>
      <c r="AK17" s="84"/>
      <c r="AL17" s="123" t="s">
        <v>51</v>
      </c>
      <c r="AM17" s="124"/>
      <c r="AN17" s="125"/>
      <c r="AO17" s="133" t="s">
        <v>52</v>
      </c>
      <c r="AP17" s="133"/>
      <c r="AQ17" s="133"/>
      <c r="AR17" s="133" t="s">
        <v>53</v>
      </c>
      <c r="AS17" s="133"/>
      <c r="AT17" s="133"/>
      <c r="AU17" s="133" t="s">
        <v>54</v>
      </c>
      <c r="AV17" s="133"/>
      <c r="AW17" s="133"/>
      <c r="AX17" s="133" t="s">
        <v>104</v>
      </c>
      <c r="AY17" s="133"/>
      <c r="AZ17" s="133"/>
      <c r="BA17" s="134" t="s">
        <v>56</v>
      </c>
      <c r="BB17" s="139"/>
      <c r="BC17" s="132"/>
      <c r="BD17" s="133" t="s">
        <v>57</v>
      </c>
      <c r="BE17" s="133"/>
      <c r="BF17" s="133"/>
      <c r="BG17" s="85" t="s">
        <v>58</v>
      </c>
      <c r="BH17" s="85"/>
      <c r="BI17" s="85"/>
      <c r="BJ17" s="85" t="s">
        <v>59</v>
      </c>
      <c r="BK17" s="85"/>
      <c r="BL17" s="85"/>
      <c r="BM17" s="85"/>
      <c r="BN17" s="85"/>
      <c r="BO17" s="85"/>
      <c r="BP17" s="85"/>
      <c r="BQ17" s="85"/>
      <c r="BR17" s="85"/>
      <c r="BS17" s="85"/>
      <c r="BT17" s="85"/>
      <c r="BU17" s="85"/>
    </row>
    <row r="18" spans="1:76" ht="141" customHeight="1" x14ac:dyDescent="0.25">
      <c r="A18" s="126" t="s">
        <v>169</v>
      </c>
      <c r="B18" s="126"/>
      <c r="C18" s="126"/>
      <c r="D18" s="141" t="s">
        <v>60</v>
      </c>
      <c r="E18" s="93"/>
      <c r="F18" s="93"/>
      <c r="G18" s="159" t="s">
        <v>170</v>
      </c>
      <c r="H18" s="160"/>
      <c r="I18" s="160"/>
      <c r="J18" s="160"/>
      <c r="K18" s="160"/>
      <c r="L18" s="160"/>
      <c r="M18" s="160"/>
      <c r="N18" s="160"/>
      <c r="O18" s="160"/>
      <c r="P18" s="161"/>
      <c r="Q18" s="156">
        <v>45307</v>
      </c>
      <c r="R18" s="126"/>
      <c r="S18" s="126"/>
      <c r="T18" s="156">
        <v>45454</v>
      </c>
      <c r="U18" s="126"/>
      <c r="V18" s="126"/>
      <c r="W18" s="141" t="s">
        <v>171</v>
      </c>
      <c r="X18" s="93"/>
      <c r="Y18" s="93"/>
      <c r="Z18" s="93"/>
      <c r="AA18" s="93"/>
      <c r="AB18" s="93"/>
      <c r="AC18" s="93"/>
      <c r="AD18" s="93"/>
      <c r="AE18" s="93"/>
      <c r="AF18" s="93"/>
      <c r="AG18" s="93"/>
      <c r="AH18" s="93"/>
      <c r="AI18" s="126" t="s">
        <v>119</v>
      </c>
      <c r="AJ18" s="126"/>
      <c r="AK18" s="126"/>
      <c r="AL18" s="126" t="s">
        <v>81</v>
      </c>
      <c r="AM18" s="126"/>
      <c r="AN18" s="126"/>
      <c r="AO18" s="126" t="s">
        <v>102</v>
      </c>
      <c r="AP18" s="126"/>
      <c r="AQ18" s="126"/>
      <c r="AR18" s="126" t="s">
        <v>102</v>
      </c>
      <c r="AS18" s="126"/>
      <c r="AT18" s="126"/>
      <c r="AU18" s="298">
        <v>1013.85</v>
      </c>
      <c r="AV18" s="126"/>
      <c r="AW18" s="126"/>
      <c r="AX18" s="126" t="s">
        <v>172</v>
      </c>
      <c r="AY18" s="126"/>
      <c r="AZ18" s="126"/>
      <c r="BA18" s="126" t="s">
        <v>40</v>
      </c>
      <c r="BB18" s="126"/>
      <c r="BC18" s="126"/>
      <c r="BD18" s="126" t="s">
        <v>81</v>
      </c>
      <c r="BE18" s="126"/>
      <c r="BF18" s="126"/>
      <c r="BG18" s="227" t="s">
        <v>108</v>
      </c>
      <c r="BH18" s="228"/>
      <c r="BI18" s="229"/>
      <c r="BJ18" s="127" t="s">
        <v>465</v>
      </c>
      <c r="BK18" s="126"/>
      <c r="BL18" s="126"/>
      <c r="BM18" s="126"/>
      <c r="BN18" s="126"/>
      <c r="BO18" s="126"/>
      <c r="BP18" s="126"/>
      <c r="BQ18" s="126"/>
      <c r="BR18" s="126"/>
      <c r="BS18" s="126"/>
      <c r="BT18" s="126"/>
      <c r="BU18" s="126"/>
    </row>
    <row r="19" spans="1:76" x14ac:dyDescent="0.25">
      <c r="AR19" s="137" t="s">
        <v>61</v>
      </c>
      <c r="AS19" s="137"/>
      <c r="AT19" s="137"/>
      <c r="AU19" s="138"/>
      <c r="AV19" s="138"/>
      <c r="AW19" s="138"/>
      <c r="BG19" s="40" t="s">
        <v>108</v>
      </c>
      <c r="BH19" s="36"/>
      <c r="BI19" s="36"/>
    </row>
    <row r="20" spans="1:76" x14ac:dyDescent="0.25">
      <c r="AR20" s="1"/>
      <c r="AS20" s="1"/>
      <c r="AT20" s="1"/>
      <c r="AU20" s="3"/>
      <c r="AV20" s="3"/>
      <c r="AW20" s="3"/>
    </row>
    <row r="21" spans="1:76" x14ac:dyDescent="0.25">
      <c r="A21" s="5" t="s">
        <v>62</v>
      </c>
      <c r="AR21" s="1"/>
      <c r="AS21" s="1"/>
      <c r="AT21" s="1"/>
      <c r="AU21" s="3"/>
      <c r="AV21" s="3"/>
      <c r="AW21" s="3"/>
    </row>
    <row r="22" spans="1:76" x14ac:dyDescent="0.25">
      <c r="AR22" s="1"/>
      <c r="AS22" s="1"/>
      <c r="AT22" s="1"/>
      <c r="AU22" s="3"/>
      <c r="AV22" s="3"/>
      <c r="AW22" s="3"/>
    </row>
    <row r="23" spans="1:76" s="5" customFormat="1" ht="15" customHeight="1" x14ac:dyDescent="0.25">
      <c r="A23" s="121" t="s">
        <v>173</v>
      </c>
      <c r="B23" s="122"/>
      <c r="C23" s="122"/>
      <c r="D23" s="122"/>
      <c r="E23" s="122"/>
      <c r="F23" s="122"/>
      <c r="G23" s="122"/>
      <c r="H23" s="122"/>
      <c r="I23" s="122"/>
      <c r="J23" s="122"/>
      <c r="K23" s="122"/>
      <c r="L23" s="122"/>
      <c r="M23" s="122"/>
      <c r="N23" s="122"/>
      <c r="O23" s="122"/>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2"/>
      <c r="AT23" s="122"/>
      <c r="AU23" s="122"/>
      <c r="AV23" s="122"/>
      <c r="AW23" s="122"/>
      <c r="AX23" s="122"/>
      <c r="AY23" s="122"/>
      <c r="AZ23" s="122"/>
      <c r="BA23" s="122"/>
      <c r="BB23" s="122"/>
      <c r="BC23" s="122"/>
      <c r="BD23" s="122"/>
      <c r="BE23" s="122"/>
      <c r="BF23" s="122"/>
      <c r="BG23" s="122"/>
      <c r="BH23" s="122"/>
      <c r="BI23" s="122"/>
      <c r="BJ23" s="122"/>
      <c r="BK23" s="122"/>
      <c r="BL23" s="122"/>
      <c r="BM23" s="122"/>
      <c r="BN23" s="122"/>
      <c r="BO23" s="122"/>
      <c r="BP23" s="122"/>
    </row>
    <row r="24" spans="1:76" s="17" customFormat="1" ht="45" customHeight="1" x14ac:dyDescent="0.25">
      <c r="A24" s="123" t="s">
        <v>64</v>
      </c>
      <c r="B24" s="124"/>
      <c r="C24" s="124"/>
      <c r="D24" s="124"/>
      <c r="E24" s="124"/>
      <c r="F24" s="125"/>
      <c r="G24" s="84" t="s">
        <v>65</v>
      </c>
      <c r="H24" s="84"/>
      <c r="I24" s="84"/>
      <c r="J24" s="84" t="s">
        <v>66</v>
      </c>
      <c r="K24" s="84"/>
      <c r="L24" s="84"/>
      <c r="M24" s="123" t="s">
        <v>67</v>
      </c>
      <c r="N24" s="124"/>
      <c r="O24" s="124"/>
      <c r="P24" s="125"/>
      <c r="Q24" s="84" t="s">
        <v>68</v>
      </c>
      <c r="R24" s="84"/>
      <c r="S24" s="84"/>
      <c r="T24" s="129" t="s">
        <v>69</v>
      </c>
      <c r="U24" s="130"/>
      <c r="V24" s="130"/>
      <c r="W24" s="130"/>
      <c r="X24" s="131"/>
      <c r="Y24" s="129" t="s">
        <v>70</v>
      </c>
      <c r="Z24" s="130"/>
      <c r="AA24" s="130"/>
      <c r="AB24" s="130"/>
      <c r="AC24" s="131"/>
      <c r="AD24" s="129" t="s">
        <v>71</v>
      </c>
      <c r="AE24" s="130"/>
      <c r="AF24" s="130"/>
      <c r="AG24" s="130"/>
      <c r="AH24" s="131"/>
      <c r="AI24" s="133" t="s">
        <v>72</v>
      </c>
      <c r="AJ24" s="133"/>
      <c r="AK24" s="133"/>
      <c r="AL24" s="133"/>
      <c r="AM24" s="133"/>
      <c r="AN24" s="129" t="s">
        <v>73</v>
      </c>
      <c r="AO24" s="130"/>
      <c r="AP24" s="130"/>
      <c r="AQ24" s="130"/>
      <c r="AR24" s="131"/>
      <c r="AS24" s="129" t="s">
        <v>98</v>
      </c>
      <c r="AT24" s="130"/>
      <c r="AU24" s="131"/>
      <c r="AV24" s="134" t="s">
        <v>74</v>
      </c>
      <c r="AW24" s="139"/>
      <c r="AX24" s="132"/>
      <c r="AY24" s="140" t="s">
        <v>75</v>
      </c>
      <c r="AZ24" s="140"/>
      <c r="BA24" s="140"/>
      <c r="BB24" s="129" t="s">
        <v>76</v>
      </c>
      <c r="BC24" s="131"/>
      <c r="BD24" s="132" t="s">
        <v>47</v>
      </c>
      <c r="BE24" s="133"/>
      <c r="BF24" s="133"/>
      <c r="BG24" s="133" t="s">
        <v>48</v>
      </c>
      <c r="BH24" s="133"/>
      <c r="BI24" s="133"/>
      <c r="BJ24" s="16" t="s">
        <v>77</v>
      </c>
      <c r="BK24" s="16" t="s">
        <v>78</v>
      </c>
      <c r="BL24" s="16" t="s">
        <v>79</v>
      </c>
      <c r="BM24" s="134" t="s">
        <v>80</v>
      </c>
      <c r="BN24" s="132"/>
      <c r="BO24" s="85" t="s">
        <v>58</v>
      </c>
      <c r="BP24" s="85"/>
      <c r="BQ24" s="85"/>
      <c r="BR24" s="84" t="s">
        <v>59</v>
      </c>
      <c r="BS24" s="84"/>
      <c r="BT24" s="84"/>
      <c r="BU24" s="84"/>
      <c r="BV24" s="84"/>
      <c r="BW24" s="84"/>
      <c r="BX24" s="84"/>
    </row>
    <row r="25" spans="1:76" s="2" customFormat="1" ht="127.5" customHeight="1" x14ac:dyDescent="0.25">
      <c r="A25" s="100" t="s">
        <v>174</v>
      </c>
      <c r="B25" s="101"/>
      <c r="C25" s="101"/>
      <c r="D25" s="101"/>
      <c r="E25" s="101"/>
      <c r="F25" s="102"/>
      <c r="G25" s="100" t="s">
        <v>81</v>
      </c>
      <c r="H25" s="101"/>
      <c r="I25" s="102"/>
      <c r="J25" s="100" t="s">
        <v>40</v>
      </c>
      <c r="K25" s="101"/>
      <c r="L25" s="102"/>
      <c r="M25" s="191" t="s">
        <v>112</v>
      </c>
      <c r="N25" s="214"/>
      <c r="O25" s="214"/>
      <c r="P25" s="215"/>
      <c r="Q25" s="233">
        <v>38184</v>
      </c>
      <c r="R25" s="101"/>
      <c r="S25" s="102"/>
      <c r="T25" s="100" t="s">
        <v>81</v>
      </c>
      <c r="U25" s="101"/>
      <c r="V25" s="101"/>
      <c r="W25" s="101"/>
      <c r="X25" s="102"/>
      <c r="Y25" s="100" t="s">
        <v>40</v>
      </c>
      <c r="Z25" s="101"/>
      <c r="AA25" s="101"/>
      <c r="AB25" s="101"/>
      <c r="AC25" s="102"/>
      <c r="AD25" s="100" t="s">
        <v>81</v>
      </c>
      <c r="AE25" s="101"/>
      <c r="AF25" s="101"/>
      <c r="AG25" s="101"/>
      <c r="AH25" s="102"/>
      <c r="AI25" s="191" t="s">
        <v>175</v>
      </c>
      <c r="AJ25" s="214"/>
      <c r="AK25" s="214"/>
      <c r="AL25" s="214"/>
      <c r="AM25" s="215"/>
      <c r="AN25" s="100" t="s">
        <v>81</v>
      </c>
      <c r="AO25" s="101"/>
      <c r="AP25" s="101"/>
      <c r="AQ25" s="101"/>
      <c r="AR25" s="102"/>
      <c r="AS25" s="100" t="s">
        <v>81</v>
      </c>
      <c r="AT25" s="101"/>
      <c r="AU25" s="102"/>
      <c r="AV25" s="100" t="s">
        <v>40</v>
      </c>
      <c r="AW25" s="101"/>
      <c r="AX25" s="102"/>
      <c r="AY25" s="100" t="s">
        <v>102</v>
      </c>
      <c r="AZ25" s="101"/>
      <c r="BA25" s="102"/>
      <c r="BB25" s="100" t="s">
        <v>81</v>
      </c>
      <c r="BC25" s="102"/>
      <c r="BD25" s="233">
        <v>43739</v>
      </c>
      <c r="BE25" s="234"/>
      <c r="BF25" s="235"/>
      <c r="BG25" s="311">
        <v>44925</v>
      </c>
      <c r="BH25" s="312"/>
      <c r="BI25" s="313"/>
      <c r="BJ25" s="305">
        <f>DATEDIF(BD25,BG25,"Y")</f>
        <v>3</v>
      </c>
      <c r="BK25" s="305">
        <f>DATEDIF(BD25,BG25,"YM")</f>
        <v>2</v>
      </c>
      <c r="BL25" s="305">
        <f>DATEDIF(BD25,BG25,"MD")</f>
        <v>29</v>
      </c>
      <c r="BM25" s="100"/>
      <c r="BN25" s="102"/>
      <c r="BO25" s="259" t="s">
        <v>108</v>
      </c>
      <c r="BP25" s="260"/>
      <c r="BQ25" s="261"/>
      <c r="BR25" s="191" t="s">
        <v>466</v>
      </c>
      <c r="BS25" s="214"/>
      <c r="BT25" s="214"/>
      <c r="BU25" s="214"/>
      <c r="BV25" s="214"/>
      <c r="BW25" s="214"/>
      <c r="BX25" s="215"/>
    </row>
    <row r="26" spans="1:76" s="2" customFormat="1" ht="40.5" customHeight="1" x14ac:dyDescent="0.25">
      <c r="A26" s="103"/>
      <c r="B26" s="104"/>
      <c r="C26" s="104"/>
      <c r="D26" s="104"/>
      <c r="E26" s="104"/>
      <c r="F26" s="105"/>
      <c r="G26" s="103"/>
      <c r="H26" s="104"/>
      <c r="I26" s="105"/>
      <c r="J26" s="103"/>
      <c r="K26" s="104"/>
      <c r="L26" s="105"/>
      <c r="M26" s="216"/>
      <c r="N26" s="217"/>
      <c r="O26" s="217"/>
      <c r="P26" s="218"/>
      <c r="Q26" s="103"/>
      <c r="R26" s="104"/>
      <c r="S26" s="105"/>
      <c r="T26" s="103"/>
      <c r="U26" s="104"/>
      <c r="V26" s="104"/>
      <c r="W26" s="104"/>
      <c r="X26" s="105"/>
      <c r="Y26" s="103"/>
      <c r="Z26" s="104"/>
      <c r="AA26" s="104"/>
      <c r="AB26" s="104"/>
      <c r="AC26" s="105"/>
      <c r="AD26" s="103"/>
      <c r="AE26" s="104"/>
      <c r="AF26" s="104"/>
      <c r="AG26" s="104"/>
      <c r="AH26" s="105"/>
      <c r="AI26" s="216"/>
      <c r="AJ26" s="217"/>
      <c r="AK26" s="217"/>
      <c r="AL26" s="217"/>
      <c r="AM26" s="218"/>
      <c r="AN26" s="103"/>
      <c r="AO26" s="104"/>
      <c r="AP26" s="104"/>
      <c r="AQ26" s="104"/>
      <c r="AR26" s="105"/>
      <c r="AS26" s="103"/>
      <c r="AT26" s="104"/>
      <c r="AU26" s="105"/>
      <c r="AV26" s="103"/>
      <c r="AW26" s="104"/>
      <c r="AX26" s="105"/>
      <c r="AY26" s="103"/>
      <c r="AZ26" s="104"/>
      <c r="BA26" s="105"/>
      <c r="BB26" s="103"/>
      <c r="BC26" s="105"/>
      <c r="BD26" s="236"/>
      <c r="BE26" s="237"/>
      <c r="BF26" s="238"/>
      <c r="BG26" s="314"/>
      <c r="BH26" s="315"/>
      <c r="BI26" s="316"/>
      <c r="BJ26" s="306"/>
      <c r="BK26" s="306"/>
      <c r="BL26" s="306"/>
      <c r="BM26" s="103"/>
      <c r="BN26" s="105"/>
      <c r="BO26" s="262"/>
      <c r="BP26" s="263"/>
      <c r="BQ26" s="264"/>
      <c r="BR26" s="216"/>
      <c r="BS26" s="217"/>
      <c r="BT26" s="217"/>
      <c r="BU26" s="217"/>
      <c r="BV26" s="217"/>
      <c r="BW26" s="217"/>
      <c r="BX26" s="218"/>
    </row>
    <row r="27" spans="1:76" s="2" customFormat="1" ht="40.5" customHeight="1" x14ac:dyDescent="0.25">
      <c r="A27" s="103"/>
      <c r="B27" s="104"/>
      <c r="C27" s="104"/>
      <c r="D27" s="104"/>
      <c r="E27" s="104"/>
      <c r="F27" s="105"/>
      <c r="G27" s="103"/>
      <c r="H27" s="104"/>
      <c r="I27" s="105"/>
      <c r="J27" s="103"/>
      <c r="K27" s="104"/>
      <c r="L27" s="105"/>
      <c r="M27" s="216"/>
      <c r="N27" s="217"/>
      <c r="O27" s="217"/>
      <c r="P27" s="218"/>
      <c r="Q27" s="103"/>
      <c r="R27" s="104"/>
      <c r="S27" s="105"/>
      <c r="T27" s="103"/>
      <c r="U27" s="104"/>
      <c r="V27" s="104"/>
      <c r="W27" s="104"/>
      <c r="X27" s="105"/>
      <c r="Y27" s="103"/>
      <c r="Z27" s="104"/>
      <c r="AA27" s="104"/>
      <c r="AB27" s="104"/>
      <c r="AC27" s="105"/>
      <c r="AD27" s="103"/>
      <c r="AE27" s="104"/>
      <c r="AF27" s="104"/>
      <c r="AG27" s="104"/>
      <c r="AH27" s="105"/>
      <c r="AI27" s="216"/>
      <c r="AJ27" s="217"/>
      <c r="AK27" s="217"/>
      <c r="AL27" s="217"/>
      <c r="AM27" s="218"/>
      <c r="AN27" s="103"/>
      <c r="AO27" s="104"/>
      <c r="AP27" s="104"/>
      <c r="AQ27" s="104"/>
      <c r="AR27" s="105"/>
      <c r="AS27" s="103"/>
      <c r="AT27" s="104"/>
      <c r="AU27" s="105"/>
      <c r="AV27" s="103"/>
      <c r="AW27" s="104"/>
      <c r="AX27" s="105"/>
      <c r="AY27" s="103"/>
      <c r="AZ27" s="104"/>
      <c r="BA27" s="105"/>
      <c r="BB27" s="103"/>
      <c r="BC27" s="105"/>
      <c r="BD27" s="236"/>
      <c r="BE27" s="237"/>
      <c r="BF27" s="238"/>
      <c r="BG27" s="314"/>
      <c r="BH27" s="315"/>
      <c r="BI27" s="316"/>
      <c r="BJ27" s="306"/>
      <c r="BK27" s="306"/>
      <c r="BL27" s="306"/>
      <c r="BM27" s="103"/>
      <c r="BN27" s="105"/>
      <c r="BO27" s="262"/>
      <c r="BP27" s="263"/>
      <c r="BQ27" s="264"/>
      <c r="BR27" s="216"/>
      <c r="BS27" s="217"/>
      <c r="BT27" s="217"/>
      <c r="BU27" s="217"/>
      <c r="BV27" s="217"/>
      <c r="BW27" s="217"/>
      <c r="BX27" s="218"/>
    </row>
    <row r="28" spans="1:76" s="2" customFormat="1" ht="40.5" customHeight="1" x14ac:dyDescent="0.25">
      <c r="A28" s="106"/>
      <c r="B28" s="107"/>
      <c r="C28" s="107"/>
      <c r="D28" s="107"/>
      <c r="E28" s="107"/>
      <c r="F28" s="108"/>
      <c r="G28" s="106"/>
      <c r="H28" s="107"/>
      <c r="I28" s="108"/>
      <c r="J28" s="106"/>
      <c r="K28" s="107"/>
      <c r="L28" s="108"/>
      <c r="M28" s="176"/>
      <c r="N28" s="177"/>
      <c r="O28" s="177"/>
      <c r="P28" s="178"/>
      <c r="Q28" s="106"/>
      <c r="R28" s="107"/>
      <c r="S28" s="108"/>
      <c r="T28" s="106"/>
      <c r="U28" s="107"/>
      <c r="V28" s="107"/>
      <c r="W28" s="107"/>
      <c r="X28" s="108"/>
      <c r="Y28" s="106"/>
      <c r="Z28" s="107"/>
      <c r="AA28" s="107"/>
      <c r="AB28" s="107"/>
      <c r="AC28" s="108"/>
      <c r="AD28" s="106"/>
      <c r="AE28" s="107"/>
      <c r="AF28" s="107"/>
      <c r="AG28" s="107"/>
      <c r="AH28" s="108"/>
      <c r="AI28" s="176"/>
      <c r="AJ28" s="177"/>
      <c r="AK28" s="177"/>
      <c r="AL28" s="177"/>
      <c r="AM28" s="178"/>
      <c r="AN28" s="106"/>
      <c r="AO28" s="107"/>
      <c r="AP28" s="107"/>
      <c r="AQ28" s="107"/>
      <c r="AR28" s="108"/>
      <c r="AS28" s="106"/>
      <c r="AT28" s="107"/>
      <c r="AU28" s="108"/>
      <c r="AV28" s="106"/>
      <c r="AW28" s="107"/>
      <c r="AX28" s="108"/>
      <c r="AY28" s="106"/>
      <c r="AZ28" s="107"/>
      <c r="BA28" s="108"/>
      <c r="BB28" s="106"/>
      <c r="BC28" s="108"/>
      <c r="BD28" s="274"/>
      <c r="BE28" s="275"/>
      <c r="BF28" s="276"/>
      <c r="BG28" s="317"/>
      <c r="BH28" s="318"/>
      <c r="BI28" s="319"/>
      <c r="BJ28" s="307"/>
      <c r="BK28" s="307"/>
      <c r="BL28" s="307"/>
      <c r="BM28" s="106"/>
      <c r="BN28" s="108"/>
      <c r="BO28" s="308"/>
      <c r="BP28" s="309"/>
      <c r="BQ28" s="310"/>
      <c r="BR28" s="176"/>
      <c r="BS28" s="177"/>
      <c r="BT28" s="177"/>
      <c r="BU28" s="177"/>
      <c r="BV28" s="177"/>
      <c r="BW28" s="177"/>
      <c r="BX28" s="178"/>
    </row>
    <row r="29" spans="1:76" x14ac:dyDescent="0.25">
      <c r="Q29" s="97"/>
      <c r="R29" s="97"/>
      <c r="S29" s="97"/>
      <c r="T29" s="97"/>
      <c r="U29" s="97"/>
      <c r="V29" s="97"/>
      <c r="BE29" s="110"/>
      <c r="BF29" s="110"/>
      <c r="BG29" s="97"/>
      <c r="BH29" s="97"/>
      <c r="BI29" s="97"/>
      <c r="BO29" s="40" t="s">
        <v>108</v>
      </c>
      <c r="BP29" s="36"/>
      <c r="BQ29" s="36"/>
    </row>
    <row r="31" spans="1:76" x14ac:dyDescent="0.25">
      <c r="A31" s="5" t="s">
        <v>83</v>
      </c>
    </row>
    <row r="33" spans="1:70" s="5" customFormat="1" ht="15" customHeight="1" x14ac:dyDescent="0.25">
      <c r="A33" s="99" t="s">
        <v>84</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row>
    <row r="34" spans="1:70" s="5" customFormat="1" ht="28.5" customHeight="1" x14ac:dyDescent="0.25">
      <c r="A34" s="84" t="s">
        <v>20</v>
      </c>
      <c r="B34" s="84"/>
      <c r="C34" s="84"/>
      <c r="D34" s="84"/>
      <c r="E34" s="84"/>
      <c r="F34" s="84"/>
      <c r="G34" s="84" t="s">
        <v>85</v>
      </c>
      <c r="H34" s="84"/>
      <c r="I34" s="84"/>
      <c r="J34" s="84"/>
      <c r="K34" s="84"/>
      <c r="L34" s="84"/>
      <c r="M34" s="84" t="s">
        <v>86</v>
      </c>
      <c r="N34" s="84"/>
      <c r="O34" s="84"/>
      <c r="P34" s="84"/>
      <c r="Q34" s="84" t="s">
        <v>87</v>
      </c>
      <c r="R34" s="84"/>
      <c r="S34" s="84"/>
      <c r="T34" s="84"/>
      <c r="U34" s="84" t="s">
        <v>88</v>
      </c>
      <c r="V34" s="84"/>
      <c r="W34" s="84"/>
      <c r="X34" s="84"/>
      <c r="Y34" s="84" t="s">
        <v>89</v>
      </c>
      <c r="Z34" s="84"/>
      <c r="AA34" s="84"/>
      <c r="AB34" s="84" t="s">
        <v>90</v>
      </c>
      <c r="AC34" s="84"/>
      <c r="AD34" s="84"/>
      <c r="AE34" s="85" t="s">
        <v>58</v>
      </c>
      <c r="AF34" s="85"/>
      <c r="AG34" s="85"/>
      <c r="AH34" s="85" t="s">
        <v>59</v>
      </c>
      <c r="AI34" s="85"/>
      <c r="AJ34" s="85"/>
      <c r="AK34" s="85"/>
      <c r="AL34" s="85"/>
      <c r="AM34" s="85"/>
      <c r="AN34" s="85"/>
      <c r="AO34" s="19"/>
      <c r="AP34" s="20"/>
      <c r="AQ34" s="20"/>
      <c r="AR34" s="20"/>
      <c r="AS34" s="20"/>
      <c r="AT34" s="20"/>
      <c r="AU34" s="20"/>
      <c r="AV34" s="20"/>
      <c r="AW34" s="19"/>
      <c r="AX34" s="19"/>
      <c r="AY34" s="19"/>
      <c r="AZ34" s="19"/>
      <c r="BA34" s="19"/>
      <c r="BB34" s="19"/>
      <c r="BC34" s="19"/>
      <c r="BD34" s="19"/>
      <c r="BE34" s="19"/>
      <c r="BF34" s="135"/>
      <c r="BG34" s="135"/>
      <c r="BH34" s="135"/>
      <c r="BI34" s="135"/>
      <c r="BJ34" s="135"/>
      <c r="BK34" s="135"/>
      <c r="BL34" s="135"/>
      <c r="BM34" s="135"/>
      <c r="BN34" s="135"/>
      <c r="BO34" s="135"/>
      <c r="BP34" s="135"/>
      <c r="BQ34" s="135"/>
      <c r="BR34" s="135"/>
    </row>
    <row r="35" spans="1:70" s="2" customFormat="1" ht="384" customHeight="1" x14ac:dyDescent="0.25">
      <c r="A35" s="126" t="s">
        <v>136</v>
      </c>
      <c r="B35" s="126"/>
      <c r="C35" s="126"/>
      <c r="D35" s="126"/>
      <c r="E35" s="126"/>
      <c r="F35" s="126"/>
      <c r="G35" s="126" t="s">
        <v>137</v>
      </c>
      <c r="H35" s="126"/>
      <c r="I35" s="126"/>
      <c r="J35" s="126"/>
      <c r="K35" s="126"/>
      <c r="L35" s="126"/>
      <c r="M35" s="126" t="s">
        <v>176</v>
      </c>
      <c r="N35" s="126"/>
      <c r="O35" s="126"/>
      <c r="P35" s="126"/>
      <c r="Q35" s="156">
        <v>45318</v>
      </c>
      <c r="R35" s="126"/>
      <c r="S35" s="126"/>
      <c r="T35" s="126"/>
      <c r="U35" s="126" t="s">
        <v>89</v>
      </c>
      <c r="V35" s="126"/>
      <c r="W35" s="126"/>
      <c r="X35" s="126"/>
      <c r="Y35" s="159" t="s">
        <v>81</v>
      </c>
      <c r="Z35" s="160"/>
      <c r="AA35" s="161"/>
      <c r="AB35" s="159" t="s">
        <v>40</v>
      </c>
      <c r="AC35" s="160"/>
      <c r="AD35" s="161"/>
      <c r="AE35" s="117" t="str">
        <f>+IF(AB35="SI","SI CUMPLE","NO CUMPLE")</f>
        <v>NO CUMPLE</v>
      </c>
      <c r="AF35" s="117"/>
      <c r="AG35" s="117"/>
      <c r="AH35" s="152" t="s">
        <v>467</v>
      </c>
      <c r="AI35" s="153"/>
      <c r="AJ35" s="153"/>
      <c r="AK35" s="153"/>
      <c r="AL35" s="153"/>
      <c r="AM35" s="153"/>
      <c r="AN35" s="154"/>
    </row>
    <row r="36" spans="1:70" x14ac:dyDescent="0.25">
      <c r="AE36" s="49" t="str">
        <f>+AE35</f>
        <v>NO CUMPLE</v>
      </c>
      <c r="AF36" s="50"/>
      <c r="AG36" s="50"/>
    </row>
    <row r="38" spans="1:70" x14ac:dyDescent="0.25">
      <c r="A38" s="5" t="s">
        <v>92</v>
      </c>
    </row>
    <row r="40" spans="1:70" s="5" customFormat="1" ht="15" customHeight="1" x14ac:dyDescent="0.25">
      <c r="A40" s="121" t="s">
        <v>93</v>
      </c>
      <c r="B40" s="122"/>
      <c r="C40" s="122"/>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23"/>
      <c r="AD40" s="23"/>
      <c r="AE40" s="23"/>
      <c r="AF40" s="23"/>
      <c r="AG40" s="23"/>
      <c r="AH40" s="23"/>
      <c r="AI40" s="23"/>
      <c r="AJ40" s="23"/>
      <c r="AK40" s="23"/>
      <c r="AL40" s="23"/>
    </row>
    <row r="41" spans="1:70" ht="29.25" customHeight="1" x14ac:dyDescent="0.25">
      <c r="A41" s="84" t="s">
        <v>94</v>
      </c>
      <c r="B41" s="84"/>
      <c r="C41" s="84"/>
      <c r="D41" s="84"/>
      <c r="E41" s="84"/>
      <c r="F41" s="84"/>
      <c r="G41" s="123" t="s">
        <v>90</v>
      </c>
      <c r="H41" s="124"/>
      <c r="I41" s="125"/>
      <c r="J41" s="85" t="s">
        <v>58</v>
      </c>
      <c r="K41" s="85"/>
      <c r="L41" s="128"/>
      <c r="M41" s="84" t="s">
        <v>59</v>
      </c>
      <c r="N41" s="84"/>
      <c r="O41" s="84"/>
      <c r="P41" s="84"/>
      <c r="Q41" s="84"/>
      <c r="R41" s="84"/>
      <c r="S41" s="84"/>
      <c r="T41" s="84"/>
      <c r="U41" s="84"/>
      <c r="V41" s="84"/>
      <c r="W41" s="84"/>
      <c r="X41" s="84"/>
      <c r="Y41" s="84"/>
      <c r="Z41" s="84"/>
      <c r="AA41" s="84"/>
      <c r="AB41" s="84"/>
      <c r="AC41" s="118"/>
      <c r="AD41" s="118"/>
      <c r="AE41" s="118"/>
      <c r="AF41" s="118"/>
      <c r="AG41" s="118"/>
      <c r="AH41" s="118"/>
      <c r="AI41" s="118"/>
      <c r="AJ41" s="118"/>
      <c r="AK41" s="118"/>
      <c r="AL41" s="118"/>
    </row>
    <row r="42" spans="1:70" s="2" customFormat="1" ht="72.75" customHeight="1" x14ac:dyDescent="0.25">
      <c r="A42" s="127" t="s">
        <v>95</v>
      </c>
      <c r="B42" s="127"/>
      <c r="C42" s="127"/>
      <c r="D42" s="127"/>
      <c r="E42" s="127"/>
      <c r="F42" s="127"/>
      <c r="G42" s="126" t="s">
        <v>81</v>
      </c>
      <c r="H42" s="126"/>
      <c r="I42" s="126"/>
      <c r="J42" s="117" t="str">
        <f>+IF(G42="SI","SI CUMPLE","NO CUMPLE")</f>
        <v>SI CUMPLE</v>
      </c>
      <c r="K42" s="117"/>
      <c r="L42" s="117"/>
      <c r="M42" s="120" t="s">
        <v>96</v>
      </c>
      <c r="N42" s="120"/>
      <c r="O42" s="120"/>
      <c r="P42" s="120"/>
      <c r="Q42" s="120"/>
      <c r="R42" s="120"/>
      <c r="S42" s="120"/>
      <c r="T42" s="120"/>
      <c r="U42" s="120"/>
      <c r="V42" s="120"/>
      <c r="W42" s="120"/>
      <c r="X42" s="120"/>
      <c r="Y42" s="120"/>
      <c r="Z42" s="120"/>
      <c r="AA42" s="120"/>
      <c r="AB42" s="120"/>
      <c r="AC42" s="104"/>
      <c r="AD42" s="104"/>
      <c r="AE42" s="104"/>
      <c r="AF42" s="104"/>
      <c r="AG42" s="104"/>
      <c r="AH42" s="104"/>
      <c r="AI42" s="104"/>
      <c r="AJ42" s="104"/>
      <c r="AK42" s="104"/>
      <c r="AL42" s="104"/>
    </row>
    <row r="43" spans="1:70" x14ac:dyDescent="0.25">
      <c r="J43" s="42" t="str">
        <f>+J42</f>
        <v>SI CUMPLE</v>
      </c>
      <c r="K43" s="43"/>
      <c r="L43" s="43"/>
    </row>
  </sheetData>
  <mergeCells count="131">
    <mergeCell ref="AI25:AM28"/>
    <mergeCell ref="AN25:AR28"/>
    <mergeCell ref="AS25:AU28"/>
    <mergeCell ref="AV25:AX28"/>
    <mergeCell ref="AY25:BA28"/>
    <mergeCell ref="BB25:BC28"/>
    <mergeCell ref="BD25:BF28"/>
    <mergeCell ref="BG25:BI28"/>
    <mergeCell ref="BJ25:BJ28"/>
    <mergeCell ref="BD24:BF24"/>
    <mergeCell ref="BG24:BI24"/>
    <mergeCell ref="BM24:BN24"/>
    <mergeCell ref="BO24:BQ24"/>
    <mergeCell ref="AR19:AT19"/>
    <mergeCell ref="AU19:AW19"/>
    <mergeCell ref="A23:BP23"/>
    <mergeCell ref="A1:C1"/>
    <mergeCell ref="AS24:AU24"/>
    <mergeCell ref="G18:P18"/>
    <mergeCell ref="BJ18:BU18"/>
    <mergeCell ref="AO18:AQ18"/>
    <mergeCell ref="AR18:AT18"/>
    <mergeCell ref="AU18:AW18"/>
    <mergeCell ref="AX18:AZ18"/>
    <mergeCell ref="BA18:BC18"/>
    <mergeCell ref="BD18:BF18"/>
    <mergeCell ref="BG18:BI18"/>
    <mergeCell ref="A18:C18"/>
    <mergeCell ref="D18:F18"/>
    <mergeCell ref="Q18:S18"/>
    <mergeCell ref="T18:V18"/>
    <mergeCell ref="W18:AH18"/>
    <mergeCell ref="AI18:AK18"/>
    <mergeCell ref="AF41:AL41"/>
    <mergeCell ref="A42:F42"/>
    <mergeCell ref="G42:I42"/>
    <mergeCell ref="J42:L42"/>
    <mergeCell ref="M42:AB42"/>
    <mergeCell ref="AC42:AE42"/>
    <mergeCell ref="AF42:AL42"/>
    <mergeCell ref="Y35:AA35"/>
    <mergeCell ref="AB35:AD35"/>
    <mergeCell ref="AE35:AG35"/>
    <mergeCell ref="AH35:AN35"/>
    <mergeCell ref="A40:AB40"/>
    <mergeCell ref="A41:F41"/>
    <mergeCell ref="G41:I41"/>
    <mergeCell ref="J41:L41"/>
    <mergeCell ref="M41:AB41"/>
    <mergeCell ref="AC41:AE41"/>
    <mergeCell ref="Y25:AC28"/>
    <mergeCell ref="AD25:AH28"/>
    <mergeCell ref="AB34:AD34"/>
    <mergeCell ref="AE34:AG34"/>
    <mergeCell ref="AH34:AN34"/>
    <mergeCell ref="BF34:BH34"/>
    <mergeCell ref="BI34:BR34"/>
    <mergeCell ref="A35:F35"/>
    <mergeCell ref="G35:L35"/>
    <mergeCell ref="M35:P35"/>
    <mergeCell ref="Q35:T35"/>
    <mergeCell ref="U35:X35"/>
    <mergeCell ref="A34:F34"/>
    <mergeCell ref="G34:L34"/>
    <mergeCell ref="M34:P34"/>
    <mergeCell ref="Q34:T34"/>
    <mergeCell ref="U34:X34"/>
    <mergeCell ref="Y34:AA34"/>
    <mergeCell ref="Q29:S29"/>
    <mergeCell ref="T29:V29"/>
    <mergeCell ref="BE29:BG29"/>
    <mergeCell ref="BH29:BI29"/>
    <mergeCell ref="A33:AN33"/>
    <mergeCell ref="T25:X28"/>
    <mergeCell ref="BK25:BK28"/>
    <mergeCell ref="BL25:BL28"/>
    <mergeCell ref="BM25:BN28"/>
    <mergeCell ref="BO25:BQ28"/>
    <mergeCell ref="BR25:BX28"/>
    <mergeCell ref="BR24:BX24"/>
    <mergeCell ref="A25:F28"/>
    <mergeCell ref="G25:I28"/>
    <mergeCell ref="J25:L28"/>
    <mergeCell ref="M25:P28"/>
    <mergeCell ref="Q25:S28"/>
    <mergeCell ref="AD24:AH24"/>
    <mergeCell ref="AI24:AM24"/>
    <mergeCell ref="AN24:AR24"/>
    <mergeCell ref="AV24:AX24"/>
    <mergeCell ref="AY24:BA24"/>
    <mergeCell ref="BB24:BC24"/>
    <mergeCell ref="A24:F24"/>
    <mergeCell ref="G24:I24"/>
    <mergeCell ref="J24:L24"/>
    <mergeCell ref="M24:P24"/>
    <mergeCell ref="Q24:S24"/>
    <mergeCell ref="T24:X24"/>
    <mergeCell ref="Y24:AC24"/>
    <mergeCell ref="AL18:AN18"/>
    <mergeCell ref="AL17:AN17"/>
    <mergeCell ref="AO17:AQ17"/>
    <mergeCell ref="A12:F12"/>
    <mergeCell ref="G12:T12"/>
    <mergeCell ref="A16:BU16"/>
    <mergeCell ref="A17:C17"/>
    <mergeCell ref="D17:F17"/>
    <mergeCell ref="G17:P17"/>
    <mergeCell ref="Q17:S17"/>
    <mergeCell ref="T17:V17"/>
    <mergeCell ref="W17:AH17"/>
    <mergeCell ref="AI17:AK17"/>
    <mergeCell ref="BD17:BF17"/>
    <mergeCell ref="BG17:BI17"/>
    <mergeCell ref="BJ17:BU17"/>
    <mergeCell ref="AR17:AT17"/>
    <mergeCell ref="AU17:AW17"/>
    <mergeCell ref="AX17:AZ17"/>
    <mergeCell ref="BA17:BC17"/>
    <mergeCell ref="A9:F9"/>
    <mergeCell ref="G9:T9"/>
    <mergeCell ref="A10:F10"/>
    <mergeCell ref="G10:T10"/>
    <mergeCell ref="A11:F11"/>
    <mergeCell ref="G11:T11"/>
    <mergeCell ref="A2:B2"/>
    <mergeCell ref="C2:BU2"/>
    <mergeCell ref="A3:B3"/>
    <mergeCell ref="C3:BU3"/>
    <mergeCell ref="A4:B4"/>
    <mergeCell ref="A8:F8"/>
    <mergeCell ref="G8:T8"/>
  </mergeCells>
  <conditionalFormatting sqref="J42:L43">
    <cfRule type="cellIs" dxfId="7" priority="3" operator="equal">
      <formula>"NO CUMPLE"</formula>
    </cfRule>
    <cfRule type="cellIs" dxfId="6" priority="4" operator="equal">
      <formula>"SI CUMPLE"</formula>
    </cfRule>
  </conditionalFormatting>
  <conditionalFormatting sqref="AE35:AG36">
    <cfRule type="cellIs" dxfId="5" priority="1" operator="equal">
      <formula>"NO CUMPLE"</formula>
    </cfRule>
    <cfRule type="cellIs" dxfId="4" priority="2" operator="equal">
      <formula>"SI CUMPLE"</formula>
    </cfRule>
  </conditionalFormatting>
  <conditionalFormatting sqref="BG18:BG19">
    <cfRule type="cellIs" dxfId="3" priority="11" operator="equal">
      <formula>"SI CUMPLE"</formula>
    </cfRule>
    <cfRule type="cellIs" dxfId="2" priority="12" operator="equal">
      <formula>"NO CUMPLE"</formula>
    </cfRule>
  </conditionalFormatting>
  <conditionalFormatting sqref="BO25 BO29">
    <cfRule type="cellIs" dxfId="1" priority="9" operator="equal">
      <formula>"NO CUMPLE"</formula>
    </cfRule>
    <cfRule type="cellIs" dxfId="0" priority="10" operator="equal">
      <formula>"SI CUMPLE"</formula>
    </cfRule>
  </conditionalFormatting>
  <hyperlinks>
    <hyperlink ref="A1" location="'CONSOLIDADO HABILITADOS '!A1" display="CONSOLIDADO" xr:uid="{FDF7F148-C5F4-4A48-A81B-97085766C879}"/>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248DD52B-FE64-4483-92B0-2A430D8C80FD}">
          <x14:formula1>
            <xm:f>'LISTA '!$G$1:$G$4</xm:f>
          </x14:formula1>
          <xm:sqref>G35:L35</xm:sqref>
        </x14:dataValidation>
        <x14:dataValidation type="list" allowBlank="1" showInputMessage="1" showErrorMessage="1" xr:uid="{A729914E-493A-4774-B197-F4AC37DFFD76}">
          <x14:formula1>
            <xm:f>'LISTA '!$E$1:$E$2</xm:f>
          </x14:formula1>
          <xm:sqref>A35:F35</xm:sqref>
        </x14:dataValidation>
        <x14:dataValidation type="list" allowBlank="1" showInputMessage="1" showErrorMessage="1" xr:uid="{C631FE88-3F6B-44C0-8BEE-7B31DCD2B0C5}">
          <x14:formula1>
            <xm:f>'LISTA '!$C$1:$C$2</xm:f>
          </x14:formula1>
          <xm:sqref>G25 J25 AL18:AN18 AV25 Y35:AD35 BA18:BF18 G42:I42 AD25:AH28 G12 AS25 AN25 BB25</xm:sqref>
        </x14:dataValidation>
        <x14:dataValidation type="list" allowBlank="1" showInputMessage="1" showErrorMessage="1" xr:uid="{8D61E80A-C0E5-4EE5-B472-457905DC2BA8}">
          <x14:formula1>
            <xm:f>'LISTA '!$C$1:$C$3</xm:f>
          </x14:formula1>
          <xm:sqref>AO18:AQ18 Y25:AC28 AR18:AT18 G11:T11 AY25</xm:sqref>
        </x14:dataValidation>
        <x14:dataValidation type="list" allowBlank="1" showInputMessage="1" showErrorMessage="1" xr:uid="{045A7995-7248-4759-B3B4-A577FB2E87D2}">
          <x14:formula1>
            <xm:f>'LISTA '!$A$1:$A$2</xm:f>
          </x14:formula1>
          <xm:sqref>AI18:AK18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7620D-852B-4F25-8D88-0C14B52DB277}">
  <dimension ref="A1:G4"/>
  <sheetViews>
    <sheetView workbookViewId="0">
      <selection activeCell="G1" sqref="G1"/>
    </sheetView>
  </sheetViews>
  <sheetFormatPr baseColWidth="10" defaultColWidth="11.42578125" defaultRowHeight="15" x14ac:dyDescent="0.25"/>
  <cols>
    <col min="7" max="7" width="35.85546875" bestFit="1" customWidth="1"/>
  </cols>
  <sheetData>
    <row r="1" spans="1:7" x14ac:dyDescent="0.25">
      <c r="A1" t="s">
        <v>119</v>
      </c>
      <c r="C1" t="s">
        <v>81</v>
      </c>
      <c r="E1" t="s">
        <v>91</v>
      </c>
      <c r="G1" t="s">
        <v>150</v>
      </c>
    </row>
    <row r="2" spans="1:7" x14ac:dyDescent="0.25">
      <c r="A2" t="s">
        <v>108</v>
      </c>
      <c r="C2" t="s">
        <v>40</v>
      </c>
      <c r="E2" t="s">
        <v>136</v>
      </c>
      <c r="G2" t="s">
        <v>137</v>
      </c>
    </row>
    <row r="3" spans="1:7" x14ac:dyDescent="0.25">
      <c r="C3" t="s">
        <v>102</v>
      </c>
      <c r="G3" t="s">
        <v>177</v>
      </c>
    </row>
    <row r="4" spans="1:7" x14ac:dyDescent="0.25">
      <c r="G4" t="s">
        <v>178</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24D2B-1D83-4BAB-A2E5-5FA55DF86C27}">
  <dimension ref="A2:BU45"/>
  <sheetViews>
    <sheetView showGridLines="0" topLeftCell="A25" zoomScale="110" zoomScaleNormal="110" workbookViewId="0">
      <selection activeCell="M50" sqref="M50"/>
    </sheetView>
  </sheetViews>
  <sheetFormatPr baseColWidth="10" defaultColWidth="5.7109375" defaultRowHeight="15" x14ac:dyDescent="0.25"/>
  <cols>
    <col min="41" max="41" width="6.42578125" customWidth="1"/>
    <col min="42" max="42" width="7.85546875" customWidth="1"/>
    <col min="43" max="43" width="9" customWidth="1"/>
    <col min="44" max="44" width="7.85546875" customWidth="1"/>
  </cols>
  <sheetData>
    <row r="2" spans="1:31" ht="32.25" customHeight="1" x14ac:dyDescent="0.25">
      <c r="A2" s="126" t="s">
        <v>22</v>
      </c>
      <c r="B2" s="126"/>
      <c r="C2" s="141" t="s">
        <v>23</v>
      </c>
      <c r="D2" s="141"/>
      <c r="E2" s="141"/>
      <c r="F2" s="141"/>
      <c r="G2" s="141"/>
      <c r="H2" s="141"/>
      <c r="I2" s="141"/>
      <c r="J2" s="141"/>
      <c r="K2" s="141"/>
      <c r="L2" s="141"/>
      <c r="M2" s="141"/>
      <c r="N2" s="141"/>
      <c r="O2" s="141"/>
      <c r="P2" s="141"/>
      <c r="Q2" s="141"/>
      <c r="R2" s="141"/>
      <c r="S2" s="141"/>
      <c r="T2" s="141"/>
      <c r="U2" s="141"/>
      <c r="V2" s="141"/>
      <c r="W2" s="141"/>
      <c r="X2" s="141"/>
      <c r="Y2" s="141"/>
      <c r="Z2" s="141"/>
    </row>
    <row r="3" spans="1:31" x14ac:dyDescent="0.25">
      <c r="A3" s="98" t="s">
        <v>24</v>
      </c>
      <c r="B3" s="96"/>
      <c r="C3" s="7" t="s">
        <v>25</v>
      </c>
      <c r="D3" s="7"/>
      <c r="E3" s="7"/>
      <c r="F3" s="7"/>
      <c r="G3" s="7"/>
      <c r="H3" s="7"/>
      <c r="I3" s="7"/>
      <c r="J3" s="7"/>
      <c r="K3" s="7"/>
      <c r="L3" s="7"/>
      <c r="M3" s="7"/>
      <c r="N3" s="7"/>
      <c r="O3" s="7"/>
      <c r="P3" s="7"/>
      <c r="Q3" s="7"/>
      <c r="R3" s="7"/>
      <c r="S3" s="7"/>
      <c r="T3" s="7"/>
      <c r="U3" s="7"/>
      <c r="V3" s="7"/>
      <c r="W3" s="7"/>
      <c r="X3" s="7"/>
      <c r="Y3" s="7"/>
      <c r="Z3" s="8"/>
    </row>
    <row r="5" spans="1:31" x14ac:dyDescent="0.25">
      <c r="A5" s="109" t="s">
        <v>26</v>
      </c>
      <c r="B5" s="110"/>
      <c r="C5" s="9" t="s">
        <v>27</v>
      </c>
      <c r="D5" s="9"/>
      <c r="E5" s="9"/>
      <c r="F5" s="9"/>
      <c r="G5" s="9"/>
      <c r="H5" s="9"/>
      <c r="I5" s="9"/>
      <c r="J5" s="9"/>
      <c r="K5" s="9"/>
      <c r="L5" s="9" t="s">
        <v>28</v>
      </c>
      <c r="M5" s="9"/>
      <c r="N5" s="9"/>
      <c r="O5" s="9"/>
      <c r="P5" s="9"/>
      <c r="Q5" s="9"/>
      <c r="R5" s="9"/>
      <c r="S5" s="9"/>
      <c r="T5" s="9"/>
      <c r="U5" s="9"/>
      <c r="V5" s="9"/>
      <c r="W5" s="9" t="s">
        <v>29</v>
      </c>
      <c r="X5" s="9"/>
      <c r="Y5" s="9"/>
      <c r="Z5" s="9"/>
      <c r="AA5" s="9"/>
      <c r="AB5" s="9"/>
      <c r="AC5" s="9"/>
      <c r="AD5" s="9"/>
      <c r="AE5" s="10"/>
    </row>
    <row r="6" spans="1:31" x14ac:dyDescent="0.25">
      <c r="A6" s="11"/>
      <c r="C6" t="s">
        <v>30</v>
      </c>
      <c r="L6" t="s">
        <v>31</v>
      </c>
      <c r="W6" t="s">
        <v>32</v>
      </c>
      <c r="AE6" s="12"/>
    </row>
    <row r="7" spans="1:31" x14ac:dyDescent="0.25">
      <c r="A7" s="13"/>
      <c r="B7" s="6"/>
      <c r="C7" s="6" t="s">
        <v>33</v>
      </c>
      <c r="D7" s="6"/>
      <c r="E7" s="6"/>
      <c r="F7" s="6"/>
      <c r="G7" s="6"/>
      <c r="H7" s="6"/>
      <c r="I7" s="6"/>
      <c r="J7" s="6"/>
      <c r="K7" s="6"/>
      <c r="L7" s="6" t="s">
        <v>34</v>
      </c>
      <c r="M7" s="6"/>
      <c r="N7" s="6"/>
      <c r="O7" s="6"/>
      <c r="P7" s="6"/>
      <c r="Q7" s="6"/>
      <c r="R7" s="6"/>
      <c r="S7" s="6"/>
      <c r="T7" s="6"/>
      <c r="U7" s="6"/>
      <c r="V7" s="6"/>
      <c r="W7" s="6" t="s">
        <v>35</v>
      </c>
      <c r="X7" s="6"/>
      <c r="Y7" s="6"/>
      <c r="Z7" s="6"/>
      <c r="AA7" s="6"/>
      <c r="AB7" s="6"/>
      <c r="AC7" s="6"/>
      <c r="AD7" s="6"/>
      <c r="AE7" s="14"/>
    </row>
    <row r="9" spans="1:31" x14ac:dyDescent="0.25">
      <c r="A9" s="320" t="s">
        <v>36</v>
      </c>
      <c r="B9" s="320"/>
      <c r="C9" s="320"/>
      <c r="D9" s="320"/>
      <c r="E9" s="320"/>
      <c r="F9" s="320"/>
      <c r="G9" s="93" t="s">
        <v>179</v>
      </c>
      <c r="H9" s="93"/>
      <c r="I9" s="93"/>
      <c r="J9" s="93"/>
      <c r="K9" s="93"/>
      <c r="L9" s="93"/>
      <c r="M9" s="93"/>
      <c r="N9" s="93"/>
      <c r="O9" s="93"/>
      <c r="P9" s="93"/>
      <c r="Q9" s="93"/>
      <c r="R9" s="93"/>
      <c r="S9" s="93"/>
      <c r="T9" s="93"/>
    </row>
    <row r="10" spans="1:31" x14ac:dyDescent="0.25">
      <c r="A10" s="320" t="s">
        <v>37</v>
      </c>
      <c r="B10" s="320"/>
      <c r="C10" s="320"/>
      <c r="D10" s="320"/>
      <c r="E10" s="320"/>
      <c r="F10" s="320"/>
      <c r="G10" s="93" t="s">
        <v>180</v>
      </c>
      <c r="H10" s="93"/>
      <c r="I10" s="93"/>
      <c r="J10" s="93"/>
      <c r="K10" s="93"/>
      <c r="L10" s="93"/>
      <c r="M10" s="93"/>
      <c r="N10" s="93"/>
      <c r="O10" s="93"/>
      <c r="P10" s="93"/>
      <c r="Q10" s="93"/>
      <c r="R10" s="93"/>
      <c r="S10" s="93"/>
      <c r="T10" s="93"/>
    </row>
    <row r="11" spans="1:31" x14ac:dyDescent="0.25">
      <c r="A11" s="320" t="s">
        <v>38</v>
      </c>
      <c r="B11" s="320"/>
      <c r="C11" s="320"/>
      <c r="D11" s="320"/>
      <c r="E11" s="320"/>
      <c r="F11" s="320"/>
      <c r="G11" s="93">
        <v>885</v>
      </c>
      <c r="H11" s="93"/>
      <c r="I11" s="93"/>
      <c r="J11" s="93"/>
      <c r="K11" s="93"/>
      <c r="L11" s="93"/>
      <c r="M11" s="93"/>
      <c r="N11" s="93"/>
      <c r="O11" s="93"/>
      <c r="P11" s="93"/>
      <c r="Q11" s="93"/>
      <c r="R11" s="93"/>
      <c r="S11" s="93"/>
      <c r="T11" s="93"/>
    </row>
    <row r="12" spans="1:31" ht="15.75" customHeight="1" x14ac:dyDescent="0.25">
      <c r="A12" s="320" t="s">
        <v>39</v>
      </c>
      <c r="B12" s="320"/>
      <c r="C12" s="320"/>
      <c r="D12" s="320"/>
      <c r="E12" s="320"/>
      <c r="F12" s="320"/>
      <c r="G12" s="149" t="s">
        <v>40</v>
      </c>
      <c r="H12" s="149"/>
      <c r="I12" s="149"/>
      <c r="J12" s="149"/>
      <c r="K12" s="149"/>
      <c r="L12" s="149"/>
      <c r="M12" s="149"/>
      <c r="N12" s="149"/>
      <c r="O12" s="149"/>
      <c r="P12" s="149"/>
      <c r="Q12" s="149"/>
      <c r="R12" s="149"/>
      <c r="S12" s="149"/>
      <c r="T12" s="149"/>
    </row>
    <row r="13" spans="1:31" x14ac:dyDescent="0.25">
      <c r="A13" s="320" t="s">
        <v>41</v>
      </c>
      <c r="B13" s="320"/>
      <c r="C13" s="320"/>
      <c r="D13" s="320"/>
      <c r="E13" s="320"/>
      <c r="F13" s="320"/>
      <c r="G13" s="321">
        <v>226.89</v>
      </c>
      <c r="H13" s="321"/>
      <c r="I13" s="321"/>
      <c r="J13" s="321"/>
      <c r="K13" s="321"/>
      <c r="L13" s="321"/>
      <c r="M13" s="321"/>
      <c r="N13" s="321"/>
      <c r="O13" s="321"/>
      <c r="P13" s="321"/>
      <c r="Q13" s="321"/>
      <c r="R13" s="321"/>
      <c r="S13" s="321"/>
      <c r="T13" s="321"/>
    </row>
    <row r="14" spans="1:31" ht="15.75" customHeight="1" x14ac:dyDescent="0.25">
      <c r="A14" s="4"/>
      <c r="B14" s="4"/>
      <c r="C14" s="4"/>
      <c r="D14" s="4"/>
      <c r="E14" s="4"/>
      <c r="F14" s="4"/>
      <c r="G14" s="1"/>
      <c r="H14" s="1"/>
      <c r="I14" s="1"/>
      <c r="J14" s="1"/>
      <c r="K14" s="1"/>
      <c r="L14" s="1"/>
      <c r="M14" s="1"/>
      <c r="N14" s="1"/>
      <c r="O14" s="1"/>
      <c r="P14" s="1"/>
      <c r="Q14" s="1"/>
      <c r="R14" s="1"/>
      <c r="S14" s="1"/>
      <c r="T14" s="1"/>
    </row>
    <row r="15" spans="1:31" x14ac:dyDescent="0.25">
      <c r="A15" s="5" t="s">
        <v>42</v>
      </c>
    </row>
    <row r="17" spans="1:73" s="5" customFormat="1" ht="15" customHeight="1" x14ac:dyDescent="0.25">
      <c r="A17" s="121" t="s">
        <v>43</v>
      </c>
      <c r="B17" s="122"/>
      <c r="C17" s="122"/>
      <c r="D17" s="122"/>
      <c r="E17" s="122"/>
      <c r="F17" s="122"/>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2"/>
      <c r="BO17" s="122"/>
      <c r="BP17" s="122"/>
    </row>
    <row r="18" spans="1:73" s="15" customFormat="1" ht="33.75" customHeight="1" x14ac:dyDescent="0.25">
      <c r="A18" s="85" t="s">
        <v>44</v>
      </c>
      <c r="B18" s="85"/>
      <c r="C18" s="85"/>
      <c r="D18" s="85" t="s">
        <v>45</v>
      </c>
      <c r="E18" s="85"/>
      <c r="F18" s="85"/>
      <c r="G18" s="85" t="s">
        <v>46</v>
      </c>
      <c r="H18" s="85"/>
      <c r="I18" s="85"/>
      <c r="J18" s="85"/>
      <c r="K18" s="85"/>
      <c r="L18" s="85"/>
      <c r="M18" s="85"/>
      <c r="N18" s="85"/>
      <c r="O18" s="85"/>
      <c r="P18" s="85"/>
      <c r="Q18" s="85" t="s">
        <v>47</v>
      </c>
      <c r="R18" s="85"/>
      <c r="S18" s="85"/>
      <c r="T18" s="85" t="s">
        <v>48</v>
      </c>
      <c r="U18" s="85"/>
      <c r="V18" s="85"/>
      <c r="W18" s="84" t="s">
        <v>49</v>
      </c>
      <c r="X18" s="84"/>
      <c r="Y18" s="84"/>
      <c r="Z18" s="84"/>
      <c r="AA18" s="84"/>
      <c r="AB18" s="84"/>
      <c r="AC18" s="84"/>
      <c r="AD18" s="84"/>
      <c r="AE18" s="84"/>
      <c r="AF18" s="84"/>
      <c r="AG18" s="84"/>
      <c r="AH18" s="84"/>
      <c r="AI18" s="84" t="s">
        <v>50</v>
      </c>
      <c r="AJ18" s="84"/>
      <c r="AK18" s="84"/>
      <c r="AL18" s="123" t="s">
        <v>51</v>
      </c>
      <c r="AM18" s="124"/>
      <c r="AN18" s="125"/>
      <c r="AO18" s="133" t="s">
        <v>52</v>
      </c>
      <c r="AP18" s="133"/>
      <c r="AQ18" s="133"/>
      <c r="AR18" s="133" t="s">
        <v>53</v>
      </c>
      <c r="AS18" s="133"/>
      <c r="AT18" s="133"/>
      <c r="AU18" s="133" t="s">
        <v>54</v>
      </c>
      <c r="AV18" s="133"/>
      <c r="AW18" s="133"/>
      <c r="AX18" s="133" t="s">
        <v>55</v>
      </c>
      <c r="AY18" s="133"/>
      <c r="AZ18" s="133"/>
      <c r="BA18" s="134" t="s">
        <v>56</v>
      </c>
      <c r="BB18" s="139"/>
      <c r="BC18" s="132"/>
      <c r="BD18" s="133" t="s">
        <v>57</v>
      </c>
      <c r="BE18" s="133"/>
      <c r="BF18" s="133"/>
      <c r="BG18" s="85" t="s">
        <v>58</v>
      </c>
      <c r="BH18" s="85"/>
      <c r="BI18" s="85"/>
      <c r="BJ18" s="85" t="s">
        <v>59</v>
      </c>
      <c r="BK18" s="85"/>
      <c r="BL18" s="85"/>
      <c r="BM18" s="85"/>
      <c r="BN18" s="85"/>
      <c r="BO18" s="85"/>
      <c r="BP18" s="85"/>
    </row>
    <row r="19" spans="1:73" x14ac:dyDescent="0.25">
      <c r="A19" s="93"/>
      <c r="B19" s="93"/>
      <c r="C19" s="93"/>
      <c r="D19" s="93"/>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c r="AP19" s="93"/>
      <c r="AQ19" s="93"/>
      <c r="AR19" s="93"/>
      <c r="AS19" s="93"/>
      <c r="AT19" s="93"/>
      <c r="AU19" s="93">
        <v>0</v>
      </c>
      <c r="AV19" s="93"/>
      <c r="AW19" s="93"/>
      <c r="AX19" s="93"/>
      <c r="AY19" s="93"/>
      <c r="AZ19" s="93"/>
      <c r="BA19" s="93" t="s">
        <v>40</v>
      </c>
      <c r="BB19" s="93"/>
      <c r="BC19" s="93"/>
      <c r="BD19" s="93" t="s">
        <v>40</v>
      </c>
      <c r="BE19" s="93"/>
      <c r="BF19" s="93"/>
      <c r="BG19" s="136" t="str">
        <f>+IF(AU22&gt;=G13,"SI CUMPLE","NO CUMPLE")</f>
        <v>NO CUMPLE</v>
      </c>
      <c r="BH19" s="136"/>
      <c r="BI19" s="136"/>
      <c r="BJ19" s="93"/>
      <c r="BK19" s="93"/>
      <c r="BL19" s="93"/>
      <c r="BM19" s="93"/>
      <c r="BN19" s="93"/>
      <c r="BO19" s="93"/>
      <c r="BP19" s="93"/>
    </row>
    <row r="20" spans="1:73" x14ac:dyDescent="0.25">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c r="AN20" s="93"/>
      <c r="AO20" s="93"/>
      <c r="AP20" s="93"/>
      <c r="AQ20" s="93"/>
      <c r="AR20" s="93"/>
      <c r="AS20" s="93"/>
      <c r="AT20" s="93"/>
      <c r="AU20" s="93">
        <v>0</v>
      </c>
      <c r="AV20" s="93"/>
      <c r="AW20" s="93"/>
      <c r="AX20" s="93"/>
      <c r="AY20" s="93"/>
      <c r="AZ20" s="93"/>
      <c r="BA20" s="93" t="s">
        <v>40</v>
      </c>
      <c r="BB20" s="93"/>
      <c r="BC20" s="93"/>
      <c r="BD20" s="93"/>
      <c r="BE20" s="93"/>
      <c r="BF20" s="93"/>
      <c r="BG20" s="136"/>
      <c r="BH20" s="136"/>
      <c r="BI20" s="136"/>
      <c r="BJ20" s="93"/>
      <c r="BK20" s="93"/>
      <c r="BL20" s="93"/>
      <c r="BM20" s="93"/>
      <c r="BN20" s="93"/>
      <c r="BO20" s="93"/>
      <c r="BP20" s="93"/>
    </row>
    <row r="21" spans="1:73" x14ac:dyDescent="0.25">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c r="AC21" s="93"/>
      <c r="AD21" s="93"/>
      <c r="AE21" s="93"/>
      <c r="AF21" s="93"/>
      <c r="AG21" s="93"/>
      <c r="AH21" s="93"/>
      <c r="AI21" s="93"/>
      <c r="AJ21" s="93"/>
      <c r="AK21" s="93"/>
      <c r="AL21" s="93"/>
      <c r="AM21" s="93"/>
      <c r="AN21" s="93"/>
      <c r="AO21" s="93"/>
      <c r="AP21" s="93"/>
      <c r="AQ21" s="93"/>
      <c r="AR21" s="93"/>
      <c r="AS21" s="93"/>
      <c r="AT21" s="93"/>
      <c r="AU21" s="93">
        <v>0</v>
      </c>
      <c r="AV21" s="93"/>
      <c r="AW21" s="93"/>
      <c r="AX21" s="93"/>
      <c r="AY21" s="93"/>
      <c r="AZ21" s="93"/>
      <c r="BA21" s="93"/>
      <c r="BB21" s="93"/>
      <c r="BC21" s="93"/>
      <c r="BD21" s="93"/>
      <c r="BE21" s="93"/>
      <c r="BF21" s="93"/>
      <c r="BG21" s="136"/>
      <c r="BH21" s="136"/>
      <c r="BI21" s="136"/>
      <c r="BJ21" s="93"/>
      <c r="BK21" s="93"/>
      <c r="BL21" s="93"/>
      <c r="BM21" s="93"/>
      <c r="BN21" s="93"/>
      <c r="BO21" s="93"/>
      <c r="BP21" s="93"/>
    </row>
    <row r="22" spans="1:73" x14ac:dyDescent="0.25">
      <c r="AR22" s="137" t="s">
        <v>61</v>
      </c>
      <c r="AS22" s="137"/>
      <c r="AT22" s="137"/>
      <c r="AU22" s="138">
        <f>SUM(AU19:AW21)</f>
        <v>0</v>
      </c>
      <c r="AV22" s="138"/>
      <c r="AW22" s="138"/>
    </row>
    <row r="23" spans="1:73" x14ac:dyDescent="0.25">
      <c r="AR23" s="1"/>
      <c r="AS23" s="1"/>
      <c r="AT23" s="1"/>
      <c r="AU23" s="3"/>
      <c r="AV23" s="3"/>
      <c r="AW23" s="3"/>
    </row>
    <row r="24" spans="1:73" x14ac:dyDescent="0.25">
      <c r="A24" s="5" t="s">
        <v>62</v>
      </c>
      <c r="AR24" s="1"/>
      <c r="AS24" s="1"/>
      <c r="AT24" s="1"/>
      <c r="AU24" s="3"/>
      <c r="AV24" s="3"/>
      <c r="AW24" s="3"/>
    </row>
    <row r="25" spans="1:73" x14ac:dyDescent="0.25">
      <c r="AR25" s="1"/>
      <c r="AS25" s="1"/>
      <c r="AT25" s="1"/>
      <c r="AU25" s="3"/>
      <c r="AV25" s="3"/>
      <c r="AW25" s="3"/>
    </row>
    <row r="26" spans="1:73" s="5" customFormat="1" ht="15" customHeight="1" x14ac:dyDescent="0.25">
      <c r="A26" s="121" t="s">
        <v>63</v>
      </c>
      <c r="B26" s="122"/>
      <c r="C26" s="122"/>
      <c r="D26" s="122"/>
      <c r="E26" s="122"/>
      <c r="F26" s="122"/>
      <c r="G26" s="122"/>
      <c r="H26" s="122"/>
      <c r="I26" s="122"/>
      <c r="J26" s="122"/>
      <c r="K26" s="122"/>
      <c r="L26" s="122"/>
      <c r="M26" s="122"/>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2"/>
      <c r="BE26" s="122"/>
      <c r="BF26" s="122"/>
      <c r="BG26" s="122"/>
      <c r="BH26" s="122"/>
      <c r="BI26" s="122"/>
      <c r="BJ26" s="122"/>
      <c r="BK26" s="122"/>
      <c r="BL26" s="122"/>
      <c r="BM26" s="122"/>
      <c r="BN26" s="122"/>
      <c r="BO26" s="122"/>
      <c r="BP26" s="122"/>
    </row>
    <row r="27" spans="1:73" s="17" customFormat="1" ht="45" customHeight="1" x14ac:dyDescent="0.25">
      <c r="A27" s="123" t="s">
        <v>64</v>
      </c>
      <c r="B27" s="124"/>
      <c r="C27" s="124"/>
      <c r="D27" s="124"/>
      <c r="E27" s="124"/>
      <c r="F27" s="125"/>
      <c r="G27" s="84" t="s">
        <v>65</v>
      </c>
      <c r="H27" s="84"/>
      <c r="I27" s="84"/>
      <c r="J27" s="84" t="s">
        <v>66</v>
      </c>
      <c r="K27" s="84"/>
      <c r="L27" s="84"/>
      <c r="M27" s="123" t="s">
        <v>67</v>
      </c>
      <c r="N27" s="124"/>
      <c r="O27" s="124"/>
      <c r="P27" s="125"/>
      <c r="Q27" s="84" t="s">
        <v>68</v>
      </c>
      <c r="R27" s="84"/>
      <c r="S27" s="84"/>
      <c r="T27" s="129" t="s">
        <v>69</v>
      </c>
      <c r="U27" s="130"/>
      <c r="V27" s="130"/>
      <c r="W27" s="130"/>
      <c r="X27" s="131"/>
      <c r="Y27" s="129" t="s">
        <v>70</v>
      </c>
      <c r="Z27" s="130"/>
      <c r="AA27" s="130"/>
      <c r="AB27" s="130"/>
      <c r="AC27" s="131"/>
      <c r="AD27" s="129" t="s">
        <v>71</v>
      </c>
      <c r="AE27" s="130"/>
      <c r="AF27" s="130"/>
      <c r="AG27" s="130"/>
      <c r="AH27" s="131"/>
      <c r="AI27" s="133" t="s">
        <v>72</v>
      </c>
      <c r="AJ27" s="133"/>
      <c r="AK27" s="133"/>
      <c r="AL27" s="133"/>
      <c r="AM27" s="133"/>
      <c r="AN27" s="129" t="s">
        <v>73</v>
      </c>
      <c r="AO27" s="130"/>
      <c r="AP27" s="130"/>
      <c r="AQ27" s="130"/>
      <c r="AR27" s="131"/>
      <c r="AS27" s="134" t="s">
        <v>74</v>
      </c>
      <c r="AT27" s="139"/>
      <c r="AU27" s="132"/>
      <c r="AV27" s="140" t="s">
        <v>75</v>
      </c>
      <c r="AW27" s="140"/>
      <c r="AX27" s="140"/>
      <c r="AY27" s="129" t="s">
        <v>76</v>
      </c>
      <c r="AZ27" s="131"/>
      <c r="BA27" s="132" t="s">
        <v>47</v>
      </c>
      <c r="BB27" s="133"/>
      <c r="BC27" s="133"/>
      <c r="BD27" s="133" t="s">
        <v>48</v>
      </c>
      <c r="BE27" s="133"/>
      <c r="BF27" s="133"/>
      <c r="BG27" s="16" t="s">
        <v>77</v>
      </c>
      <c r="BH27" s="16" t="s">
        <v>78</v>
      </c>
      <c r="BI27" s="16" t="s">
        <v>79</v>
      </c>
      <c r="BJ27" s="134" t="s">
        <v>80</v>
      </c>
      <c r="BK27" s="132"/>
      <c r="BL27" s="85" t="s">
        <v>58</v>
      </c>
      <c r="BM27" s="85"/>
      <c r="BN27" s="85"/>
      <c r="BO27" s="84" t="s">
        <v>59</v>
      </c>
      <c r="BP27" s="84"/>
      <c r="BQ27" s="84"/>
      <c r="BR27" s="84"/>
      <c r="BS27" s="84"/>
      <c r="BT27" s="84"/>
      <c r="BU27" s="84"/>
    </row>
    <row r="28" spans="1:73" ht="15.75" x14ac:dyDescent="0.25">
      <c r="A28" s="109"/>
      <c r="B28" s="110"/>
      <c r="C28" s="110"/>
      <c r="D28" s="110"/>
      <c r="E28" s="110"/>
      <c r="F28" s="111"/>
      <c r="G28" s="100" t="s">
        <v>40</v>
      </c>
      <c r="H28" s="101"/>
      <c r="I28" s="102"/>
      <c r="J28" s="100" t="s">
        <v>40</v>
      </c>
      <c r="K28" s="101"/>
      <c r="L28" s="102"/>
      <c r="M28" s="109"/>
      <c r="N28" s="110"/>
      <c r="O28" s="110"/>
      <c r="P28" s="111"/>
      <c r="Q28" s="109"/>
      <c r="R28" s="110"/>
      <c r="S28" s="111"/>
      <c r="T28" s="109"/>
      <c r="U28" s="110"/>
      <c r="V28" s="110"/>
      <c r="W28" s="110"/>
      <c r="X28" s="111"/>
      <c r="Y28" s="100" t="s">
        <v>81</v>
      </c>
      <c r="Z28" s="101"/>
      <c r="AA28" s="101"/>
      <c r="AB28" s="101"/>
      <c r="AC28" s="102"/>
      <c r="AD28" s="100" t="s">
        <v>81</v>
      </c>
      <c r="AE28" s="101"/>
      <c r="AF28" s="101"/>
      <c r="AG28" s="101"/>
      <c r="AH28" s="102"/>
      <c r="AI28" s="93"/>
      <c r="AJ28" s="93"/>
      <c r="AK28" s="93"/>
      <c r="AL28" s="93"/>
      <c r="AM28" s="93"/>
      <c r="AN28" s="98"/>
      <c r="AO28" s="95"/>
      <c r="AP28" s="95"/>
      <c r="AQ28" s="95"/>
      <c r="AR28" s="96"/>
      <c r="AS28" s="98"/>
      <c r="AT28" s="95"/>
      <c r="AU28" s="95"/>
      <c r="AV28" s="98"/>
      <c r="AW28" s="95"/>
      <c r="AX28" s="96"/>
      <c r="AY28" s="98"/>
      <c r="AZ28" s="96"/>
      <c r="BA28" s="94">
        <v>44927</v>
      </c>
      <c r="BB28" s="95"/>
      <c r="BC28" s="96"/>
      <c r="BD28" s="94">
        <v>45366</v>
      </c>
      <c r="BE28" s="95"/>
      <c r="BF28" s="96"/>
      <c r="BG28" s="22">
        <f>DATEDIF(BA28,BD28,"Y")</f>
        <v>1</v>
      </c>
      <c r="BH28" s="22">
        <f>DATEDIF(BA28,BD28,"YM")</f>
        <v>2</v>
      </c>
      <c r="BI28" s="22">
        <f>DATEDIF(BA28,BD28,"MD")</f>
        <v>14</v>
      </c>
      <c r="BJ28" s="98"/>
      <c r="BK28" s="96"/>
      <c r="BL28" s="86" t="str">
        <f>+IF(BH32&gt;=24,"SI CUMPLE","NO CUMPLE")</f>
        <v>SI CUMPLE</v>
      </c>
      <c r="BM28" s="87"/>
      <c r="BN28" s="88"/>
      <c r="BO28" s="93"/>
      <c r="BP28" s="93"/>
      <c r="BQ28" s="93"/>
      <c r="BR28" s="93"/>
      <c r="BS28" s="93"/>
      <c r="BT28" s="93"/>
      <c r="BU28" s="93"/>
    </row>
    <row r="29" spans="1:73" x14ac:dyDescent="0.25">
      <c r="A29" s="112"/>
      <c r="B29" s="97"/>
      <c r="C29" s="97"/>
      <c r="D29" s="97"/>
      <c r="E29" s="97"/>
      <c r="F29" s="113"/>
      <c r="G29" s="103"/>
      <c r="H29" s="104"/>
      <c r="I29" s="105"/>
      <c r="J29" s="103"/>
      <c r="K29" s="104"/>
      <c r="L29" s="105"/>
      <c r="M29" s="112"/>
      <c r="N29" s="97"/>
      <c r="O29" s="97"/>
      <c r="P29" s="113"/>
      <c r="Q29" s="112"/>
      <c r="R29" s="97"/>
      <c r="S29" s="113"/>
      <c r="T29" s="112"/>
      <c r="U29" s="97"/>
      <c r="V29" s="97"/>
      <c r="W29" s="97"/>
      <c r="X29" s="113"/>
      <c r="Y29" s="103"/>
      <c r="Z29" s="104"/>
      <c r="AA29" s="104"/>
      <c r="AB29" s="104"/>
      <c r="AC29" s="105"/>
      <c r="AD29" s="103"/>
      <c r="AE29" s="104"/>
      <c r="AF29" s="104"/>
      <c r="AG29" s="104"/>
      <c r="AH29" s="105"/>
      <c r="AI29" s="93"/>
      <c r="AJ29" s="93"/>
      <c r="AK29" s="93"/>
      <c r="AL29" s="93"/>
      <c r="AM29" s="93"/>
      <c r="AN29" s="98"/>
      <c r="AO29" s="95"/>
      <c r="AP29" s="95"/>
      <c r="AQ29" s="95"/>
      <c r="AR29" s="96"/>
      <c r="AS29" s="98"/>
      <c r="AT29" s="95"/>
      <c r="AU29" s="95"/>
      <c r="AV29" s="98"/>
      <c r="AW29" s="95"/>
      <c r="AX29" s="96"/>
      <c r="AY29" s="98"/>
      <c r="AZ29" s="96"/>
      <c r="BA29" s="98"/>
      <c r="BB29" s="95"/>
      <c r="BC29" s="96"/>
      <c r="BD29" s="98"/>
      <c r="BE29" s="95"/>
      <c r="BF29" s="96"/>
      <c r="BG29" s="21"/>
      <c r="BH29" s="21"/>
      <c r="BI29" s="21"/>
      <c r="BJ29" s="98"/>
      <c r="BK29" s="96"/>
      <c r="BL29" s="89"/>
      <c r="BM29" s="90"/>
      <c r="BN29" s="91"/>
      <c r="BO29" s="93"/>
      <c r="BP29" s="93"/>
      <c r="BQ29" s="93"/>
      <c r="BR29" s="93"/>
      <c r="BS29" s="93"/>
      <c r="BT29" s="93"/>
      <c r="BU29" s="93"/>
    </row>
    <row r="30" spans="1:73" x14ac:dyDescent="0.25">
      <c r="A30" s="112"/>
      <c r="B30" s="97"/>
      <c r="C30" s="97"/>
      <c r="D30" s="97"/>
      <c r="E30" s="97"/>
      <c r="F30" s="113"/>
      <c r="G30" s="103"/>
      <c r="H30" s="104"/>
      <c r="I30" s="105"/>
      <c r="J30" s="103"/>
      <c r="K30" s="104"/>
      <c r="L30" s="105"/>
      <c r="M30" s="112"/>
      <c r="N30" s="97"/>
      <c r="O30" s="97"/>
      <c r="P30" s="113"/>
      <c r="Q30" s="112"/>
      <c r="R30" s="97"/>
      <c r="S30" s="113"/>
      <c r="T30" s="112"/>
      <c r="U30" s="97"/>
      <c r="V30" s="97"/>
      <c r="W30" s="97"/>
      <c r="X30" s="113"/>
      <c r="Y30" s="103"/>
      <c r="Z30" s="104"/>
      <c r="AA30" s="104"/>
      <c r="AB30" s="104"/>
      <c r="AC30" s="105"/>
      <c r="AD30" s="103"/>
      <c r="AE30" s="104"/>
      <c r="AF30" s="104"/>
      <c r="AG30" s="104"/>
      <c r="AH30" s="105"/>
      <c r="AI30" s="93"/>
      <c r="AJ30" s="93"/>
      <c r="AK30" s="93"/>
      <c r="AL30" s="93"/>
      <c r="AM30" s="93"/>
      <c r="AN30" s="98"/>
      <c r="AO30" s="95"/>
      <c r="AP30" s="95"/>
      <c r="AQ30" s="95"/>
      <c r="AR30" s="96"/>
      <c r="AS30" s="98"/>
      <c r="AT30" s="95"/>
      <c r="AU30" s="95"/>
      <c r="AV30" s="98"/>
      <c r="AW30" s="95"/>
      <c r="AX30" s="96"/>
      <c r="AY30" s="98"/>
      <c r="AZ30" s="96"/>
      <c r="BA30" s="98"/>
      <c r="BB30" s="95"/>
      <c r="BC30" s="96"/>
      <c r="BD30" s="98"/>
      <c r="BE30" s="95"/>
      <c r="BF30" s="96"/>
      <c r="BG30" s="21"/>
      <c r="BH30" s="21"/>
      <c r="BI30" s="21"/>
      <c r="BJ30" s="98"/>
      <c r="BK30" s="96"/>
      <c r="BL30" s="89"/>
      <c r="BM30" s="90"/>
      <c r="BN30" s="91"/>
      <c r="BO30" s="93"/>
      <c r="BP30" s="93"/>
      <c r="BQ30" s="93"/>
      <c r="BR30" s="93"/>
      <c r="BS30" s="93"/>
      <c r="BT30" s="93"/>
      <c r="BU30" s="93"/>
    </row>
    <row r="31" spans="1:73" x14ac:dyDescent="0.25">
      <c r="A31" s="114"/>
      <c r="B31" s="115"/>
      <c r="C31" s="115"/>
      <c r="D31" s="115"/>
      <c r="E31" s="115"/>
      <c r="F31" s="116"/>
      <c r="G31" s="106"/>
      <c r="H31" s="107"/>
      <c r="I31" s="108"/>
      <c r="J31" s="106"/>
      <c r="K31" s="107"/>
      <c r="L31" s="108"/>
      <c r="M31" s="114"/>
      <c r="N31" s="115"/>
      <c r="O31" s="115"/>
      <c r="P31" s="116"/>
      <c r="Q31" s="114"/>
      <c r="R31" s="115"/>
      <c r="S31" s="116"/>
      <c r="T31" s="114"/>
      <c r="U31" s="115"/>
      <c r="V31" s="115"/>
      <c r="W31" s="115"/>
      <c r="X31" s="116"/>
      <c r="Y31" s="106"/>
      <c r="Z31" s="107"/>
      <c r="AA31" s="107"/>
      <c r="AB31" s="107"/>
      <c r="AC31" s="108"/>
      <c r="AD31" s="106"/>
      <c r="AE31" s="107"/>
      <c r="AF31" s="107"/>
      <c r="AG31" s="107"/>
      <c r="AH31" s="108"/>
      <c r="AI31" s="93"/>
      <c r="AJ31" s="93"/>
      <c r="AK31" s="93"/>
      <c r="AL31" s="93"/>
      <c r="AM31" s="93"/>
      <c r="AN31" s="98"/>
      <c r="AO31" s="95"/>
      <c r="AP31" s="95"/>
      <c r="AQ31" s="95"/>
      <c r="AR31" s="96"/>
      <c r="AS31" s="98"/>
      <c r="AT31" s="95"/>
      <c r="AU31" s="95"/>
      <c r="AV31" s="98"/>
      <c r="AW31" s="95"/>
      <c r="AX31" s="96"/>
      <c r="AY31" s="98"/>
      <c r="AZ31" s="96"/>
      <c r="BA31" s="98"/>
      <c r="BB31" s="95"/>
      <c r="BC31" s="96"/>
      <c r="BD31" s="98"/>
      <c r="BE31" s="95"/>
      <c r="BF31" s="96"/>
      <c r="BG31" s="21"/>
      <c r="BH31" s="21"/>
      <c r="BI31" s="21"/>
      <c r="BJ31" s="98"/>
      <c r="BK31" s="96"/>
      <c r="BL31" s="89"/>
      <c r="BM31" s="90"/>
      <c r="BN31" s="92"/>
      <c r="BO31" s="93"/>
      <c r="BP31" s="93"/>
      <c r="BQ31" s="93"/>
      <c r="BR31" s="93"/>
      <c r="BS31" s="93"/>
      <c r="BT31" s="93"/>
      <c r="BU31" s="93"/>
    </row>
    <row r="32" spans="1:73" x14ac:dyDescent="0.25">
      <c r="Q32" s="97"/>
      <c r="R32" s="97"/>
      <c r="S32" s="97"/>
      <c r="T32" s="97"/>
      <c r="U32" s="97"/>
      <c r="V32" s="97"/>
      <c r="BE32" s="110" t="s">
        <v>82</v>
      </c>
      <c r="BF32" s="110"/>
      <c r="BG32" s="110"/>
      <c r="BH32" s="98">
        <v>24</v>
      </c>
      <c r="BI32" s="96"/>
    </row>
    <row r="34" spans="1:70" x14ac:dyDescent="0.25">
      <c r="A34" s="5" t="s">
        <v>83</v>
      </c>
    </row>
    <row r="36" spans="1:70" s="5" customFormat="1" ht="15" customHeight="1" x14ac:dyDescent="0.25">
      <c r="A36" s="99" t="s">
        <v>84</v>
      </c>
      <c r="B36" s="99"/>
      <c r="C36" s="99"/>
      <c r="D36" s="99"/>
      <c r="E36" s="99"/>
      <c r="F36" s="99"/>
      <c r="G36" s="99"/>
      <c r="H36" s="99"/>
      <c r="I36" s="9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row>
    <row r="37" spans="1:70" s="5" customFormat="1" ht="28.5" customHeight="1" x14ac:dyDescent="0.25">
      <c r="A37" s="84" t="s">
        <v>20</v>
      </c>
      <c r="B37" s="84"/>
      <c r="C37" s="84"/>
      <c r="D37" s="84"/>
      <c r="E37" s="84"/>
      <c r="F37" s="84"/>
      <c r="G37" s="84" t="s">
        <v>85</v>
      </c>
      <c r="H37" s="84"/>
      <c r="I37" s="84"/>
      <c r="J37" s="84"/>
      <c r="K37" s="84"/>
      <c r="L37" s="84"/>
      <c r="M37" s="84" t="s">
        <v>86</v>
      </c>
      <c r="N37" s="84"/>
      <c r="O37" s="84"/>
      <c r="P37" s="84"/>
      <c r="Q37" s="84" t="s">
        <v>87</v>
      </c>
      <c r="R37" s="84"/>
      <c r="S37" s="84"/>
      <c r="T37" s="84"/>
      <c r="U37" s="84" t="s">
        <v>88</v>
      </c>
      <c r="V37" s="84"/>
      <c r="W37" s="84"/>
      <c r="X37" s="84"/>
      <c r="Y37" s="84" t="s">
        <v>89</v>
      </c>
      <c r="Z37" s="84"/>
      <c r="AA37" s="84"/>
      <c r="AB37" s="84" t="s">
        <v>90</v>
      </c>
      <c r="AC37" s="84"/>
      <c r="AD37" s="84"/>
      <c r="AE37" s="85" t="s">
        <v>58</v>
      </c>
      <c r="AF37" s="85"/>
      <c r="AG37" s="85"/>
      <c r="AH37" s="85" t="s">
        <v>59</v>
      </c>
      <c r="AI37" s="85"/>
      <c r="AJ37" s="85"/>
      <c r="AK37" s="85"/>
      <c r="AL37" s="85"/>
      <c r="AM37" s="85"/>
      <c r="AN37" s="85"/>
      <c r="AO37" s="19"/>
      <c r="AP37" s="20"/>
      <c r="AQ37" s="20"/>
      <c r="AR37" s="20"/>
      <c r="AS37" s="20"/>
      <c r="AT37" s="20"/>
      <c r="AU37" s="20"/>
      <c r="AV37" s="20"/>
      <c r="AW37" s="19"/>
      <c r="AX37" s="19"/>
      <c r="AY37" s="19"/>
      <c r="AZ37" s="19"/>
      <c r="BA37" s="19"/>
      <c r="BB37" s="19"/>
      <c r="BC37" s="19"/>
      <c r="BD37" s="19"/>
      <c r="BE37" s="19"/>
      <c r="BF37" s="135"/>
      <c r="BG37" s="135"/>
      <c r="BH37" s="135"/>
      <c r="BI37" s="135"/>
      <c r="BJ37" s="135"/>
      <c r="BK37" s="135"/>
      <c r="BL37" s="135"/>
      <c r="BM37" s="135"/>
      <c r="BN37" s="135"/>
      <c r="BO37" s="135"/>
      <c r="BP37" s="135"/>
      <c r="BQ37" s="135"/>
      <c r="BR37" s="135"/>
    </row>
    <row r="38" spans="1:70" x14ac:dyDescent="0.25">
      <c r="A38" s="93" t="s">
        <v>91</v>
      </c>
      <c r="B38" s="93"/>
      <c r="C38" s="93"/>
      <c r="D38" s="93"/>
      <c r="E38" s="93"/>
      <c r="F38" s="93"/>
      <c r="G38" s="93"/>
      <c r="H38" s="93"/>
      <c r="I38" s="93"/>
      <c r="J38" s="93"/>
      <c r="K38" s="93"/>
      <c r="L38" s="93"/>
      <c r="M38" s="93"/>
      <c r="N38" s="93"/>
      <c r="O38" s="93"/>
      <c r="P38" s="93"/>
      <c r="Q38" s="93"/>
      <c r="R38" s="93"/>
      <c r="S38" s="93"/>
      <c r="T38" s="93"/>
      <c r="U38" s="93"/>
      <c r="V38" s="93"/>
      <c r="W38" s="93"/>
      <c r="X38" s="93"/>
      <c r="Y38" s="98" t="s">
        <v>81</v>
      </c>
      <c r="Z38" s="95"/>
      <c r="AA38" s="96"/>
      <c r="AB38" s="98" t="s">
        <v>81</v>
      </c>
      <c r="AC38" s="95"/>
      <c r="AD38" s="96"/>
      <c r="AE38" s="119" t="str">
        <f>+IF(AB38="SI","SI CUMPLE","NO CUMPLE")</f>
        <v>SI CUMPLE</v>
      </c>
      <c r="AF38" s="119"/>
      <c r="AG38" s="119"/>
      <c r="AH38" s="98"/>
      <c r="AI38" s="95"/>
      <c r="AJ38" s="95"/>
      <c r="AK38" s="95"/>
      <c r="AL38" s="95"/>
      <c r="AM38" s="95"/>
      <c r="AN38" s="96"/>
    </row>
    <row r="41" spans="1:70" x14ac:dyDescent="0.25">
      <c r="A41" s="5" t="s">
        <v>92</v>
      </c>
    </row>
    <row r="43" spans="1:70" s="5" customFormat="1" ht="15" customHeight="1" x14ac:dyDescent="0.25">
      <c r="A43" s="121" t="s">
        <v>93</v>
      </c>
      <c r="B43" s="122"/>
      <c r="C43" s="122"/>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c r="AB43" s="122"/>
      <c r="AC43" s="23"/>
      <c r="AD43" s="23"/>
      <c r="AE43" s="23"/>
      <c r="AF43" s="23"/>
      <c r="AG43" s="23"/>
      <c r="AH43" s="23"/>
      <c r="AI43" s="23"/>
      <c r="AJ43" s="23"/>
      <c r="AK43" s="23"/>
      <c r="AL43" s="23"/>
    </row>
    <row r="44" spans="1:70" ht="29.25" customHeight="1" x14ac:dyDescent="0.25">
      <c r="A44" s="84" t="s">
        <v>94</v>
      </c>
      <c r="B44" s="84"/>
      <c r="C44" s="84"/>
      <c r="D44" s="84"/>
      <c r="E44" s="84"/>
      <c r="F44" s="84"/>
      <c r="G44" s="123" t="s">
        <v>90</v>
      </c>
      <c r="H44" s="124"/>
      <c r="I44" s="125"/>
      <c r="J44" s="85" t="s">
        <v>58</v>
      </c>
      <c r="K44" s="85"/>
      <c r="L44" s="128"/>
      <c r="M44" s="84" t="s">
        <v>59</v>
      </c>
      <c r="N44" s="84"/>
      <c r="O44" s="84"/>
      <c r="P44" s="84"/>
      <c r="Q44" s="84"/>
      <c r="R44" s="84"/>
      <c r="S44" s="84"/>
      <c r="T44" s="84"/>
      <c r="U44" s="84"/>
      <c r="V44" s="84"/>
      <c r="W44" s="84"/>
      <c r="X44" s="84"/>
      <c r="Y44" s="84"/>
      <c r="Z44" s="84"/>
      <c r="AA44" s="84"/>
      <c r="AB44" s="84"/>
      <c r="AC44" s="118"/>
      <c r="AD44" s="118"/>
      <c r="AE44" s="118"/>
      <c r="AF44" s="118"/>
      <c r="AG44" s="118"/>
      <c r="AH44" s="118"/>
      <c r="AI44" s="118"/>
      <c r="AJ44" s="118"/>
      <c r="AK44" s="118"/>
      <c r="AL44" s="118"/>
    </row>
    <row r="45" spans="1:70" s="2" customFormat="1" ht="72.75" customHeight="1" x14ac:dyDescent="0.25">
      <c r="A45" s="127" t="s">
        <v>95</v>
      </c>
      <c r="B45" s="127"/>
      <c r="C45" s="127"/>
      <c r="D45" s="127"/>
      <c r="E45" s="127"/>
      <c r="F45" s="127"/>
      <c r="G45" s="126" t="s">
        <v>81</v>
      </c>
      <c r="H45" s="126"/>
      <c r="I45" s="126"/>
      <c r="J45" s="117" t="str">
        <f>+IF(G45="SI","SI CUMPLE","NO CUMPLE")</f>
        <v>SI CUMPLE</v>
      </c>
      <c r="K45" s="117"/>
      <c r="L45" s="117"/>
      <c r="M45" s="120" t="s">
        <v>96</v>
      </c>
      <c r="N45" s="120"/>
      <c r="O45" s="120"/>
      <c r="P45" s="120"/>
      <c r="Q45" s="120"/>
      <c r="R45" s="120"/>
      <c r="S45" s="120"/>
      <c r="T45" s="120"/>
      <c r="U45" s="120"/>
      <c r="V45" s="120"/>
      <c r="W45" s="120"/>
      <c r="X45" s="120"/>
      <c r="Y45" s="120"/>
      <c r="Z45" s="120"/>
      <c r="AA45" s="120"/>
      <c r="AB45" s="120"/>
      <c r="AC45" s="104"/>
      <c r="AD45" s="104"/>
      <c r="AE45" s="104"/>
      <c r="AF45" s="104"/>
      <c r="AG45" s="104"/>
      <c r="AH45" s="104"/>
      <c r="AI45" s="104"/>
      <c r="AJ45" s="104"/>
      <c r="AK45" s="104"/>
      <c r="AL45" s="104"/>
    </row>
  </sheetData>
  <mergeCells count="181">
    <mergeCell ref="A10:F10"/>
    <mergeCell ref="G10:T10"/>
    <mergeCell ref="A11:F11"/>
    <mergeCell ref="G11:T11"/>
    <mergeCell ref="A12:F12"/>
    <mergeCell ref="G12:T12"/>
    <mergeCell ref="A2:B2"/>
    <mergeCell ref="C2:Z2"/>
    <mergeCell ref="A3:B3"/>
    <mergeCell ref="A5:B5"/>
    <mergeCell ref="A9:F9"/>
    <mergeCell ref="G9:T9"/>
    <mergeCell ref="A13:F13"/>
    <mergeCell ref="G13:T13"/>
    <mergeCell ref="A17:BP17"/>
    <mergeCell ref="A18:C18"/>
    <mergeCell ref="D18:F18"/>
    <mergeCell ref="G18:P18"/>
    <mergeCell ref="Q18:S18"/>
    <mergeCell ref="T18:V18"/>
    <mergeCell ref="W18:AH18"/>
    <mergeCell ref="AI18:AK18"/>
    <mergeCell ref="BD18:BF18"/>
    <mergeCell ref="BG18:BI18"/>
    <mergeCell ref="BJ18:BP18"/>
    <mergeCell ref="AR18:AT18"/>
    <mergeCell ref="AU18:AW18"/>
    <mergeCell ref="AX18:AZ18"/>
    <mergeCell ref="BA18:BC18"/>
    <mergeCell ref="A19:C19"/>
    <mergeCell ref="D19:F19"/>
    <mergeCell ref="G19:P19"/>
    <mergeCell ref="Q19:S19"/>
    <mergeCell ref="T19:V19"/>
    <mergeCell ref="W19:AH19"/>
    <mergeCell ref="AI19:AK19"/>
    <mergeCell ref="AL18:AN18"/>
    <mergeCell ref="AO18:AQ18"/>
    <mergeCell ref="BD19:BF19"/>
    <mergeCell ref="BG19:BI21"/>
    <mergeCell ref="BJ19:BP19"/>
    <mergeCell ref="A20:C20"/>
    <mergeCell ref="D20:F20"/>
    <mergeCell ref="G20:P20"/>
    <mergeCell ref="Q20:S20"/>
    <mergeCell ref="T20:V20"/>
    <mergeCell ref="W20:AH20"/>
    <mergeCell ref="AI20:AK20"/>
    <mergeCell ref="AL19:AN19"/>
    <mergeCell ref="AO19:AQ19"/>
    <mergeCell ref="AR19:AT19"/>
    <mergeCell ref="AU19:AW19"/>
    <mergeCell ref="AX19:AZ19"/>
    <mergeCell ref="BA19:BC19"/>
    <mergeCell ref="BD20:BF20"/>
    <mergeCell ref="BJ20:BP20"/>
    <mergeCell ref="A21:C21"/>
    <mergeCell ref="D21:F21"/>
    <mergeCell ref="G21:P21"/>
    <mergeCell ref="Q21:S21"/>
    <mergeCell ref="T21:V21"/>
    <mergeCell ref="W21:AH21"/>
    <mergeCell ref="AI21:AK21"/>
    <mergeCell ref="AL21:AN21"/>
    <mergeCell ref="AL20:AN20"/>
    <mergeCell ref="AO20:AQ20"/>
    <mergeCell ref="AR20:AT20"/>
    <mergeCell ref="AU20:AW20"/>
    <mergeCell ref="AX20:AZ20"/>
    <mergeCell ref="BA20:BC20"/>
    <mergeCell ref="BJ21:BP21"/>
    <mergeCell ref="AO21:AQ21"/>
    <mergeCell ref="AR21:AT21"/>
    <mergeCell ref="AU21:AW21"/>
    <mergeCell ref="AX21:AZ21"/>
    <mergeCell ref="BA21:BC21"/>
    <mergeCell ref="BD21:BF21"/>
    <mergeCell ref="AR22:AT22"/>
    <mergeCell ref="AU22:AW22"/>
    <mergeCell ref="A26:BP26"/>
    <mergeCell ref="A27:F27"/>
    <mergeCell ref="G27:I27"/>
    <mergeCell ref="J27:L27"/>
    <mergeCell ref="M27:P27"/>
    <mergeCell ref="Q27:S27"/>
    <mergeCell ref="T27:X27"/>
    <mergeCell ref="BJ27:BK27"/>
    <mergeCell ref="BL27:BN27"/>
    <mergeCell ref="BO27:BU27"/>
    <mergeCell ref="Y27:AC27"/>
    <mergeCell ref="AD27:AH27"/>
    <mergeCell ref="AI27:AM27"/>
    <mergeCell ref="AN27:AR27"/>
    <mergeCell ref="AS27:AU27"/>
    <mergeCell ref="AV27:AX27"/>
    <mergeCell ref="A28:F31"/>
    <mergeCell ref="G28:I31"/>
    <mergeCell ref="J28:L31"/>
    <mergeCell ref="M28:P31"/>
    <mergeCell ref="Q28:S31"/>
    <mergeCell ref="T28:X31"/>
    <mergeCell ref="AY27:AZ27"/>
    <mergeCell ref="BA27:BC27"/>
    <mergeCell ref="BD27:BF27"/>
    <mergeCell ref="AY28:AZ28"/>
    <mergeCell ref="BA28:BC28"/>
    <mergeCell ref="BD28:BF28"/>
    <mergeCell ref="BJ28:BK28"/>
    <mergeCell ref="BL28:BN31"/>
    <mergeCell ref="BO28:BU28"/>
    <mergeCell ref="AY29:AZ29"/>
    <mergeCell ref="BA29:BC29"/>
    <mergeCell ref="BD29:BF29"/>
    <mergeCell ref="BJ29:BK29"/>
    <mergeCell ref="BO29:BU29"/>
    <mergeCell ref="AI30:AM30"/>
    <mergeCell ref="AN30:AR30"/>
    <mergeCell ref="AS30:AU30"/>
    <mergeCell ref="AV30:AX30"/>
    <mergeCell ref="AY30:AZ30"/>
    <mergeCell ref="BA30:BC30"/>
    <mergeCell ref="BD30:BF30"/>
    <mergeCell ref="BJ30:BK30"/>
    <mergeCell ref="BO30:BU30"/>
    <mergeCell ref="AI29:AM29"/>
    <mergeCell ref="AN29:AR29"/>
    <mergeCell ref="AS29:AU29"/>
    <mergeCell ref="AV29:AX29"/>
    <mergeCell ref="BD31:BF31"/>
    <mergeCell ref="BJ31:BK31"/>
    <mergeCell ref="BO31:BU31"/>
    <mergeCell ref="Q32:S32"/>
    <mergeCell ref="T32:V32"/>
    <mergeCell ref="BE32:BG32"/>
    <mergeCell ref="BH32:BI32"/>
    <mergeCell ref="AI31:AM31"/>
    <mergeCell ref="AN31:AR31"/>
    <mergeCell ref="AS31:AU31"/>
    <mergeCell ref="AV31:AX31"/>
    <mergeCell ref="AY31:AZ31"/>
    <mergeCell ref="BA31:BC31"/>
    <mergeCell ref="Y28:AC31"/>
    <mergeCell ref="AD28:AH31"/>
    <mergeCell ref="AI28:AM28"/>
    <mergeCell ref="AN28:AR28"/>
    <mergeCell ref="AS28:AU28"/>
    <mergeCell ref="AV28:AX28"/>
    <mergeCell ref="A36:AN36"/>
    <mergeCell ref="A37:F37"/>
    <mergeCell ref="G37:L37"/>
    <mergeCell ref="M37:P37"/>
    <mergeCell ref="Q37:T37"/>
    <mergeCell ref="U37:X37"/>
    <mergeCell ref="Y37:AA37"/>
    <mergeCell ref="AB37:AD37"/>
    <mergeCell ref="AE37:AG37"/>
    <mergeCell ref="AH37:AN37"/>
    <mergeCell ref="BF37:BH37"/>
    <mergeCell ref="BI37:BR37"/>
    <mergeCell ref="A38:F38"/>
    <mergeCell ref="G38:L38"/>
    <mergeCell ref="M38:P38"/>
    <mergeCell ref="Q38:T38"/>
    <mergeCell ref="U38:X38"/>
    <mergeCell ref="Y38:AA38"/>
    <mergeCell ref="AB38:AD38"/>
    <mergeCell ref="AE38:AG38"/>
    <mergeCell ref="A45:F45"/>
    <mergeCell ref="G45:I45"/>
    <mergeCell ref="J45:L45"/>
    <mergeCell ref="M45:AB45"/>
    <mergeCell ref="AC45:AE45"/>
    <mergeCell ref="AF45:AL45"/>
    <mergeCell ref="AH38:AN38"/>
    <mergeCell ref="A43:AB43"/>
    <mergeCell ref="A44:F44"/>
    <mergeCell ref="G44:I44"/>
    <mergeCell ref="J44:L44"/>
    <mergeCell ref="M44:AB44"/>
    <mergeCell ref="AC44:AE44"/>
    <mergeCell ref="AF44:AL44"/>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B3D69F09-7595-44BB-AA78-E741D4FBC39F}">
          <x14:formula1>
            <xm:f>'LISTA '!$G$1:$G$4</xm:f>
          </x14:formula1>
          <xm:sqref>G38:L38</xm:sqref>
        </x14:dataValidation>
        <x14:dataValidation type="list" allowBlank="1" showInputMessage="1" showErrorMessage="1" xr:uid="{D276EF40-CA30-4E5F-AC9C-30CF66EBCE30}">
          <x14:formula1>
            <xm:f>'LISTA '!$E$1:$E$2</xm:f>
          </x14:formula1>
          <xm:sqref>A38:F38</xm:sqref>
        </x14:dataValidation>
        <x14:dataValidation type="list" allowBlank="1" showInputMessage="1" showErrorMessage="1" xr:uid="{D84BEA60-B37C-47BE-A8FF-AA388F7F186C}">
          <x14:formula1>
            <xm:f>'LISTA '!$C$1:$C$2</xm:f>
          </x14:formula1>
          <xm:sqref>G28 J28 AL19:AN21 G12:G13 Y38:AD38 BA19:BF21 G45:I45 AD28:AH31 AN28:AS31 AY28:AZ31</xm:sqref>
        </x14:dataValidation>
        <x14:dataValidation type="list" allowBlank="1" showInputMessage="1" showErrorMessage="1" xr:uid="{3AC6DC90-6974-4B5B-9B9C-6DBA6845D3B9}">
          <x14:formula1>
            <xm:f>'LISTA '!$C$1:$C$3</xm:f>
          </x14:formula1>
          <xm:sqref>AO19:AQ21 Y28:AC31 AV28:AV31</xm:sqref>
        </x14:dataValidation>
        <x14:dataValidation type="list" allowBlank="1" showInputMessage="1" showErrorMessage="1" xr:uid="{ECC7E501-3B84-4FBB-A178-4C40BFFD7A02}">
          <x14:formula1>
            <xm:f>'LISTA '!$A$1:$A$2</xm:f>
          </x14:formula1>
          <xm:sqref>AI19:AK21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CONSOLIDADO HABILITADOS </vt:lpstr>
      <vt:lpstr>GRUPO 1</vt:lpstr>
      <vt:lpstr>2. COOPERATIVA</vt:lpstr>
      <vt:lpstr>3. CONSORCIO BI</vt:lpstr>
      <vt:lpstr>4. UMERANI</vt:lpstr>
      <vt:lpstr>5. CIDOR</vt:lpstr>
      <vt:lpstr>6. UT POLCOLAN</vt:lpstr>
      <vt:lpstr>7. EAN</vt:lpstr>
      <vt:lpstr>8. CHICAMOCHA</vt:lpstr>
      <vt:lpstr>9. POLITECNICO</vt:lpstr>
      <vt:lpstr>10. SANTIAGO CALI</vt:lpstr>
      <vt:lpstr>11. ESUMER</vt:lpstr>
      <vt:lpstr>12. REMINGTON</vt:lpstr>
      <vt:lpstr>13. COMPENSAR</vt:lpstr>
      <vt:lpstr>14. CUN</vt:lpstr>
      <vt:lpstr>15. UTP PIC</vt:lpstr>
      <vt:lpstr>16. SOCOLDES</vt:lpstr>
      <vt:lpstr>LISTA </vt:lpstr>
      <vt:lpstr>ORIGINAL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Alejandro Bojaca Barreto</dc:creator>
  <cp:keywords/>
  <dc:description/>
  <cp:lastModifiedBy>Nelson Alejandro Bojaca Barreto</cp:lastModifiedBy>
  <cp:revision/>
  <cp:lastPrinted>2024-08-21T20:49:37Z</cp:lastPrinted>
  <dcterms:created xsi:type="dcterms:W3CDTF">2024-08-15T21:35:01Z</dcterms:created>
  <dcterms:modified xsi:type="dcterms:W3CDTF">2024-08-21T20:56:42Z</dcterms:modified>
  <cp:category/>
  <cp:contentStatus/>
</cp:coreProperties>
</file>