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.ORJUELA\OneDrive - medicinalegal.gov.co\GAA-SFF\2024\PROYECTOS DE INVERSION 2024\PROCESOS CONTRACTUALES\ENSAYOS DE APTITUD CTS\MOD 2 - MESA DE TRABAJO\"/>
    </mc:Choice>
  </mc:AlternateContent>
  <bookViews>
    <workbookView xWindow="0" yWindow="0" windowWidth="28800" windowHeight="10935" activeTab="3"/>
  </bookViews>
  <sheets>
    <sheet name="ESPECIFICACIONES TECNICA " sheetId="1" r:id="rId1"/>
    <sheet name="ESTUDIO DE MERCADO " sheetId="3" r:id="rId2"/>
    <sheet name="REGIONALIZACION " sheetId="2" r:id="rId3"/>
    <sheet name="AFECTACION PRESUPUESTAL 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48" i="4" l="1"/>
  <c r="AU49" i="4" s="1"/>
  <c r="AU47" i="4"/>
  <c r="AT48" i="4"/>
  <c r="AT49" i="4" s="1"/>
  <c r="AT47" i="4"/>
  <c r="AS48" i="4"/>
  <c r="AS49" i="4" s="1"/>
  <c r="AS47" i="4"/>
  <c r="AR49" i="4"/>
  <c r="AR48" i="4"/>
  <c r="AR47" i="4"/>
  <c r="AQ48" i="4"/>
  <c r="AQ49" i="4" s="1"/>
  <c r="AQ47" i="4"/>
  <c r="AP48" i="4"/>
  <c r="AP49" i="4" s="1"/>
  <c r="AP47" i="4"/>
  <c r="AO48" i="4"/>
  <c r="AO49" i="4" s="1"/>
  <c r="AO47" i="4"/>
  <c r="AN48" i="4"/>
  <c r="AN49" i="4" s="1"/>
  <c r="AN47" i="4"/>
  <c r="AM48" i="4"/>
  <c r="AM49" i="4" s="1"/>
  <c r="AM47" i="4"/>
  <c r="AL47" i="4"/>
  <c r="BE29" i="4"/>
  <c r="AL48" i="4" s="1"/>
  <c r="AL49" i="4" s="1"/>
  <c r="AN27" i="4"/>
  <c r="AN26" i="4"/>
  <c r="BB25" i="4"/>
  <c r="BA25" i="4"/>
  <c r="AZ25" i="4"/>
  <c r="AY25" i="4"/>
  <c r="AX25" i="4"/>
  <c r="AV25" i="4"/>
  <c r="AS25" i="4"/>
  <c r="AR25" i="4"/>
  <c r="AT25" i="4" s="1"/>
  <c r="AQ25" i="4"/>
  <c r="AP25" i="4"/>
  <c r="AO25" i="4"/>
  <c r="AG25" i="4"/>
  <c r="BC25" i="4" s="1"/>
  <c r="BD25" i="4" s="1"/>
  <c r="Z25" i="4"/>
  <c r="X25" i="4"/>
  <c r="U25" i="4"/>
  <c r="V25" i="4" s="1"/>
  <c r="AH25" i="4" s="1"/>
  <c r="Q25" i="4"/>
  <c r="N25" i="4"/>
  <c r="K25" i="4"/>
  <c r="BC24" i="4"/>
  <c r="BA24" i="4"/>
  <c r="AY24" i="4"/>
  <c r="AV24" i="4"/>
  <c r="AU24" i="4"/>
  <c r="AW24" i="4" s="1"/>
  <c r="AS24" i="4"/>
  <c r="AR24" i="4"/>
  <c r="AT24" i="4" s="1"/>
  <c r="AQ24" i="4"/>
  <c r="AO24" i="4"/>
  <c r="AN24" i="4"/>
  <c r="AG24" i="4"/>
  <c r="BB24" i="4" s="1"/>
  <c r="Z24" i="4"/>
  <c r="U24" i="4"/>
  <c r="Q24" i="4"/>
  <c r="N24" i="4"/>
  <c r="K24" i="4"/>
  <c r="AY23" i="4"/>
  <c r="AV23" i="4"/>
  <c r="AQ23" i="4"/>
  <c r="AG23" i="4"/>
  <c r="AR23" i="4" s="1"/>
  <c r="Z23" i="4"/>
  <c r="V23" i="4"/>
  <c r="X23" i="4" s="1"/>
  <c r="U23" i="4"/>
  <c r="Q23" i="4"/>
  <c r="N23" i="4"/>
  <c r="K23" i="4"/>
  <c r="BB22" i="4"/>
  <c r="AY22" i="4"/>
  <c r="AX22" i="4"/>
  <c r="AZ22" i="4" s="1"/>
  <c r="AR22" i="4"/>
  <c r="AQ22" i="4"/>
  <c r="AP22" i="4"/>
  <c r="AG22" i="4"/>
  <c r="BC22" i="4" s="1"/>
  <c r="Z22" i="4"/>
  <c r="U22" i="4"/>
  <c r="V22" i="4" s="1"/>
  <c r="Q22" i="4"/>
  <c r="N22" i="4"/>
  <c r="K22" i="4"/>
  <c r="BB21" i="4"/>
  <c r="BA21" i="4"/>
  <c r="AS21" i="4"/>
  <c r="AO21" i="4"/>
  <c r="AG21" i="4"/>
  <c r="AX21" i="4" s="1"/>
  <c r="Z21" i="4"/>
  <c r="U21" i="4"/>
  <c r="Q21" i="4"/>
  <c r="N21" i="4"/>
  <c r="K21" i="4"/>
  <c r="BB20" i="4"/>
  <c r="BA20" i="4"/>
  <c r="AZ20" i="4"/>
  <c r="AY20" i="4"/>
  <c r="AX20" i="4"/>
  <c r="AV20" i="4"/>
  <c r="AS20" i="4"/>
  <c r="AR20" i="4"/>
  <c r="AT20" i="4" s="1"/>
  <c r="AQ20" i="4"/>
  <c r="AP20" i="4"/>
  <c r="AO20" i="4"/>
  <c r="AG20" i="4"/>
  <c r="BC20" i="4" s="1"/>
  <c r="BD20" i="4" s="1"/>
  <c r="Z20" i="4"/>
  <c r="U20" i="4"/>
  <c r="Q20" i="4"/>
  <c r="N20" i="4"/>
  <c r="K20" i="4"/>
  <c r="BA19" i="4"/>
  <c r="AG19" i="4"/>
  <c r="Z19" i="4"/>
  <c r="U19" i="4"/>
  <c r="Q19" i="4"/>
  <c r="N19" i="4"/>
  <c r="K19" i="4"/>
  <c r="V19" i="4" s="1"/>
  <c r="X19" i="4" s="1"/>
  <c r="AG18" i="4"/>
  <c r="BB18" i="4" s="1"/>
  <c r="Z18" i="4"/>
  <c r="U18" i="4"/>
  <c r="Q18" i="4"/>
  <c r="N18" i="4"/>
  <c r="K18" i="4"/>
  <c r="BB17" i="4"/>
  <c r="BA17" i="4"/>
  <c r="AY17" i="4"/>
  <c r="AX17" i="4"/>
  <c r="AZ17" i="4" s="1"/>
  <c r="AS17" i="4"/>
  <c r="AQ17" i="4"/>
  <c r="AP17" i="4"/>
  <c r="AO17" i="4"/>
  <c r="AG17" i="4"/>
  <c r="AR17" i="4" s="1"/>
  <c r="Z17" i="4"/>
  <c r="U17" i="4"/>
  <c r="Q17" i="4"/>
  <c r="V17" i="4" s="1"/>
  <c r="X17" i="4" s="1"/>
  <c r="N17" i="4"/>
  <c r="K17" i="4"/>
  <c r="BD16" i="4"/>
  <c r="BB16" i="4"/>
  <c r="BA16" i="4"/>
  <c r="AX16" i="4"/>
  <c r="AV16" i="4"/>
  <c r="AS16" i="4"/>
  <c r="AR16" i="4"/>
  <c r="AT16" i="4" s="1"/>
  <c r="AP16" i="4"/>
  <c r="AO16" i="4"/>
  <c r="AG16" i="4"/>
  <c r="BC16" i="4" s="1"/>
  <c r="Z16" i="4"/>
  <c r="AA16" i="4" s="1"/>
  <c r="U16" i="4"/>
  <c r="V16" i="4" s="1"/>
  <c r="AH16" i="4" s="1"/>
  <c r="Q16" i="4"/>
  <c r="N16" i="4"/>
  <c r="K16" i="4"/>
  <c r="AY15" i="4"/>
  <c r="AG15" i="4"/>
  <c r="AV15" i="4" s="1"/>
  <c r="Z15" i="4"/>
  <c r="V15" i="4"/>
  <c r="X15" i="4" s="1"/>
  <c r="U15" i="4"/>
  <c r="Q15" i="4"/>
  <c r="N15" i="4"/>
  <c r="K15" i="4"/>
  <c r="BB14" i="4"/>
  <c r="BD14" i="4" s="1"/>
  <c r="AY14" i="4"/>
  <c r="AX14" i="4"/>
  <c r="AZ14" i="4" s="1"/>
  <c r="AR14" i="4"/>
  <c r="AQ14" i="4"/>
  <c r="AP14" i="4"/>
  <c r="AG14" i="4"/>
  <c r="BC14" i="4" s="1"/>
  <c r="Z14" i="4"/>
  <c r="U14" i="4"/>
  <c r="V14" i="4" s="1"/>
  <c r="Q14" i="4"/>
  <c r="N14" i="4"/>
  <c r="K14" i="4"/>
  <c r="BB13" i="4"/>
  <c r="AG13" i="4"/>
  <c r="Z13" i="4"/>
  <c r="U13" i="4"/>
  <c r="Q13" i="4"/>
  <c r="N13" i="4"/>
  <c r="K13" i="4"/>
  <c r="BB12" i="4"/>
  <c r="BA12" i="4"/>
  <c r="AX12" i="4"/>
  <c r="AZ12" i="4" s="1"/>
  <c r="AV12" i="4"/>
  <c r="AS12" i="4"/>
  <c r="AR12" i="4"/>
  <c r="AT12" i="4" s="1"/>
  <c r="AQ12" i="4"/>
  <c r="AP12" i="4"/>
  <c r="AO12" i="4"/>
  <c r="AG12" i="4"/>
  <c r="AY12" i="4" s="1"/>
  <c r="Z12" i="4"/>
  <c r="U12" i="4"/>
  <c r="Q12" i="4"/>
  <c r="N12" i="4"/>
  <c r="K12" i="4"/>
  <c r="AY11" i="4"/>
  <c r="AU11" i="4"/>
  <c r="AS11" i="4"/>
  <c r="AG11" i="4"/>
  <c r="BA11" i="4" s="1"/>
  <c r="Z11" i="4"/>
  <c r="V11" i="4"/>
  <c r="X11" i="4" s="1"/>
  <c r="U11" i="4"/>
  <c r="Q11" i="4"/>
  <c r="N11" i="4"/>
  <c r="K11" i="4"/>
  <c r="BB10" i="4"/>
  <c r="AX10" i="4"/>
  <c r="AV10" i="4"/>
  <c r="AU10" i="4"/>
  <c r="AW10" i="4" s="1"/>
  <c r="AG10" i="4"/>
  <c r="Z10" i="4"/>
  <c r="U10" i="4"/>
  <c r="V10" i="4" s="1"/>
  <c r="X10" i="4" s="1"/>
  <c r="Q10" i="4"/>
  <c r="N10" i="4"/>
  <c r="K10" i="4"/>
  <c r="BB9" i="4"/>
  <c r="BA9" i="4"/>
  <c r="AY9" i="4"/>
  <c r="AX9" i="4"/>
  <c r="AZ9" i="4" s="1"/>
  <c r="AS9" i="4"/>
  <c r="AQ9" i="4"/>
  <c r="AP9" i="4"/>
  <c r="AO9" i="4"/>
  <c r="AG9" i="4"/>
  <c r="AR9" i="4" s="1"/>
  <c r="AT9" i="4" s="1"/>
  <c r="Z9" i="4"/>
  <c r="U9" i="4"/>
  <c r="V9" i="4" s="1"/>
  <c r="X9" i="4" s="1"/>
  <c r="Q9" i="4"/>
  <c r="N9" i="4"/>
  <c r="K9" i="4"/>
  <c r="BB8" i="4"/>
  <c r="BD8" i="4" s="1"/>
  <c r="BA8" i="4"/>
  <c r="AX8" i="4"/>
  <c r="AV8" i="4"/>
  <c r="AS8" i="4"/>
  <c r="AR8" i="4"/>
  <c r="AT8" i="4" s="1"/>
  <c r="AP8" i="4"/>
  <c r="AO8" i="4"/>
  <c r="AG8" i="4"/>
  <c r="BC8" i="4" s="1"/>
  <c r="Z8" i="4"/>
  <c r="U8" i="4"/>
  <c r="Q8" i="4"/>
  <c r="N8" i="4"/>
  <c r="K8" i="4"/>
  <c r="AY7" i="4"/>
  <c r="AV7" i="4"/>
  <c r="AU7" i="4"/>
  <c r="AW7" i="4" s="1"/>
  <c r="AQ7" i="4"/>
  <c r="AO7" i="4"/>
  <c r="AG7" i="4"/>
  <c r="Z7" i="4"/>
  <c r="U7" i="4"/>
  <c r="Q7" i="4"/>
  <c r="V7" i="4" s="1"/>
  <c r="X7" i="4" s="1"/>
  <c r="N7" i="4"/>
  <c r="K7" i="4"/>
  <c r="BB6" i="4"/>
  <c r="AY6" i="4"/>
  <c r="AX6" i="4"/>
  <c r="AZ6" i="4" s="1"/>
  <c r="AR6" i="4"/>
  <c r="AQ6" i="4"/>
  <c r="AP6" i="4"/>
  <c r="AG6" i="4"/>
  <c r="BC6" i="4" s="1"/>
  <c r="Z6" i="4"/>
  <c r="U6" i="4"/>
  <c r="V6" i="4" s="1"/>
  <c r="Q6" i="4"/>
  <c r="N6" i="4"/>
  <c r="K6" i="4"/>
  <c r="BA5" i="4"/>
  <c r="AU5" i="4"/>
  <c r="AG5" i="4"/>
  <c r="AO5" i="4" s="1"/>
  <c r="Z5" i="4"/>
  <c r="U5" i="4"/>
  <c r="Q5" i="4"/>
  <c r="N5" i="4"/>
  <c r="K5" i="4"/>
  <c r="AS4" i="4"/>
  <c r="AG4" i="4"/>
  <c r="AO4" i="4" s="1"/>
  <c r="Z4" i="4"/>
  <c r="U4" i="4"/>
  <c r="V4" i="4" s="1"/>
  <c r="X4" i="4" s="1"/>
  <c r="Q4" i="4"/>
  <c r="N4" i="4"/>
  <c r="K4" i="4"/>
  <c r="AT6" i="4" l="1"/>
  <c r="AA14" i="4"/>
  <c r="X14" i="4"/>
  <c r="X22" i="4"/>
  <c r="AA22" i="4"/>
  <c r="AA6" i="4"/>
  <c r="X6" i="4"/>
  <c r="AA8" i="4"/>
  <c r="BD18" i="4"/>
  <c r="BD10" i="4"/>
  <c r="AA4" i="4"/>
  <c r="AX13" i="4"/>
  <c r="AP13" i="4"/>
  <c r="AV13" i="4"/>
  <c r="AR13" i="4"/>
  <c r="AY13" i="4"/>
  <c r="AQ13" i="4"/>
  <c r="AV19" i="4"/>
  <c r="AH19" i="4"/>
  <c r="BB19" i="4"/>
  <c r="AX19" i="4"/>
  <c r="AP19" i="4"/>
  <c r="AO19" i="4"/>
  <c r="BC15" i="4"/>
  <c r="AS13" i="4"/>
  <c r="AH15" i="4"/>
  <c r="AR19" i="4"/>
  <c r="V21" i="4"/>
  <c r="V24" i="4"/>
  <c r="BA4" i="4"/>
  <c r="BB5" i="4"/>
  <c r="BD5" i="4" s="1"/>
  <c r="V8" i="4"/>
  <c r="BD9" i="4"/>
  <c r="AY10" i="4"/>
  <c r="AQ10" i="4"/>
  <c r="AO10" i="4"/>
  <c r="BA10" i="4"/>
  <c r="AS10" i="4"/>
  <c r="AR10" i="4"/>
  <c r="AT10" i="4" s="1"/>
  <c r="BC10" i="4"/>
  <c r="AA11" i="4"/>
  <c r="AO15" i="4"/>
  <c r="AU18" i="4"/>
  <c r="AS19" i="4"/>
  <c r="BD22" i="4"/>
  <c r="BE22" i="4" s="1"/>
  <c r="AH23" i="4"/>
  <c r="AA15" i="4"/>
  <c r="X16" i="4"/>
  <c r="BD13" i="4"/>
  <c r="AX4" i="4"/>
  <c r="AZ10" i="4"/>
  <c r="AO13" i="4"/>
  <c r="AO26" i="4" s="1"/>
  <c r="BC5" i="4"/>
  <c r="AH10" i="4"/>
  <c r="AV11" i="4"/>
  <c r="AH11" i="4"/>
  <c r="BB11" i="4"/>
  <c r="AX11" i="4"/>
  <c r="AZ11" i="4" s="1"/>
  <c r="AP11" i="4"/>
  <c r="AO11" i="4"/>
  <c r="AQ15" i="4"/>
  <c r="V18" i="4"/>
  <c r="AH18" i="4" s="1"/>
  <c r="AU19" i="4"/>
  <c r="BD24" i="4"/>
  <c r="AX7" i="4"/>
  <c r="AZ7" i="4" s="1"/>
  <c r="AP7" i="4"/>
  <c r="BB7" i="4"/>
  <c r="BD7" i="4" s="1"/>
  <c r="BE7" i="4" s="1"/>
  <c r="AS7" i="4"/>
  <c r="AR7" i="4"/>
  <c r="AT7" i="4" s="1"/>
  <c r="BA7" i="4"/>
  <c r="BC7" i="4"/>
  <c r="AP10" i="4"/>
  <c r="AQ11" i="4"/>
  <c r="V13" i="4"/>
  <c r="AH13" i="4" s="1"/>
  <c r="AU15" i="4"/>
  <c r="AW15" i="4" s="1"/>
  <c r="AA17" i="4"/>
  <c r="AX18" i="4"/>
  <c r="AY19" i="4"/>
  <c r="AA25" i="4"/>
  <c r="BC19" i="4"/>
  <c r="AR4" i="4"/>
  <c r="AT4" i="4" s="1"/>
  <c r="AH4" i="4"/>
  <c r="AV4" i="4"/>
  <c r="BC4" i="4"/>
  <c r="AU4" i="4"/>
  <c r="AW4" i="4" s="1"/>
  <c r="BB4" i="4"/>
  <c r="AQ19" i="4"/>
  <c r="AY4" i="4"/>
  <c r="AA10" i="4"/>
  <c r="AV5" i="4"/>
  <c r="AW5" i="4" s="1"/>
  <c r="AR5" i="4"/>
  <c r="AY5" i="4"/>
  <c r="AX5" i="4"/>
  <c r="AQ5" i="4"/>
  <c r="AP5" i="4"/>
  <c r="AA7" i="4"/>
  <c r="BC11" i="4"/>
  <c r="AU13" i="4"/>
  <c r="AW13" i="4" s="1"/>
  <c r="AV18" i="4"/>
  <c r="V20" i="4"/>
  <c r="AA20" i="4" s="1"/>
  <c r="AP4" i="4"/>
  <c r="AQ4" i="4"/>
  <c r="AS5" i="4"/>
  <c r="BD6" i="4"/>
  <c r="AH7" i="4"/>
  <c r="AR11" i="4"/>
  <c r="AT11" i="4" s="1"/>
  <c r="BA13" i="4"/>
  <c r="AT17" i="4"/>
  <c r="BE16" i="4"/>
  <c r="AY18" i="4"/>
  <c r="AQ18" i="4"/>
  <c r="AO18" i="4"/>
  <c r="BA18" i="4"/>
  <c r="AS18" i="4"/>
  <c r="AR18" i="4"/>
  <c r="BC18" i="4"/>
  <c r="AA19" i="4"/>
  <c r="AW11" i="4"/>
  <c r="V12" i="4"/>
  <c r="BC13" i="4"/>
  <c r="V5" i="4"/>
  <c r="X5" i="4" s="1"/>
  <c r="AA9" i="4"/>
  <c r="AR15" i="4"/>
  <c r="AT15" i="4" s="1"/>
  <c r="AX15" i="4"/>
  <c r="AZ15" i="4" s="1"/>
  <c r="AP15" i="4"/>
  <c r="BB15" i="4"/>
  <c r="BD15" i="4" s="1"/>
  <c r="BA15" i="4"/>
  <c r="AS15" i="4"/>
  <c r="AP18" i="4"/>
  <c r="AA23" i="4"/>
  <c r="AV6" i="4"/>
  <c r="AH14" i="4"/>
  <c r="AV14" i="4"/>
  <c r="AU17" i="4"/>
  <c r="BC17" i="4"/>
  <c r="BD17" i="4" s="1"/>
  <c r="AQ21" i="4"/>
  <c r="AY21" i="4"/>
  <c r="AZ21" i="4" s="1"/>
  <c r="AH22" i="4"/>
  <c r="AV22" i="4"/>
  <c r="AS23" i="4"/>
  <c r="AT23" i="4" s="1"/>
  <c r="BA23" i="4"/>
  <c r="AN28" i="4"/>
  <c r="AN30" i="4" s="1"/>
  <c r="AL35" i="4" s="1"/>
  <c r="AU6" i="4"/>
  <c r="AW6" i="4" s="1"/>
  <c r="AH6" i="4"/>
  <c r="AU9" i="4"/>
  <c r="BC9" i="4"/>
  <c r="AO6" i="4"/>
  <c r="AQ8" i="4"/>
  <c r="AY8" i="4"/>
  <c r="AZ8" i="4" s="1"/>
  <c r="BE8" i="4" s="1"/>
  <c r="AH9" i="4"/>
  <c r="AV9" i="4"/>
  <c r="AU12" i="4"/>
  <c r="AW12" i="4" s="1"/>
  <c r="BC12" i="4"/>
  <c r="BD12" i="4" s="1"/>
  <c r="BE12" i="4" s="1"/>
  <c r="AO14" i="4"/>
  <c r="AQ16" i="4"/>
  <c r="AY16" i="4"/>
  <c r="AZ16" i="4" s="1"/>
  <c r="AH17" i="4"/>
  <c r="AV17" i="4"/>
  <c r="AU20" i="4"/>
  <c r="AW20" i="4" s="1"/>
  <c r="BE20" i="4" s="1"/>
  <c r="AR21" i="4"/>
  <c r="AT21" i="4" s="1"/>
  <c r="AO22" i="4"/>
  <c r="BB23" i="4"/>
  <c r="AP24" i="4"/>
  <c r="AX24" i="4"/>
  <c r="AZ24" i="4" s="1"/>
  <c r="AU25" i="4"/>
  <c r="AW25" i="4" s="1"/>
  <c r="BE25" i="4" s="1"/>
  <c r="AU23" i="4"/>
  <c r="AW23" i="4" s="1"/>
  <c r="BC23" i="4"/>
  <c r="AU21" i="4"/>
  <c r="BC21" i="4"/>
  <c r="BD21" i="4" s="1"/>
  <c r="AO23" i="4"/>
  <c r="AS6" i="4"/>
  <c r="BA6" i="4"/>
  <c r="AU8" i="4"/>
  <c r="AW8" i="4" s="1"/>
  <c r="AS14" i="4"/>
  <c r="AT14" i="4" s="1"/>
  <c r="BA14" i="4"/>
  <c r="AU16" i="4"/>
  <c r="AW16" i="4" s="1"/>
  <c r="AH21" i="4"/>
  <c r="AV21" i="4"/>
  <c r="AS22" i="4"/>
  <c r="AT22" i="4" s="1"/>
  <c r="BA22" i="4"/>
  <c r="AP23" i="4"/>
  <c r="AX23" i="4"/>
  <c r="AZ23" i="4" s="1"/>
  <c r="AU14" i="4"/>
  <c r="AW14" i="4" s="1"/>
  <c r="AP21" i="4"/>
  <c r="AU22" i="4"/>
  <c r="AW22" i="4" s="1"/>
  <c r="BE14" i="4" l="1"/>
  <c r="BE17" i="4"/>
  <c r="AO27" i="4"/>
  <c r="AO30" i="4" s="1"/>
  <c r="AL36" i="4" s="1"/>
  <c r="AO28" i="4"/>
  <c r="BE15" i="4"/>
  <c r="BA26" i="4"/>
  <c r="AZ4" i="4"/>
  <c r="AQ26" i="4"/>
  <c r="X24" i="4"/>
  <c r="AH24" i="4"/>
  <c r="BE10" i="4"/>
  <c r="AT18" i="4"/>
  <c r="AP26" i="4"/>
  <c r="AZ5" i="4"/>
  <c r="BD4" i="4"/>
  <c r="AW19" i="4"/>
  <c r="AW18" i="4"/>
  <c r="AH12" i="4"/>
  <c r="X12" i="4"/>
  <c r="BE18" i="4"/>
  <c r="BE6" i="4"/>
  <c r="AA12" i="4"/>
  <c r="BD11" i="4"/>
  <c r="BE11" i="4" s="1"/>
  <c r="BE24" i="4"/>
  <c r="AT13" i="4"/>
  <c r="BD23" i="4"/>
  <c r="BE23" i="4" s="1"/>
  <c r="X20" i="4"/>
  <c r="AH20" i="4"/>
  <c r="X18" i="4"/>
  <c r="AA18" i="4"/>
  <c r="X21" i="4"/>
  <c r="AA21" i="4"/>
  <c r="AB4" i="4" s="1"/>
  <c r="AZ19" i="4"/>
  <c r="AA5" i="4"/>
  <c r="AW17" i="4"/>
  <c r="AW9" i="4"/>
  <c r="AU26" i="4" s="1"/>
  <c r="AT5" i="4"/>
  <c r="AR26" i="4" s="1"/>
  <c r="AZ18" i="4"/>
  <c r="AT19" i="4"/>
  <c r="BD19" i="4"/>
  <c r="BE19" i="4" s="1"/>
  <c r="AW21" i="4"/>
  <c r="BE21" i="4" s="1"/>
  <c r="AH5" i="4"/>
  <c r="AA24" i="4"/>
  <c r="X8" i="4"/>
  <c r="Y4" i="4" s="1"/>
  <c r="AH8" i="4"/>
  <c r="AZ13" i="4"/>
  <c r="BE13" i="4" s="1"/>
  <c r="AI4" i="4"/>
  <c r="X13" i="4"/>
  <c r="AA13" i="4"/>
  <c r="AC4" i="4" l="1"/>
  <c r="AD4" i="4"/>
  <c r="AF4" i="4" s="1"/>
  <c r="AR28" i="4"/>
  <c r="AR27" i="4"/>
  <c r="AR30" i="4"/>
  <c r="AL39" i="4" s="1"/>
  <c r="AU28" i="4"/>
  <c r="AU27" i="4"/>
  <c r="AU30" i="4"/>
  <c r="AL40" i="4" s="1"/>
  <c r="AK4" i="4"/>
  <c r="AM4" i="4" s="1"/>
  <c r="AJ4" i="4"/>
  <c r="BE5" i="4"/>
  <c r="BE9" i="4"/>
  <c r="AQ28" i="4"/>
  <c r="AQ27" i="4"/>
  <c r="AQ30" i="4" s="1"/>
  <c r="AL38" i="4" s="1"/>
  <c r="BB26" i="4"/>
  <c r="BE4" i="4"/>
  <c r="AX26" i="4"/>
  <c r="BA28" i="4"/>
  <c r="BA27" i="4"/>
  <c r="BA30" i="4"/>
  <c r="AL42" i="4" s="1"/>
  <c r="AP28" i="4"/>
  <c r="AP27" i="4"/>
  <c r="AP30" i="4" s="1"/>
  <c r="AL37" i="4" s="1"/>
  <c r="AX27" i="4" l="1"/>
  <c r="AX30" i="4" s="1"/>
  <c r="AL41" i="4" s="1"/>
  <c r="AX28" i="4"/>
  <c r="BE26" i="4"/>
  <c r="BF4" i="4"/>
  <c r="BB28" i="4"/>
  <c r="BB27" i="4"/>
  <c r="BB30" i="4" s="1"/>
  <c r="AL43" i="4" s="1"/>
  <c r="AL44" i="4" l="1"/>
  <c r="BE27" i="4"/>
  <c r="BE30" i="4" s="1"/>
  <c r="BE28" i="4"/>
  <c r="AG25" i="3" l="1"/>
  <c r="Z25" i="3"/>
  <c r="U25" i="3"/>
  <c r="Q25" i="3"/>
  <c r="N25" i="3"/>
  <c r="K25" i="3"/>
  <c r="AG24" i="3"/>
  <c r="Z24" i="3"/>
  <c r="U24" i="3"/>
  <c r="Q24" i="3"/>
  <c r="N24" i="3"/>
  <c r="K24" i="3"/>
  <c r="AG23" i="3"/>
  <c r="Z23" i="3"/>
  <c r="U23" i="3"/>
  <c r="Q23" i="3"/>
  <c r="N23" i="3"/>
  <c r="K23" i="3"/>
  <c r="AG22" i="3"/>
  <c r="Z22" i="3"/>
  <c r="U22" i="3"/>
  <c r="Q22" i="3"/>
  <c r="N22" i="3"/>
  <c r="K22" i="3"/>
  <c r="V22" i="3" s="1"/>
  <c r="AH22" i="3" s="1"/>
  <c r="AG21" i="3"/>
  <c r="Z21" i="3"/>
  <c r="U21" i="3"/>
  <c r="Q21" i="3"/>
  <c r="N21" i="3"/>
  <c r="K21" i="3"/>
  <c r="AG20" i="3"/>
  <c r="Z20" i="3"/>
  <c r="U20" i="3"/>
  <c r="Q20" i="3"/>
  <c r="N20" i="3"/>
  <c r="K20" i="3"/>
  <c r="AG19" i="3"/>
  <c r="Z19" i="3"/>
  <c r="U19" i="3"/>
  <c r="Q19" i="3"/>
  <c r="N19" i="3"/>
  <c r="K19" i="3"/>
  <c r="AG18" i="3"/>
  <c r="Z18" i="3"/>
  <c r="U18" i="3"/>
  <c r="Q18" i="3"/>
  <c r="N18" i="3"/>
  <c r="K18" i="3"/>
  <c r="AG17" i="3"/>
  <c r="Z17" i="3"/>
  <c r="U17" i="3"/>
  <c r="Q17" i="3"/>
  <c r="N17" i="3"/>
  <c r="K17" i="3"/>
  <c r="AG16" i="3"/>
  <c r="Z16" i="3"/>
  <c r="U16" i="3"/>
  <c r="Q16" i="3"/>
  <c r="N16" i="3"/>
  <c r="K16" i="3"/>
  <c r="AG15" i="3"/>
  <c r="Z15" i="3"/>
  <c r="U15" i="3"/>
  <c r="Q15" i="3"/>
  <c r="N15" i="3"/>
  <c r="K15" i="3"/>
  <c r="AG14" i="3"/>
  <c r="Z14" i="3"/>
  <c r="U14" i="3"/>
  <c r="Q14" i="3"/>
  <c r="N14" i="3"/>
  <c r="K14" i="3"/>
  <c r="AG13" i="3"/>
  <c r="Z13" i="3"/>
  <c r="U13" i="3"/>
  <c r="Q13" i="3"/>
  <c r="N13" i="3"/>
  <c r="K13" i="3"/>
  <c r="AG12" i="3"/>
  <c r="Z12" i="3"/>
  <c r="U12" i="3"/>
  <c r="Q12" i="3"/>
  <c r="N12" i="3"/>
  <c r="K12" i="3"/>
  <c r="AG11" i="3"/>
  <c r="Z11" i="3"/>
  <c r="U11" i="3"/>
  <c r="Q11" i="3"/>
  <c r="N11" i="3"/>
  <c r="K11" i="3"/>
  <c r="AG10" i="3"/>
  <c r="Z10" i="3"/>
  <c r="U10" i="3"/>
  <c r="Q10" i="3"/>
  <c r="N10" i="3"/>
  <c r="K10" i="3"/>
  <c r="AG9" i="3"/>
  <c r="Z9" i="3"/>
  <c r="U9" i="3"/>
  <c r="Q9" i="3"/>
  <c r="N9" i="3"/>
  <c r="K9" i="3"/>
  <c r="AG8" i="3"/>
  <c r="Z8" i="3"/>
  <c r="U8" i="3"/>
  <c r="Q8" i="3"/>
  <c r="N8" i="3"/>
  <c r="K8" i="3"/>
  <c r="AG7" i="3"/>
  <c r="Z7" i="3"/>
  <c r="U7" i="3"/>
  <c r="Q7" i="3"/>
  <c r="N7" i="3"/>
  <c r="K7" i="3"/>
  <c r="AG6" i="3"/>
  <c r="Z6" i="3"/>
  <c r="U6" i="3"/>
  <c r="Q6" i="3"/>
  <c r="N6" i="3"/>
  <c r="K6" i="3"/>
  <c r="AG5" i="3"/>
  <c r="Z5" i="3"/>
  <c r="U5" i="3"/>
  <c r="Q5" i="3"/>
  <c r="N5" i="3"/>
  <c r="K5" i="3"/>
  <c r="AG4" i="3"/>
  <c r="Z4" i="3"/>
  <c r="U4" i="3"/>
  <c r="V4" i="3" s="1"/>
  <c r="X4" i="3" s="1"/>
  <c r="Q4" i="3"/>
  <c r="N4" i="3"/>
  <c r="K4" i="3"/>
  <c r="V7" i="3" l="1"/>
  <c r="X7" i="3" s="1"/>
  <c r="V11" i="3"/>
  <c r="AH11" i="3" s="1"/>
  <c r="V19" i="3"/>
  <c r="X19" i="3" s="1"/>
  <c r="V6" i="3"/>
  <c r="V17" i="3"/>
  <c r="X17" i="3" s="1"/>
  <c r="V20" i="3"/>
  <c r="AH20" i="3" s="1"/>
  <c r="AH6" i="3"/>
  <c r="X6" i="3"/>
  <c r="V12" i="3"/>
  <c r="X12" i="3" s="1"/>
  <c r="V24" i="3"/>
  <c r="X24" i="3" s="1"/>
  <c r="AA6" i="3"/>
  <c r="V23" i="3"/>
  <c r="X23" i="3" s="1"/>
  <c r="V10" i="3"/>
  <c r="X10" i="3" s="1"/>
  <c r="V21" i="3"/>
  <c r="X21" i="3" s="1"/>
  <c r="AA4" i="3"/>
  <c r="V9" i="3"/>
  <c r="X9" i="3" s="1"/>
  <c r="V14" i="3"/>
  <c r="AH14" i="3" s="1"/>
  <c r="V8" i="3"/>
  <c r="X8" i="3" s="1"/>
  <c r="AA19" i="3"/>
  <c r="V25" i="3"/>
  <c r="V18" i="3"/>
  <c r="AH21" i="3"/>
  <c r="AH8" i="3"/>
  <c r="V5" i="3"/>
  <c r="AH5" i="3" s="1"/>
  <c r="AH4" i="3"/>
  <c r="V13" i="3"/>
  <c r="X13" i="3" s="1"/>
  <c r="AA20" i="3"/>
  <c r="X20" i="3"/>
  <c r="X22" i="3"/>
  <c r="V15" i="3"/>
  <c r="X15" i="3" s="1"/>
  <c r="V16" i="3"/>
  <c r="X16" i="3" s="1"/>
  <c r="AA22" i="3"/>
  <c r="AH19" i="3"/>
  <c r="AH24" i="3"/>
  <c r="AH17" i="3"/>
  <c r="BA30" i="2"/>
  <c r="AL42" i="2" s="1"/>
  <c r="BC25" i="2"/>
  <c r="BC6" i="2"/>
  <c r="BC7" i="2"/>
  <c r="BC8" i="2"/>
  <c r="BC9" i="2"/>
  <c r="BD9" i="2" s="1"/>
  <c r="BC10" i="2"/>
  <c r="BD10" i="2" s="1"/>
  <c r="BC11" i="2"/>
  <c r="BC12" i="2"/>
  <c r="BC13" i="2"/>
  <c r="BC14" i="2"/>
  <c r="BD14" i="2" s="1"/>
  <c r="BC15" i="2"/>
  <c r="BC16" i="2"/>
  <c r="BC17" i="2"/>
  <c r="BC18" i="2"/>
  <c r="BD18" i="2" s="1"/>
  <c r="BC19" i="2"/>
  <c r="BC20" i="2"/>
  <c r="BC21" i="2"/>
  <c r="BC22" i="2"/>
  <c r="BC23" i="2"/>
  <c r="BC24" i="2"/>
  <c r="BC5" i="2"/>
  <c r="BC4" i="2"/>
  <c r="BB25" i="2"/>
  <c r="BD25" i="2" s="1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5" i="2"/>
  <c r="BB4" i="2"/>
  <c r="BD4" i="2" s="1"/>
  <c r="BA25" i="2"/>
  <c r="BA6" i="2"/>
  <c r="BA7" i="2"/>
  <c r="BA8" i="2"/>
  <c r="BA9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22" i="2"/>
  <c r="BA23" i="2"/>
  <c r="BA24" i="2"/>
  <c r="BA5" i="2"/>
  <c r="BA4" i="2"/>
  <c r="AY25" i="2"/>
  <c r="AY6" i="2"/>
  <c r="AY7" i="2"/>
  <c r="AY8" i="2"/>
  <c r="AY9" i="2"/>
  <c r="AY10" i="2"/>
  <c r="AY11" i="2"/>
  <c r="AY12" i="2"/>
  <c r="AY13" i="2"/>
  <c r="AZ13" i="2" s="1"/>
  <c r="AY14" i="2"/>
  <c r="AZ14" i="2" s="1"/>
  <c r="AY15" i="2"/>
  <c r="AZ15" i="2" s="1"/>
  <c r="AY16" i="2"/>
  <c r="AY17" i="2"/>
  <c r="AY18" i="2"/>
  <c r="AZ18" i="2" s="1"/>
  <c r="AY19" i="2"/>
  <c r="AY20" i="2"/>
  <c r="AY21" i="2"/>
  <c r="AY22" i="2"/>
  <c r="AZ22" i="2" s="1"/>
  <c r="AY23" i="2"/>
  <c r="AZ23" i="2" s="1"/>
  <c r="AY24" i="2"/>
  <c r="AY5" i="2"/>
  <c r="AY4" i="2"/>
  <c r="AX25" i="2"/>
  <c r="AX6" i="2"/>
  <c r="AX7" i="2"/>
  <c r="AX8" i="2"/>
  <c r="AX9" i="2"/>
  <c r="AX10" i="2"/>
  <c r="AX11" i="2"/>
  <c r="AX12" i="2"/>
  <c r="AX13" i="2"/>
  <c r="AX14" i="2"/>
  <c r="AX15" i="2"/>
  <c r="AX16" i="2"/>
  <c r="AX17" i="2"/>
  <c r="AX18" i="2"/>
  <c r="AX19" i="2"/>
  <c r="AX20" i="2"/>
  <c r="AX21" i="2"/>
  <c r="AX22" i="2"/>
  <c r="AX23" i="2"/>
  <c r="AX24" i="2"/>
  <c r="AX5" i="2"/>
  <c r="AX4" i="2"/>
  <c r="AV25" i="2"/>
  <c r="AV6" i="2"/>
  <c r="AV7" i="2"/>
  <c r="AV8" i="2"/>
  <c r="AW8" i="2" s="1"/>
  <c r="AV9" i="2"/>
  <c r="AW9" i="2" s="1"/>
  <c r="AV10" i="2"/>
  <c r="AV11" i="2"/>
  <c r="AV12" i="2"/>
  <c r="AV13" i="2"/>
  <c r="AV14" i="2"/>
  <c r="AV15" i="2"/>
  <c r="AV16" i="2"/>
  <c r="AV17" i="2"/>
  <c r="AV18" i="2"/>
  <c r="AV19" i="2"/>
  <c r="AV20" i="2"/>
  <c r="AV21" i="2"/>
  <c r="AW21" i="2" s="1"/>
  <c r="AV22" i="2"/>
  <c r="AV23" i="2"/>
  <c r="AV24" i="2"/>
  <c r="AW24" i="2" s="1"/>
  <c r="AV5" i="2"/>
  <c r="AV4" i="2"/>
  <c r="AU25" i="2"/>
  <c r="AU6" i="2"/>
  <c r="AU7" i="2"/>
  <c r="AU8" i="2"/>
  <c r="AU9" i="2"/>
  <c r="AU10" i="2"/>
  <c r="AW10" i="2" s="1"/>
  <c r="AU11" i="2"/>
  <c r="AW11" i="2" s="1"/>
  <c r="AU12" i="2"/>
  <c r="AU13" i="2"/>
  <c r="AU14" i="2"/>
  <c r="AU15" i="2"/>
  <c r="AU16" i="2"/>
  <c r="AU17" i="2"/>
  <c r="AU18" i="2"/>
  <c r="AW18" i="2" s="1"/>
  <c r="AU19" i="2"/>
  <c r="AW19" i="2" s="1"/>
  <c r="AU20" i="2"/>
  <c r="AU21" i="2"/>
  <c r="AU22" i="2"/>
  <c r="AU23" i="2"/>
  <c r="AU24" i="2"/>
  <c r="AU5" i="2"/>
  <c r="AU4" i="2"/>
  <c r="AS25" i="2"/>
  <c r="AS6" i="2"/>
  <c r="AS7" i="2"/>
  <c r="AS8" i="2"/>
  <c r="AS9" i="2"/>
  <c r="AT9" i="2" s="1"/>
  <c r="AS10" i="2"/>
  <c r="AT10" i="2" s="1"/>
  <c r="AS11" i="2"/>
  <c r="AS12" i="2"/>
  <c r="AS13" i="2"/>
  <c r="AS14" i="2"/>
  <c r="AS15" i="2"/>
  <c r="AS16" i="2"/>
  <c r="AS17" i="2"/>
  <c r="AS18" i="2"/>
  <c r="AT18" i="2" s="1"/>
  <c r="AS19" i="2"/>
  <c r="AS20" i="2"/>
  <c r="AS21" i="2"/>
  <c r="AS22" i="2"/>
  <c r="AS23" i="2"/>
  <c r="AS24" i="2"/>
  <c r="AS5" i="2"/>
  <c r="AS4" i="2"/>
  <c r="AR25" i="2"/>
  <c r="AR6" i="2"/>
  <c r="AR7" i="2"/>
  <c r="AR8" i="2"/>
  <c r="AR9" i="2"/>
  <c r="AR10" i="2"/>
  <c r="AR11" i="2"/>
  <c r="AR12" i="2"/>
  <c r="AR13" i="2"/>
  <c r="AR14" i="2"/>
  <c r="AR15" i="2"/>
  <c r="AR16" i="2"/>
  <c r="AR17" i="2"/>
  <c r="AR18" i="2"/>
  <c r="AR19" i="2"/>
  <c r="AR20" i="2"/>
  <c r="AR21" i="2"/>
  <c r="AR22" i="2"/>
  <c r="AR23" i="2"/>
  <c r="AR24" i="2"/>
  <c r="AR5" i="2"/>
  <c r="AR4" i="2"/>
  <c r="AQ25" i="2"/>
  <c r="AQ6" i="2"/>
  <c r="AQ7" i="2"/>
  <c r="AQ8" i="2"/>
  <c r="AQ9" i="2"/>
  <c r="AQ10" i="2"/>
  <c r="AQ11" i="2"/>
  <c r="AQ12" i="2"/>
  <c r="AQ13" i="2"/>
  <c r="AQ14" i="2"/>
  <c r="AQ15" i="2"/>
  <c r="AQ16" i="2"/>
  <c r="AQ17" i="2"/>
  <c r="AQ18" i="2"/>
  <c r="AQ19" i="2"/>
  <c r="AQ20" i="2"/>
  <c r="AQ21" i="2"/>
  <c r="AQ22" i="2"/>
  <c r="AQ23" i="2"/>
  <c r="AQ24" i="2"/>
  <c r="AQ5" i="2"/>
  <c r="AQ4" i="2"/>
  <c r="AP25" i="2"/>
  <c r="AP6" i="2"/>
  <c r="AP7" i="2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5" i="2"/>
  <c r="AP4" i="2"/>
  <c r="AO25" i="2"/>
  <c r="AO6" i="2"/>
  <c r="AO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5" i="2"/>
  <c r="AO4" i="2"/>
  <c r="AN24" i="2"/>
  <c r="BE29" i="2"/>
  <c r="BE30" i="2" s="1"/>
  <c r="AN28" i="2"/>
  <c r="AN26" i="2"/>
  <c r="AN27" i="2" s="1"/>
  <c r="BD6" i="2"/>
  <c r="BD8" i="2"/>
  <c r="BD11" i="2"/>
  <c r="BD12" i="2"/>
  <c r="BD16" i="2"/>
  <c r="BD17" i="2"/>
  <c r="BD19" i="2"/>
  <c r="BD20" i="2"/>
  <c r="BD22" i="2"/>
  <c r="BD24" i="2"/>
  <c r="AZ6" i="2"/>
  <c r="AZ7" i="2"/>
  <c r="AZ8" i="2"/>
  <c r="AZ9" i="2"/>
  <c r="AZ10" i="2"/>
  <c r="AZ12" i="2"/>
  <c r="AZ16" i="2"/>
  <c r="AZ17" i="2"/>
  <c r="AZ20" i="2"/>
  <c r="AZ21" i="2"/>
  <c r="AZ24" i="2"/>
  <c r="AW12" i="2"/>
  <c r="AW13" i="2"/>
  <c r="AW16" i="2"/>
  <c r="AW17" i="2"/>
  <c r="AW20" i="2"/>
  <c r="BE20" i="2" s="1"/>
  <c r="AT11" i="2"/>
  <c r="AT12" i="2"/>
  <c r="AT17" i="2"/>
  <c r="AT19" i="2"/>
  <c r="AT20" i="2"/>
  <c r="AG25" i="2"/>
  <c r="AH25" i="2" s="1"/>
  <c r="Z25" i="2"/>
  <c r="AA25" i="2" s="1"/>
  <c r="U25" i="2"/>
  <c r="Q25" i="2"/>
  <c r="N25" i="2"/>
  <c r="K25" i="2"/>
  <c r="V25" i="2" s="1"/>
  <c r="X25" i="2" s="1"/>
  <c r="AG24" i="2"/>
  <c r="Z24" i="2"/>
  <c r="U24" i="2"/>
  <c r="V24" i="2" s="1"/>
  <c r="Q24" i="2"/>
  <c r="N24" i="2"/>
  <c r="K24" i="2"/>
  <c r="AG23" i="2"/>
  <c r="AH23" i="2" s="1"/>
  <c r="Z23" i="2"/>
  <c r="AA23" i="2" s="1"/>
  <c r="V23" i="2"/>
  <c r="X23" i="2" s="1"/>
  <c r="U23" i="2"/>
  <c r="Q23" i="2"/>
  <c r="N23" i="2"/>
  <c r="K23" i="2"/>
  <c r="AG22" i="2"/>
  <c r="Z22" i="2"/>
  <c r="U22" i="2"/>
  <c r="V22" i="2" s="1"/>
  <c r="X22" i="2" s="1"/>
  <c r="Q22" i="2"/>
  <c r="N22" i="2"/>
  <c r="K22" i="2"/>
  <c r="AG21" i="2"/>
  <c r="AH21" i="2" s="1"/>
  <c r="Z21" i="2"/>
  <c r="AA21" i="2" s="1"/>
  <c r="U21" i="2"/>
  <c r="Q21" i="2"/>
  <c r="N21" i="2"/>
  <c r="K21" i="2"/>
  <c r="V21" i="2" s="1"/>
  <c r="X21" i="2" s="1"/>
  <c r="AG20" i="2"/>
  <c r="Z20" i="2"/>
  <c r="U20" i="2"/>
  <c r="V20" i="2" s="1"/>
  <c r="X20" i="2" s="1"/>
  <c r="Q20" i="2"/>
  <c r="N20" i="2"/>
  <c r="K20" i="2"/>
  <c r="AG19" i="2"/>
  <c r="AH19" i="2" s="1"/>
  <c r="Z19" i="2"/>
  <c r="AA19" i="2" s="1"/>
  <c r="V19" i="2"/>
  <c r="X19" i="2" s="1"/>
  <c r="U19" i="2"/>
  <c r="Q19" i="2"/>
  <c r="N19" i="2"/>
  <c r="K19" i="2"/>
  <c r="AG18" i="2"/>
  <c r="Z18" i="2"/>
  <c r="AA18" i="2" s="1"/>
  <c r="U18" i="2"/>
  <c r="V18" i="2" s="1"/>
  <c r="X18" i="2" s="1"/>
  <c r="Q18" i="2"/>
  <c r="N18" i="2"/>
  <c r="K18" i="2"/>
  <c r="AG17" i="2"/>
  <c r="AH17" i="2" s="1"/>
  <c r="Z17" i="2"/>
  <c r="U17" i="2"/>
  <c r="Q17" i="2"/>
  <c r="N17" i="2"/>
  <c r="K17" i="2"/>
  <c r="V17" i="2" s="1"/>
  <c r="X17" i="2" s="1"/>
  <c r="AG16" i="2"/>
  <c r="Z16" i="2"/>
  <c r="U16" i="2"/>
  <c r="V16" i="2" s="1"/>
  <c r="X16" i="2" s="1"/>
  <c r="Q16" i="2"/>
  <c r="N16" i="2"/>
  <c r="K16" i="2"/>
  <c r="AG15" i="2"/>
  <c r="AH15" i="2" s="1"/>
  <c r="Z15" i="2"/>
  <c r="AA15" i="2" s="1"/>
  <c r="V15" i="2"/>
  <c r="X15" i="2" s="1"/>
  <c r="U15" i="2"/>
  <c r="Q15" i="2"/>
  <c r="N15" i="2"/>
  <c r="K15" i="2"/>
  <c r="AG14" i="2"/>
  <c r="Z14" i="2"/>
  <c r="U14" i="2"/>
  <c r="V14" i="2" s="1"/>
  <c r="X14" i="2" s="1"/>
  <c r="Q14" i="2"/>
  <c r="N14" i="2"/>
  <c r="K14" i="2"/>
  <c r="AG13" i="2"/>
  <c r="Z13" i="2"/>
  <c r="U13" i="2"/>
  <c r="Q13" i="2"/>
  <c r="N13" i="2"/>
  <c r="K13" i="2"/>
  <c r="V13" i="2" s="1"/>
  <c r="X13" i="2" s="1"/>
  <c r="AG12" i="2"/>
  <c r="AH12" i="2" s="1"/>
  <c r="Z12" i="2"/>
  <c r="AA12" i="2" s="1"/>
  <c r="U12" i="2"/>
  <c r="V12" i="2" s="1"/>
  <c r="X12" i="2" s="1"/>
  <c r="Q12" i="2"/>
  <c r="N12" i="2"/>
  <c r="K12" i="2"/>
  <c r="AG11" i="2"/>
  <c r="AH11" i="2" s="1"/>
  <c r="Z11" i="2"/>
  <c r="AA11" i="2" s="1"/>
  <c r="V11" i="2"/>
  <c r="X11" i="2" s="1"/>
  <c r="U11" i="2"/>
  <c r="Q11" i="2"/>
  <c r="N11" i="2"/>
  <c r="K11" i="2"/>
  <c r="AG10" i="2"/>
  <c r="Z10" i="2"/>
  <c r="U10" i="2"/>
  <c r="V10" i="2" s="1"/>
  <c r="X10" i="2" s="1"/>
  <c r="Q10" i="2"/>
  <c r="N10" i="2"/>
  <c r="K10" i="2"/>
  <c r="AG9" i="2"/>
  <c r="Z9" i="2"/>
  <c r="U9" i="2"/>
  <c r="Q9" i="2"/>
  <c r="N9" i="2"/>
  <c r="K9" i="2"/>
  <c r="V9" i="2" s="1"/>
  <c r="X9" i="2" s="1"/>
  <c r="AG8" i="2"/>
  <c r="AH8" i="2" s="1"/>
  <c r="Z8" i="2"/>
  <c r="U8" i="2"/>
  <c r="V8" i="2" s="1"/>
  <c r="X8" i="2" s="1"/>
  <c r="Q8" i="2"/>
  <c r="N8" i="2"/>
  <c r="K8" i="2"/>
  <c r="AG7" i="2"/>
  <c r="AH7" i="2" s="1"/>
  <c r="Z7" i="2"/>
  <c r="AA7" i="2" s="1"/>
  <c r="V7" i="2"/>
  <c r="X7" i="2" s="1"/>
  <c r="U7" i="2"/>
  <c r="Q7" i="2"/>
  <c r="N7" i="2"/>
  <c r="K7" i="2"/>
  <c r="AG6" i="2"/>
  <c r="Z6" i="2"/>
  <c r="U6" i="2"/>
  <c r="V6" i="2" s="1"/>
  <c r="X6" i="2" s="1"/>
  <c r="Q6" i="2"/>
  <c r="N6" i="2"/>
  <c r="K6" i="2"/>
  <c r="AG5" i="2"/>
  <c r="Z5" i="2"/>
  <c r="U5" i="2"/>
  <c r="Q5" i="2"/>
  <c r="N5" i="2"/>
  <c r="K5" i="2"/>
  <c r="V5" i="2" s="1"/>
  <c r="X5" i="2" s="1"/>
  <c r="AG4" i="2"/>
  <c r="Z4" i="2"/>
  <c r="U4" i="2"/>
  <c r="V4" i="2" s="1"/>
  <c r="X4" i="2" s="1"/>
  <c r="Q4" i="2"/>
  <c r="N4" i="2"/>
  <c r="K4" i="2"/>
  <c r="N6" i="1"/>
  <c r="N7" i="1"/>
  <c r="N8" i="1"/>
  <c r="N9" i="1"/>
  <c r="N10" i="1"/>
  <c r="N11" i="1"/>
  <c r="N12" i="1"/>
  <c r="N13" i="1"/>
  <c r="N14" i="1"/>
  <c r="N15" i="1"/>
  <c r="N5" i="1"/>
  <c r="N4" i="1"/>
  <c r="N17" i="1"/>
  <c r="N18" i="1"/>
  <c r="N19" i="1"/>
  <c r="N20" i="1"/>
  <c r="N21" i="1"/>
  <c r="N22" i="1"/>
  <c r="N23" i="1"/>
  <c r="N24" i="1"/>
  <c r="N25" i="1"/>
  <c r="N16" i="1"/>
  <c r="U2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5" i="1"/>
  <c r="U4" i="1"/>
  <c r="Q2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5" i="1"/>
  <c r="Q4" i="1"/>
  <c r="K2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5" i="1"/>
  <c r="K4" i="1"/>
  <c r="X11" i="3" l="1"/>
  <c r="AA7" i="3"/>
  <c r="AA21" i="3"/>
  <c r="AA17" i="3"/>
  <c r="AA23" i="3"/>
  <c r="AA11" i="3"/>
  <c r="AA14" i="3"/>
  <c r="AH7" i="3"/>
  <c r="X14" i="3"/>
  <c r="AH23" i="3"/>
  <c r="AA24" i="3"/>
  <c r="AH12" i="3"/>
  <c r="AA12" i="3"/>
  <c r="AH10" i="3"/>
  <c r="AA10" i="3"/>
  <c r="AH9" i="3"/>
  <c r="AH13" i="3"/>
  <c r="AA9" i="3"/>
  <c r="AA8" i="3"/>
  <c r="AA15" i="3"/>
  <c r="X5" i="3"/>
  <c r="AA5" i="3"/>
  <c r="AH16" i="3"/>
  <c r="AA25" i="3"/>
  <c r="X25" i="3"/>
  <c r="AH25" i="3"/>
  <c r="AI4" i="3" s="1"/>
  <c r="AA16" i="3"/>
  <c r="X18" i="3"/>
  <c r="AA18" i="3"/>
  <c r="AH18" i="3"/>
  <c r="AA13" i="3"/>
  <c r="AH15" i="3"/>
  <c r="V20" i="1"/>
  <c r="V24" i="1"/>
  <c r="V19" i="1"/>
  <c r="V11" i="1"/>
  <c r="V17" i="1"/>
  <c r="V9" i="1"/>
  <c r="V23" i="1"/>
  <c r="V22" i="1"/>
  <c r="V21" i="1"/>
  <c r="V25" i="1"/>
  <c r="BD23" i="2"/>
  <c r="BE23" i="2" s="1"/>
  <c r="BD15" i="2"/>
  <c r="BD7" i="2"/>
  <c r="BD21" i="2"/>
  <c r="BD13" i="2"/>
  <c r="BD5" i="2"/>
  <c r="BA26" i="2"/>
  <c r="BA28" i="2" s="1"/>
  <c r="AZ25" i="2"/>
  <c r="AZ19" i="2"/>
  <c r="BE19" i="2" s="1"/>
  <c r="AZ11" i="2"/>
  <c r="BE11" i="2" s="1"/>
  <c r="AZ5" i="2"/>
  <c r="AZ4" i="2"/>
  <c r="AW25" i="2"/>
  <c r="AW7" i="2"/>
  <c r="AW22" i="2"/>
  <c r="AW14" i="2"/>
  <c r="AW6" i="2"/>
  <c r="AW23" i="2"/>
  <c r="AW15" i="2"/>
  <c r="AW5" i="2"/>
  <c r="AW4" i="2"/>
  <c r="BE17" i="2"/>
  <c r="BE9" i="2"/>
  <c r="AT25" i="2"/>
  <c r="AT24" i="2"/>
  <c r="BE24" i="2" s="1"/>
  <c r="AT8" i="2"/>
  <c r="BE8" i="2" s="1"/>
  <c r="AT23" i="2"/>
  <c r="AT7" i="2"/>
  <c r="AT22" i="2"/>
  <c r="AT14" i="2"/>
  <c r="AT6" i="2"/>
  <c r="BE6" i="2" s="1"/>
  <c r="AT16" i="2"/>
  <c r="BE16" i="2" s="1"/>
  <c r="AT15" i="2"/>
  <c r="AT21" i="2"/>
  <c r="AT13" i="2"/>
  <c r="AT5" i="2"/>
  <c r="AT4" i="2"/>
  <c r="BE18" i="2"/>
  <c r="BE10" i="2"/>
  <c r="BE12" i="2"/>
  <c r="AQ26" i="2"/>
  <c r="AQ27" i="2" s="1"/>
  <c r="AQ28" i="2"/>
  <c r="AQ30" i="2" s="1"/>
  <c r="AL38" i="2" s="1"/>
  <c r="BE22" i="2"/>
  <c r="BE14" i="2"/>
  <c r="BE21" i="2"/>
  <c r="BE13" i="2"/>
  <c r="AP26" i="2"/>
  <c r="AP28" i="2" s="1"/>
  <c r="AO26" i="2"/>
  <c r="AN30" i="2"/>
  <c r="AL35" i="2" s="1"/>
  <c r="AH16" i="2"/>
  <c r="AA20" i="2"/>
  <c r="AH20" i="2"/>
  <c r="AA24" i="2"/>
  <c r="AA5" i="2"/>
  <c r="AH10" i="2"/>
  <c r="AA14" i="2"/>
  <c r="AA16" i="2"/>
  <c r="AA6" i="2"/>
  <c r="AH24" i="2"/>
  <c r="X24" i="2"/>
  <c r="Y4" i="2" s="1"/>
  <c r="AH6" i="2"/>
  <c r="AA10" i="2"/>
  <c r="AH5" i="2"/>
  <c r="AA9" i="2"/>
  <c r="AH14" i="2"/>
  <c r="AH9" i="2"/>
  <c r="AA13" i="2"/>
  <c r="AH18" i="2"/>
  <c r="AA22" i="2"/>
  <c r="AA4" i="2"/>
  <c r="AH4" i="2"/>
  <c r="AA8" i="2"/>
  <c r="AH13" i="2"/>
  <c r="AA17" i="2"/>
  <c r="AH22" i="2"/>
  <c r="V5" i="1"/>
  <c r="V12" i="1"/>
  <c r="V4" i="1"/>
  <c r="V18" i="1"/>
  <c r="V10" i="1"/>
  <c r="V16" i="1"/>
  <c r="V8" i="1"/>
  <c r="V15" i="1"/>
  <c r="V7" i="1"/>
  <c r="V14" i="1"/>
  <c r="V6" i="1"/>
  <c r="V13" i="1"/>
  <c r="AK4" i="3" l="1"/>
  <c r="AJ4" i="3"/>
  <c r="AB4" i="3"/>
  <c r="Y4" i="3"/>
  <c r="BB26" i="2"/>
  <c r="BB28" i="2" s="1"/>
  <c r="BE15" i="2"/>
  <c r="BE5" i="2"/>
  <c r="BA27" i="2"/>
  <c r="BE25" i="2"/>
  <c r="AX26" i="2"/>
  <c r="AX27" i="2" s="1"/>
  <c r="BE7" i="2"/>
  <c r="AU26" i="2"/>
  <c r="AU28" i="2" s="1"/>
  <c r="BE4" i="2"/>
  <c r="AR26" i="2"/>
  <c r="AR27" i="2" s="1"/>
  <c r="AP27" i="2"/>
  <c r="AP30" i="2" s="1"/>
  <c r="AL37" i="2" s="1"/>
  <c r="AO27" i="2"/>
  <c r="AO28" i="2"/>
  <c r="AI4" i="2"/>
  <c r="AB4" i="2"/>
  <c r="AC4" i="3" l="1"/>
  <c r="AD4" i="3"/>
  <c r="AF4" i="3" s="1"/>
  <c r="AM4" i="3"/>
  <c r="BB27" i="2"/>
  <c r="BB30" i="2" s="1"/>
  <c r="AL43" i="2" s="1"/>
  <c r="AX28" i="2"/>
  <c r="AX30" i="2" s="1"/>
  <c r="AL41" i="2" s="1"/>
  <c r="BE26" i="2"/>
  <c r="BE27" i="2" s="1"/>
  <c r="AU27" i="2"/>
  <c r="AU30" i="2" s="1"/>
  <c r="AL40" i="2" s="1"/>
  <c r="BF4" i="2"/>
  <c r="AR28" i="2"/>
  <c r="AR30" i="2" s="1"/>
  <c r="AL39" i="2" s="1"/>
  <c r="AO30" i="2"/>
  <c r="AL36" i="2" s="1"/>
  <c r="AC4" i="2"/>
  <c r="AD4" i="2"/>
  <c r="AF4" i="2" s="1"/>
  <c r="AK4" i="2"/>
  <c r="AM4" i="2" s="1"/>
  <c r="AJ4" i="2"/>
  <c r="AL44" i="2" l="1"/>
  <c r="BE28" i="2"/>
</calcChain>
</file>

<file path=xl/sharedStrings.xml><?xml version="1.0" encoding="utf-8"?>
<sst xmlns="http://schemas.openxmlformats.org/spreadsheetml/2006/main" count="450" uniqueCount="111">
  <si>
    <t xml:space="preserve">ITEM </t>
  </si>
  <si>
    <t xml:space="preserve">NOMBRE DE SERIE DE TEST </t>
  </si>
  <si>
    <t>NUMERO DE TEST</t>
  </si>
  <si>
    <t>MEDELLIN</t>
  </si>
  <si>
    <t>CALI</t>
  </si>
  <si>
    <t xml:space="preserve">IBAGUE </t>
  </si>
  <si>
    <t xml:space="preserve">BARRANQUILLA </t>
  </si>
  <si>
    <t>BUCARAMANGA</t>
  </si>
  <si>
    <t>PEREIRA</t>
  </si>
  <si>
    <t>VILLAVICENCIO</t>
  </si>
  <si>
    <t>SINCELEJO</t>
  </si>
  <si>
    <t>TUNJA</t>
  </si>
  <si>
    <t>CUCUTA</t>
  </si>
  <si>
    <t>REGIONAL BOGOTA</t>
  </si>
  <si>
    <t>REGIONAL NOROCCIDENTE</t>
  </si>
  <si>
    <t>REGIONAL SUROCCIDENTE</t>
  </si>
  <si>
    <t>REGIONAL NORTE</t>
  </si>
  <si>
    <t>REGIONAL SUR</t>
  </si>
  <si>
    <t>DIRECCION GENERAL</t>
  </si>
  <si>
    <t>REGIONAL NORORIENTE</t>
  </si>
  <si>
    <t>REGIONAL OCCIENTE</t>
  </si>
  <si>
    <t>REGIONAL ORIENTE</t>
  </si>
  <si>
    <t xml:space="preserve">CANTIDAD TOTAL </t>
  </si>
  <si>
    <t>5001-2025</t>
  </si>
  <si>
    <t>Drug Analysis
ships 1st half of 2025</t>
  </si>
  <si>
    <t>5031-2025</t>
  </si>
  <si>
    <t>Marihuana Identification and THC Quantitation
ships 1st half of 2025</t>
  </si>
  <si>
    <t>5041-2025</t>
  </si>
  <si>
    <t>Synthetic Drug Analysis
ships 2nd half of 2025</t>
  </si>
  <si>
    <t>5061-2025</t>
  </si>
  <si>
    <t>Quantitative Drug Analysis - Cocaine HCl
ships 2nd half of 2025</t>
  </si>
  <si>
    <t>5165-2025</t>
  </si>
  <si>
    <t>Latent Print Examination - Digital Download
releases 1st half of 2025</t>
  </si>
  <si>
    <t>5211-2025</t>
  </si>
  <si>
    <t>Questioned Documents Examination
ships 1st half of 2025</t>
  </si>
  <si>
    <t>5245-2025</t>
  </si>
  <si>
    <t>Handwriting Examination - Digital Download
releases 2nd half of 2025</t>
  </si>
  <si>
    <t>5261-2025</t>
  </si>
  <si>
    <t>Firearms Examination
ships 1st half of 2025</t>
  </si>
  <si>
    <t>5301-2025</t>
  </si>
  <si>
    <t>GSR Distance Determination - Photographs
ships 1st half of 2025</t>
  </si>
  <si>
    <t>5436-2025</t>
  </si>
  <si>
    <t>Ignitable Liquid Identification
ships 2nd half of 2025</t>
  </si>
  <si>
    <t>5451-2025</t>
  </si>
  <si>
    <t>Paint Analysis
ships 1st half of 2025</t>
  </si>
  <si>
    <t>5501-2025</t>
  </si>
  <si>
    <t>Human vs Non-Human Bone Origin Determination
releases 1st half of 2025</t>
  </si>
  <si>
    <t>5641-2025</t>
  </si>
  <si>
    <t>Blood Alcohol Analysis                                                                               ships 1st half of 2025</t>
  </si>
  <si>
    <t>5642-2025</t>
  </si>
  <si>
    <t>Blood Alcohol Analysis
ships 2nd half of 2025</t>
  </si>
  <si>
    <t>5661-2025</t>
  </si>
  <si>
    <t>Blood Drug Analysis
ships 1st half of 2025</t>
  </si>
  <si>
    <t>5662-2025</t>
  </si>
  <si>
    <t>Blood Cannabinoids
ships 2nd half of 2025</t>
  </si>
  <si>
    <t>5671-2025</t>
  </si>
  <si>
    <t>Urine Drug Analysis
ships 1st half of 2025</t>
  </si>
  <si>
    <t>5705-2025</t>
  </si>
  <si>
    <t>Forensic Biology: Screening, STR/YSTR/mtDNA
ships early September 2025</t>
  </si>
  <si>
    <t>5781-2025</t>
  </si>
  <si>
    <t>Body Fluid Identification
ships March 2025</t>
  </si>
  <si>
    <t>5804-2025</t>
  </si>
  <si>
    <t>DNA-Semen: STR/YSTR
ships early July 2025</t>
  </si>
  <si>
    <t>5872-2025</t>
  </si>
  <si>
    <t>DNA Parentage - FTA
ships August 2025</t>
  </si>
  <si>
    <t>5882-2025</t>
  </si>
  <si>
    <t>DNA Interpretation
releases October 2025</t>
  </si>
  <si>
    <t xml:space="preserve">TOTAL REGIONAL </t>
  </si>
  <si>
    <t>SNVJRNR</t>
  </si>
  <si>
    <t>NEIVA</t>
  </si>
  <si>
    <t>VALOR UNITARIO US</t>
  </si>
  <si>
    <t>VALOR TOTAL POR ITEM US</t>
  </si>
  <si>
    <t xml:space="preserve">VALOR TOTAL US </t>
  </si>
  <si>
    <t>VALOR DÓLAR 30/07/2024</t>
  </si>
  <si>
    <t xml:space="preserve">VALOR EN PESOS POR ITEM </t>
  </si>
  <si>
    <t xml:space="preserve">VALOR EN PESOS PROCESO </t>
  </si>
  <si>
    <t>Intereses, comisiones, honorarios, arrendamientos, servicios</t>
  </si>
  <si>
    <t>IVA</t>
  </si>
  <si>
    <t xml:space="preserve">GASTOS POR ADMINISTRACION </t>
  </si>
  <si>
    <t>VALOR TOTAL PROCESO (4.088,45)</t>
  </si>
  <si>
    <t>VALOR DÓLAR A DICIEMBRE</t>
  </si>
  <si>
    <t>VALOR TOTAL PROCESO (5.000)</t>
  </si>
  <si>
    <t xml:space="preserve">VALOR TOTAL POR ITEM ANTES DE IMPUESTOS </t>
  </si>
  <si>
    <t xml:space="preserve">VALOR TOTAL PROCESO ANTES DE IMPUESTOS </t>
  </si>
  <si>
    <t xml:space="preserve">VALOR TOTAL ANTES DE IMPUESTOS </t>
  </si>
  <si>
    <t xml:space="preserve">IVA </t>
  </si>
  <si>
    <t xml:space="preserve">VALOR TOTAL REGIONAL CON IMPUESTOS </t>
  </si>
  <si>
    <t xml:space="preserve">CÓDIGO
UNSPSC
</t>
  </si>
  <si>
    <t>41116100            41116147                        41116146</t>
  </si>
  <si>
    <t xml:space="preserve">REGIONAL </t>
  </si>
  <si>
    <t xml:space="preserve">VALOR </t>
  </si>
  <si>
    <t>BOGOTA</t>
  </si>
  <si>
    <t>NOROCCIDENTE</t>
  </si>
  <si>
    <t>SUROCCIDENTE</t>
  </si>
  <si>
    <t>NORTE</t>
  </si>
  <si>
    <t>SUR</t>
  </si>
  <si>
    <t>NORORIENTE</t>
  </si>
  <si>
    <t>OCCIDENTE</t>
  </si>
  <si>
    <t>ORIENTE</t>
  </si>
  <si>
    <t>TOTAL</t>
  </si>
  <si>
    <t>PROYECTO</t>
  </si>
  <si>
    <t xml:space="preserve">CONCEPTO </t>
  </si>
  <si>
    <t>Intereses, comisiones, honorarios, arrendamientos, servicios (RETENCION EN LA FUENTE)</t>
  </si>
  <si>
    <t>MEJORAMIENTO DE LOS PROCEDIMIENTOS Y DE LA CAPACIDAD DE RESPUESTA EN LOS SERVICIOS DE PATOLOGÍA FORENSE A NIVEL  NACIONAL</t>
  </si>
  <si>
    <t>FORTALECIMIENTO DE LA CAPACIDAD Y CALIDAD CIENTÍFICA DE LOS ENSAYOS REALIZADOS EN LOS LABORATORIOS FORENSES  NACIONAL</t>
  </si>
  <si>
    <t xml:space="preserve">IMPUESTOS Y DEMAS GASTOS PROPIOS DEL PROCESO </t>
  </si>
  <si>
    <t xml:space="preserve">VALOR TOTAL </t>
  </si>
  <si>
    <t>VALOR TOTAL</t>
  </si>
  <si>
    <t xml:space="preserve">DIRECCION GENERAL </t>
  </si>
  <si>
    <t xml:space="preserve">BOGOTA </t>
  </si>
  <si>
    <t xml:space="preserve">NORTE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</si>
</sst>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[$$-409]* #,##0.00_ ;_-[$$-409]* \-#,##0.00\ ;_-[$$-409]* &quot;-&quot;??_ ;_-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F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 wrapText="1"/>
    </xf>
    <xf numFmtId="0" fontId="2" fillId="10" borderId="19" xfId="0" applyFont="1" applyFill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9" borderId="22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42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44" fontId="2" fillId="0" borderId="19" xfId="1" applyFont="1" applyFill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44" fontId="0" fillId="0" borderId="36" xfId="1" applyFont="1" applyBorder="1" applyAlignment="1">
      <alignment horizontal="center" vertical="center"/>
    </xf>
    <xf numFmtId="44" fontId="0" fillId="0" borderId="42" xfId="1" applyFont="1" applyBorder="1" applyAlignment="1">
      <alignment horizontal="center" vertical="center"/>
    </xf>
    <xf numFmtId="44" fontId="0" fillId="0" borderId="43" xfId="1" applyFon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35" xfId="0" applyNumberFormat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9" fontId="2" fillId="0" borderId="13" xfId="0" applyNumberFormat="1" applyFont="1" applyBorder="1" applyAlignment="1">
      <alignment horizontal="center" vertical="center" wrapText="1"/>
    </xf>
    <xf numFmtId="9" fontId="2" fillId="0" borderId="13" xfId="0" applyNumberFormat="1" applyFont="1" applyBorder="1" applyAlignment="1">
      <alignment horizontal="center" vertical="center"/>
    </xf>
    <xf numFmtId="44" fontId="0" fillId="0" borderId="12" xfId="1" applyNumberFormat="1" applyFont="1" applyBorder="1" applyAlignment="1">
      <alignment horizontal="center" vertical="center"/>
    </xf>
    <xf numFmtId="44" fontId="0" fillId="0" borderId="26" xfId="1" applyNumberFormat="1" applyFont="1" applyBorder="1" applyAlignment="1">
      <alignment horizontal="center" vertical="center"/>
    </xf>
    <xf numFmtId="44" fontId="0" fillId="0" borderId="10" xfId="1" applyNumberFormat="1" applyFont="1" applyBorder="1" applyAlignment="1">
      <alignment horizontal="center" vertical="center"/>
    </xf>
    <xf numFmtId="44" fontId="0" fillId="0" borderId="7" xfId="1" applyNumberFormat="1" applyFont="1" applyBorder="1" applyAlignment="1">
      <alignment horizontal="center" vertical="center"/>
    </xf>
    <xf numFmtId="44" fontId="0" fillId="0" borderId="32" xfId="1" applyNumberFormat="1" applyFont="1" applyBorder="1" applyAlignment="1">
      <alignment horizontal="center" vertical="center"/>
    </xf>
    <xf numFmtId="44" fontId="0" fillId="0" borderId="12" xfId="1" applyNumberFormat="1" applyFont="1" applyBorder="1" applyAlignment="1">
      <alignment vertical="center"/>
    </xf>
    <xf numFmtId="44" fontId="0" fillId="0" borderId="35" xfId="1" applyNumberFormat="1" applyFont="1" applyBorder="1" applyAlignment="1">
      <alignment horizontal="center" vertical="center"/>
    </xf>
    <xf numFmtId="44" fontId="0" fillId="0" borderId="27" xfId="1" applyNumberFormat="1" applyFont="1" applyBorder="1" applyAlignment="1">
      <alignment horizontal="center" vertical="center"/>
    </xf>
    <xf numFmtId="44" fontId="0" fillId="0" borderId="29" xfId="1" applyNumberFormat="1" applyFont="1" applyBorder="1" applyAlignment="1">
      <alignment horizontal="center" vertical="center"/>
    </xf>
    <xf numFmtId="44" fontId="0" fillId="0" borderId="25" xfId="1" applyNumberFormat="1" applyFont="1" applyBorder="1" applyAlignment="1">
      <alignment horizontal="center" vertical="center"/>
    </xf>
    <xf numFmtId="44" fontId="0" fillId="0" borderId="33" xfId="1" applyNumberFormat="1" applyFont="1" applyBorder="1" applyAlignment="1">
      <alignment horizontal="center" vertical="center"/>
    </xf>
    <xf numFmtId="44" fontId="0" fillId="0" borderId="35" xfId="1" applyNumberFormat="1" applyFont="1" applyBorder="1" applyAlignment="1">
      <alignment vertical="center"/>
    </xf>
    <xf numFmtId="44" fontId="0" fillId="0" borderId="13" xfId="1" applyNumberFormat="1" applyFont="1" applyBorder="1" applyAlignment="1">
      <alignment horizontal="center" vertical="center"/>
    </xf>
    <xf numFmtId="44" fontId="0" fillId="0" borderId="28" xfId="1" applyNumberFormat="1" applyFont="1" applyBorder="1" applyAlignment="1">
      <alignment horizontal="center" vertical="center"/>
    </xf>
    <xf numFmtId="44" fontId="0" fillId="0" borderId="11" xfId="1" applyNumberFormat="1" applyFont="1" applyBorder="1" applyAlignment="1">
      <alignment horizontal="center" vertical="center"/>
    </xf>
    <xf numFmtId="44" fontId="0" fillId="0" borderId="9" xfId="1" applyNumberFormat="1" applyFont="1" applyBorder="1" applyAlignment="1">
      <alignment horizontal="center" vertical="center"/>
    </xf>
    <xf numFmtId="44" fontId="0" fillId="0" borderId="34" xfId="1" applyNumberFormat="1" applyFont="1" applyBorder="1" applyAlignment="1">
      <alignment horizontal="center" vertical="center"/>
    </xf>
    <xf numFmtId="44" fontId="0" fillId="0" borderId="13" xfId="1" applyNumberFormat="1" applyFont="1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44" fontId="2" fillId="2" borderId="19" xfId="1" applyFont="1" applyFill="1" applyBorder="1" applyAlignment="1">
      <alignment horizontal="center" vertical="center" wrapText="1"/>
    </xf>
    <xf numFmtId="9" fontId="2" fillId="2" borderId="13" xfId="0" applyNumberFormat="1" applyFont="1" applyFill="1" applyBorder="1" applyAlignment="1">
      <alignment horizontal="center" vertical="center" wrapText="1"/>
    </xf>
    <xf numFmtId="9" fontId="0" fillId="2" borderId="13" xfId="0" applyNumberFormat="1" applyFill="1" applyBorder="1" applyAlignment="1">
      <alignment horizontal="center" vertical="center"/>
    </xf>
    <xf numFmtId="44" fontId="0" fillId="2" borderId="36" xfId="1" applyFont="1" applyFill="1" applyBorder="1" applyAlignment="1">
      <alignment horizontal="center" vertical="center"/>
    </xf>
    <xf numFmtId="44" fontId="0" fillId="2" borderId="12" xfId="0" applyNumberFormat="1" applyFill="1" applyBorder="1" applyAlignment="1">
      <alignment horizontal="center" vertical="center"/>
    </xf>
    <xf numFmtId="44" fontId="0" fillId="2" borderId="42" xfId="1" applyFont="1" applyFill="1" applyBorder="1" applyAlignment="1">
      <alignment horizontal="center" vertical="center"/>
    </xf>
    <xf numFmtId="44" fontId="0" fillId="2" borderId="35" xfId="0" applyNumberFormat="1" applyFill="1" applyBorder="1" applyAlignment="1">
      <alignment horizontal="center" vertical="center"/>
    </xf>
    <xf numFmtId="44" fontId="0" fillId="2" borderId="43" xfId="1" applyFont="1" applyFill="1" applyBorder="1" applyAlignment="1">
      <alignment horizontal="center" vertical="center"/>
    </xf>
    <xf numFmtId="44" fontId="0" fillId="2" borderId="13" xfId="0" applyNumberFormat="1" applyFill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8" fontId="3" fillId="0" borderId="0" xfId="0" applyNumberFormat="1" applyFont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4" fontId="0" fillId="0" borderId="7" xfId="0" applyNumberForma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44" fontId="0" fillId="0" borderId="25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0" fontId="4" fillId="0" borderId="4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4" fontId="2" fillId="0" borderId="46" xfId="0" applyNumberFormat="1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6" fillId="0" borderId="20" xfId="0" applyFont="1" applyBorder="1" applyAlignment="1">
      <alignment wrapText="1"/>
    </xf>
    <xf numFmtId="0" fontId="0" fillId="0" borderId="41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44" fontId="2" fillId="0" borderId="36" xfId="0" applyNumberFormat="1" applyFont="1" applyBorder="1" applyAlignment="1">
      <alignment horizontal="center" vertical="center"/>
    </xf>
    <xf numFmtId="44" fontId="2" fillId="0" borderId="50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44" fontId="0" fillId="0" borderId="26" xfId="0" applyNumberFormat="1" applyBorder="1" applyAlignment="1">
      <alignment horizontal="center" vertical="center"/>
    </xf>
    <xf numFmtId="44" fontId="0" fillId="0" borderId="28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wrapText="1"/>
    </xf>
    <xf numFmtId="0" fontId="2" fillId="0" borderId="16" xfId="0" applyFont="1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37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44" fontId="0" fillId="0" borderId="15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4" fontId="0" fillId="0" borderId="15" xfId="1" applyFont="1" applyBorder="1" applyAlignment="1">
      <alignment horizontal="center" vertical="center"/>
    </xf>
    <xf numFmtId="44" fontId="0" fillId="0" borderId="23" xfId="1" applyFont="1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44" fontId="2" fillId="0" borderId="15" xfId="1" applyFont="1" applyBorder="1" applyAlignment="1">
      <alignment horizontal="center" vertical="center"/>
    </xf>
    <xf numFmtId="44" fontId="2" fillId="0" borderId="23" xfId="1" applyFont="1" applyBorder="1" applyAlignment="1">
      <alignment horizontal="center" vertical="center"/>
    </xf>
    <xf numFmtId="44" fontId="2" fillId="0" borderId="16" xfId="1" applyFon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44" fontId="0" fillId="2" borderId="30" xfId="0" applyNumberForma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44" fontId="0" fillId="2" borderId="15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44" fontId="0" fillId="2" borderId="15" xfId="1" applyFont="1" applyFill="1" applyBorder="1" applyAlignment="1">
      <alignment horizontal="center" vertical="center"/>
    </xf>
    <xf numFmtId="44" fontId="0" fillId="2" borderId="23" xfId="1" applyFont="1" applyFill="1" applyBorder="1" applyAlignment="1">
      <alignment horizontal="center" vertical="center"/>
    </xf>
    <xf numFmtId="44" fontId="0" fillId="2" borderId="16" xfId="1" applyFont="1" applyFill="1" applyBorder="1" applyAlignment="1">
      <alignment horizontal="center" vertical="center"/>
    </xf>
    <xf numFmtId="44" fontId="0" fillId="0" borderId="30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4" fontId="0" fillId="0" borderId="3" xfId="0" applyNumberFormat="1" applyBorder="1" applyAlignment="1">
      <alignment horizontal="center" vertical="center"/>
    </xf>
    <xf numFmtId="0" fontId="2" fillId="11" borderId="23" xfId="0" applyFont="1" applyFill="1" applyBorder="1" applyAlignment="1">
      <alignment horizontal="center" vertical="center" wrapText="1"/>
    </xf>
    <xf numFmtId="44" fontId="0" fillId="0" borderId="30" xfId="1" applyNumberFormat="1" applyFont="1" applyBorder="1" applyAlignment="1">
      <alignment horizontal="center" vertical="center"/>
    </xf>
    <xf numFmtId="44" fontId="0" fillId="0" borderId="31" xfId="1" applyNumberFormat="1" applyFont="1" applyBorder="1" applyAlignment="1">
      <alignment horizontal="center" vertical="center"/>
    </xf>
    <xf numFmtId="44" fontId="0" fillId="0" borderId="44" xfId="1" applyNumberFormat="1" applyFont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wrapText="1"/>
    </xf>
    <xf numFmtId="0" fontId="2" fillId="9" borderId="23" xfId="0" applyFont="1" applyFill="1" applyBorder="1" applyAlignment="1">
      <alignment horizontal="center" vertical="center" wrapText="1"/>
    </xf>
    <xf numFmtId="44" fontId="0" fillId="0" borderId="17" xfId="1" applyFont="1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44" fontId="0" fillId="0" borderId="37" xfId="1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4" fontId="0" fillId="0" borderId="0" xfId="1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3300"/>
      <color rgb="FF66FFCC"/>
      <color rgb="FFFFCC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75"/>
  <sheetViews>
    <sheetView topLeftCell="A4" workbookViewId="0">
      <selection activeCell="Q17" sqref="Q16:Q17"/>
    </sheetView>
  </sheetViews>
  <sheetFormatPr baseColWidth="10" defaultRowHeight="15" x14ac:dyDescent="0.25"/>
  <cols>
    <col min="2" max="2" width="6.42578125" customWidth="1"/>
    <col min="3" max="3" width="16.42578125" customWidth="1"/>
    <col min="4" max="4" width="43.7109375" style="3" customWidth="1"/>
    <col min="5" max="5" width="14" customWidth="1"/>
    <col min="7" max="8" width="15.85546875" customWidth="1"/>
    <col min="9" max="9" width="14.7109375" customWidth="1"/>
    <col min="12" max="14" width="13.28515625" customWidth="1"/>
    <col min="15" max="16" width="16.42578125" customWidth="1"/>
    <col min="17" max="17" width="11.7109375" customWidth="1"/>
    <col min="18" max="18" width="12.42578125" customWidth="1"/>
    <col min="19" max="19" width="16.28515625" customWidth="1"/>
    <col min="22" max="22" width="13.85546875" customWidth="1"/>
    <col min="23" max="23" width="16.28515625" customWidth="1"/>
  </cols>
  <sheetData>
    <row r="1" spans="2:23" ht="15.75" thickBot="1" x14ac:dyDescent="0.3"/>
    <row r="2" spans="2:23" ht="42.75" customHeight="1" thickBot="1" x14ac:dyDescent="0.3">
      <c r="E2" s="43" t="s">
        <v>18</v>
      </c>
      <c r="F2" s="133" t="s">
        <v>13</v>
      </c>
      <c r="G2" s="28" t="s">
        <v>14</v>
      </c>
      <c r="H2" s="30" t="s">
        <v>15</v>
      </c>
      <c r="I2" s="135" t="s">
        <v>16</v>
      </c>
      <c r="J2" s="136"/>
      <c r="K2" s="143" t="s">
        <v>67</v>
      </c>
      <c r="L2" s="149" t="s">
        <v>17</v>
      </c>
      <c r="M2" s="150"/>
      <c r="N2" s="151" t="s">
        <v>67</v>
      </c>
      <c r="O2" s="139" t="s">
        <v>19</v>
      </c>
      <c r="P2" s="140"/>
      <c r="Q2" s="145" t="s">
        <v>67</v>
      </c>
      <c r="R2" s="35" t="s">
        <v>20</v>
      </c>
      <c r="S2" s="137" t="s">
        <v>21</v>
      </c>
      <c r="T2" s="138"/>
      <c r="U2" s="147" t="s">
        <v>67</v>
      </c>
      <c r="V2" s="141" t="s">
        <v>22</v>
      </c>
      <c r="W2" s="128" t="s">
        <v>87</v>
      </c>
    </row>
    <row r="3" spans="2:23" ht="28.5" customHeight="1" thickBot="1" x14ac:dyDescent="0.3">
      <c r="B3" s="6" t="s">
        <v>0</v>
      </c>
      <c r="C3" s="7" t="s">
        <v>2</v>
      </c>
      <c r="D3" s="8" t="s">
        <v>1</v>
      </c>
      <c r="E3" s="27" t="s">
        <v>68</v>
      </c>
      <c r="F3" s="134"/>
      <c r="G3" s="29" t="s">
        <v>3</v>
      </c>
      <c r="H3" s="31" t="s">
        <v>4</v>
      </c>
      <c r="I3" s="32" t="s">
        <v>6</v>
      </c>
      <c r="J3" s="33" t="s">
        <v>10</v>
      </c>
      <c r="K3" s="144"/>
      <c r="L3" s="47" t="s">
        <v>5</v>
      </c>
      <c r="M3" s="48" t="s">
        <v>69</v>
      </c>
      <c r="N3" s="152"/>
      <c r="O3" s="44" t="s">
        <v>7</v>
      </c>
      <c r="P3" s="34" t="s">
        <v>12</v>
      </c>
      <c r="Q3" s="146"/>
      <c r="R3" s="36" t="s">
        <v>8</v>
      </c>
      <c r="S3" s="37" t="s">
        <v>9</v>
      </c>
      <c r="T3" s="38" t="s">
        <v>11</v>
      </c>
      <c r="U3" s="148"/>
      <c r="V3" s="142"/>
      <c r="W3" s="129"/>
    </row>
    <row r="4" spans="2:23" s="2" customFormat="1" ht="30" x14ac:dyDescent="0.25">
      <c r="B4" s="4">
        <v>1</v>
      </c>
      <c r="C4" s="9" t="s">
        <v>23</v>
      </c>
      <c r="D4" s="40" t="s">
        <v>24</v>
      </c>
      <c r="E4" s="15"/>
      <c r="F4" s="15">
        <v>1</v>
      </c>
      <c r="G4" s="15">
        <v>1</v>
      </c>
      <c r="H4" s="15">
        <v>1</v>
      </c>
      <c r="I4" s="18">
        <v>1</v>
      </c>
      <c r="J4" s="10"/>
      <c r="K4" s="21">
        <f>SUM(I4:J4)</f>
        <v>1</v>
      </c>
      <c r="L4" s="9">
        <v>1</v>
      </c>
      <c r="M4" s="49"/>
      <c r="N4" s="24">
        <f>SUM(L4:M4)</f>
        <v>1</v>
      </c>
      <c r="O4" s="18"/>
      <c r="P4" s="10"/>
      <c r="Q4" s="15">
        <f>SUM(O4:P4)</f>
        <v>0</v>
      </c>
      <c r="R4" s="15"/>
      <c r="S4" s="18"/>
      <c r="T4" s="10"/>
      <c r="U4" s="21">
        <f>SUM(S4:T4)</f>
        <v>0</v>
      </c>
      <c r="V4" s="50">
        <f>U4+R4+Q4+K4+H4+G4+F4+E4+N4</f>
        <v>5</v>
      </c>
      <c r="W4" s="130" t="s">
        <v>88</v>
      </c>
    </row>
    <row r="5" spans="2:23" s="2" customFormat="1" ht="30" x14ac:dyDescent="0.25">
      <c r="B5" s="39">
        <v>2</v>
      </c>
      <c r="C5" s="11" t="s">
        <v>25</v>
      </c>
      <c r="D5" s="41" t="s">
        <v>26</v>
      </c>
      <c r="E5" s="16"/>
      <c r="F5" s="16"/>
      <c r="G5" s="16">
        <v>1</v>
      </c>
      <c r="H5" s="16">
        <v>1</v>
      </c>
      <c r="I5" s="19">
        <v>1</v>
      </c>
      <c r="J5" s="12"/>
      <c r="K5" s="22">
        <f>SUM(I5:J5)</f>
        <v>1</v>
      </c>
      <c r="L5" s="11"/>
      <c r="M5" s="45"/>
      <c r="N5" s="25">
        <f>SUM(L5:M5)</f>
        <v>0</v>
      </c>
      <c r="O5" s="19">
        <v>1</v>
      </c>
      <c r="P5" s="12"/>
      <c r="Q5" s="16">
        <f>SUM(O5:P5)</f>
        <v>1</v>
      </c>
      <c r="R5" s="16"/>
      <c r="S5" s="19"/>
      <c r="T5" s="12"/>
      <c r="U5" s="22">
        <f>SUM(S5:T5)</f>
        <v>0</v>
      </c>
      <c r="V5" s="51">
        <f t="shared" ref="V5:V25" si="0">U5+R5+Q5+K5+H5+G5+F5+E5+N5</f>
        <v>4</v>
      </c>
      <c r="W5" s="131"/>
    </row>
    <row r="6" spans="2:23" s="2" customFormat="1" ht="30" x14ac:dyDescent="0.25">
      <c r="B6" s="39">
        <v>3</v>
      </c>
      <c r="C6" s="11" t="s">
        <v>27</v>
      </c>
      <c r="D6" s="41" t="s">
        <v>28</v>
      </c>
      <c r="E6" s="16"/>
      <c r="F6" s="16">
        <v>1</v>
      </c>
      <c r="G6" s="16"/>
      <c r="H6" s="16"/>
      <c r="I6" s="19"/>
      <c r="J6" s="12"/>
      <c r="K6" s="22">
        <f t="shared" ref="K6:K24" si="1">SUM(I6:J6)</f>
        <v>0</v>
      </c>
      <c r="L6" s="11">
        <v>1</v>
      </c>
      <c r="M6" s="45"/>
      <c r="N6" s="25">
        <f t="shared" ref="N6:N15" si="2">SUM(L6:M6)</f>
        <v>1</v>
      </c>
      <c r="O6" s="19">
        <v>1</v>
      </c>
      <c r="P6" s="12"/>
      <c r="Q6" s="16">
        <f t="shared" ref="Q6:Q24" si="3">SUM(O6:P6)</f>
        <v>1</v>
      </c>
      <c r="R6" s="16">
        <v>1</v>
      </c>
      <c r="S6" s="19"/>
      <c r="T6" s="12"/>
      <c r="U6" s="22">
        <f t="shared" ref="U6:U24" si="4">SUM(S6:T6)</f>
        <v>0</v>
      </c>
      <c r="V6" s="51">
        <f t="shared" si="0"/>
        <v>4</v>
      </c>
      <c r="W6" s="131"/>
    </row>
    <row r="7" spans="2:23" s="2" customFormat="1" ht="30" x14ac:dyDescent="0.25">
      <c r="B7" s="39">
        <v>4</v>
      </c>
      <c r="C7" s="11" t="s">
        <v>29</v>
      </c>
      <c r="D7" s="41" t="s">
        <v>30</v>
      </c>
      <c r="E7" s="16"/>
      <c r="F7" s="16">
        <v>1</v>
      </c>
      <c r="G7" s="16">
        <v>1</v>
      </c>
      <c r="H7" s="16">
        <v>1</v>
      </c>
      <c r="I7" s="19">
        <v>1</v>
      </c>
      <c r="J7" s="12"/>
      <c r="K7" s="22">
        <f t="shared" si="1"/>
        <v>1</v>
      </c>
      <c r="L7" s="11">
        <v>1</v>
      </c>
      <c r="M7" s="45"/>
      <c r="N7" s="25">
        <f t="shared" si="2"/>
        <v>1</v>
      </c>
      <c r="O7" s="19">
        <v>1</v>
      </c>
      <c r="P7" s="12"/>
      <c r="Q7" s="16">
        <f t="shared" si="3"/>
        <v>1</v>
      </c>
      <c r="R7" s="16">
        <v>1</v>
      </c>
      <c r="S7" s="19"/>
      <c r="T7" s="12"/>
      <c r="U7" s="22">
        <f t="shared" si="4"/>
        <v>0</v>
      </c>
      <c r="V7" s="51">
        <f t="shared" si="0"/>
        <v>7</v>
      </c>
      <c r="W7" s="131"/>
    </row>
    <row r="8" spans="2:23" s="2" customFormat="1" ht="30" x14ac:dyDescent="0.25">
      <c r="B8" s="39">
        <v>5</v>
      </c>
      <c r="C8" s="11" t="s">
        <v>31</v>
      </c>
      <c r="D8" s="41" t="s">
        <v>32</v>
      </c>
      <c r="E8" s="16"/>
      <c r="F8" s="16">
        <v>1</v>
      </c>
      <c r="G8" s="16">
        <v>1</v>
      </c>
      <c r="H8" s="16"/>
      <c r="I8" s="19"/>
      <c r="J8" s="12">
        <v>1</v>
      </c>
      <c r="K8" s="22">
        <f t="shared" si="1"/>
        <v>1</v>
      </c>
      <c r="L8" s="11"/>
      <c r="M8" s="45"/>
      <c r="N8" s="25">
        <f t="shared" si="2"/>
        <v>0</v>
      </c>
      <c r="O8" s="19"/>
      <c r="P8" s="12"/>
      <c r="Q8" s="16">
        <f t="shared" si="3"/>
        <v>0</v>
      </c>
      <c r="R8" s="16">
        <v>1</v>
      </c>
      <c r="S8" s="19">
        <v>1</v>
      </c>
      <c r="T8" s="12">
        <v>1</v>
      </c>
      <c r="U8" s="22">
        <f t="shared" si="4"/>
        <v>2</v>
      </c>
      <c r="V8" s="51">
        <f t="shared" si="0"/>
        <v>6</v>
      </c>
      <c r="W8" s="131"/>
    </row>
    <row r="9" spans="2:23" s="2" customFormat="1" ht="30" x14ac:dyDescent="0.25">
      <c r="B9" s="39">
        <v>6</v>
      </c>
      <c r="C9" s="11" t="s">
        <v>33</v>
      </c>
      <c r="D9" s="41" t="s">
        <v>34</v>
      </c>
      <c r="E9" s="16"/>
      <c r="F9" s="16"/>
      <c r="G9" s="16">
        <v>1</v>
      </c>
      <c r="H9" s="16">
        <v>1</v>
      </c>
      <c r="I9" s="19"/>
      <c r="J9" s="12"/>
      <c r="K9" s="22">
        <f t="shared" si="1"/>
        <v>0</v>
      </c>
      <c r="L9" s="11"/>
      <c r="M9" s="45"/>
      <c r="N9" s="25">
        <f t="shared" si="2"/>
        <v>0</v>
      </c>
      <c r="O9" s="19">
        <v>1</v>
      </c>
      <c r="P9" s="12"/>
      <c r="Q9" s="16">
        <f t="shared" si="3"/>
        <v>1</v>
      </c>
      <c r="R9" s="16"/>
      <c r="S9" s="19"/>
      <c r="T9" s="12"/>
      <c r="U9" s="22">
        <f t="shared" si="4"/>
        <v>0</v>
      </c>
      <c r="V9" s="51">
        <f t="shared" si="0"/>
        <v>3</v>
      </c>
      <c r="W9" s="131"/>
    </row>
    <row r="10" spans="2:23" s="2" customFormat="1" ht="30" x14ac:dyDescent="0.25">
      <c r="B10" s="39">
        <v>7</v>
      </c>
      <c r="C10" s="11" t="s">
        <v>35</v>
      </c>
      <c r="D10" s="41" t="s">
        <v>36</v>
      </c>
      <c r="E10" s="16"/>
      <c r="F10" s="16">
        <v>1</v>
      </c>
      <c r="G10" s="16"/>
      <c r="H10" s="16">
        <v>1</v>
      </c>
      <c r="I10" s="19"/>
      <c r="J10" s="12"/>
      <c r="K10" s="22">
        <f t="shared" si="1"/>
        <v>0</v>
      </c>
      <c r="L10" s="11"/>
      <c r="M10" s="45"/>
      <c r="N10" s="25">
        <f t="shared" si="2"/>
        <v>0</v>
      </c>
      <c r="O10" s="19"/>
      <c r="P10" s="12"/>
      <c r="Q10" s="16">
        <f t="shared" si="3"/>
        <v>0</v>
      </c>
      <c r="R10" s="16"/>
      <c r="S10" s="19"/>
      <c r="T10" s="12"/>
      <c r="U10" s="22">
        <f t="shared" si="4"/>
        <v>0</v>
      </c>
      <c r="V10" s="51">
        <f t="shared" si="0"/>
        <v>2</v>
      </c>
      <c r="W10" s="131"/>
    </row>
    <row r="11" spans="2:23" s="2" customFormat="1" ht="30" x14ac:dyDescent="0.25">
      <c r="B11" s="39">
        <v>8</v>
      </c>
      <c r="C11" s="11" t="s">
        <v>37</v>
      </c>
      <c r="D11" s="41" t="s">
        <v>38</v>
      </c>
      <c r="E11" s="16"/>
      <c r="F11" s="16">
        <v>1</v>
      </c>
      <c r="G11" s="16"/>
      <c r="H11" s="16"/>
      <c r="I11" s="19"/>
      <c r="J11" s="12"/>
      <c r="K11" s="22">
        <f t="shared" si="1"/>
        <v>0</v>
      </c>
      <c r="L11" s="11"/>
      <c r="M11" s="45"/>
      <c r="N11" s="25">
        <f t="shared" si="2"/>
        <v>0</v>
      </c>
      <c r="O11" s="19">
        <v>1</v>
      </c>
      <c r="P11" s="12"/>
      <c r="Q11" s="16">
        <f t="shared" si="3"/>
        <v>1</v>
      </c>
      <c r="R11" s="16">
        <v>1</v>
      </c>
      <c r="S11" s="19">
        <v>1</v>
      </c>
      <c r="T11" s="12">
        <v>1</v>
      </c>
      <c r="U11" s="22">
        <f t="shared" si="4"/>
        <v>2</v>
      </c>
      <c r="V11" s="51">
        <f t="shared" si="0"/>
        <v>5</v>
      </c>
      <c r="W11" s="131"/>
    </row>
    <row r="12" spans="2:23" s="2" customFormat="1" ht="30" x14ac:dyDescent="0.25">
      <c r="B12" s="39">
        <v>9</v>
      </c>
      <c r="C12" s="11" t="s">
        <v>39</v>
      </c>
      <c r="D12" s="41" t="s">
        <v>40</v>
      </c>
      <c r="E12" s="16"/>
      <c r="F12" s="16">
        <v>1</v>
      </c>
      <c r="G12" s="16"/>
      <c r="H12" s="16"/>
      <c r="I12" s="19">
        <v>1</v>
      </c>
      <c r="J12" s="12"/>
      <c r="K12" s="22">
        <f t="shared" si="1"/>
        <v>1</v>
      </c>
      <c r="L12" s="11"/>
      <c r="M12" s="45"/>
      <c r="N12" s="25">
        <f t="shared" si="2"/>
        <v>0</v>
      </c>
      <c r="O12" s="19">
        <v>1</v>
      </c>
      <c r="P12" s="12"/>
      <c r="Q12" s="16">
        <f t="shared" si="3"/>
        <v>1</v>
      </c>
      <c r="R12" s="16"/>
      <c r="S12" s="19">
        <v>1</v>
      </c>
      <c r="T12" s="12">
        <v>1</v>
      </c>
      <c r="U12" s="22">
        <f t="shared" si="4"/>
        <v>2</v>
      </c>
      <c r="V12" s="51">
        <f t="shared" si="0"/>
        <v>5</v>
      </c>
      <c r="W12" s="131"/>
    </row>
    <row r="13" spans="2:23" s="2" customFormat="1" ht="30" x14ac:dyDescent="0.25">
      <c r="B13" s="39">
        <v>10</v>
      </c>
      <c r="C13" s="11" t="s">
        <v>41</v>
      </c>
      <c r="D13" s="41" t="s">
        <v>42</v>
      </c>
      <c r="E13" s="16"/>
      <c r="F13" s="16">
        <v>1</v>
      </c>
      <c r="G13" s="16"/>
      <c r="H13" s="16"/>
      <c r="I13" s="19"/>
      <c r="J13" s="12"/>
      <c r="K13" s="22">
        <f t="shared" si="1"/>
        <v>0</v>
      </c>
      <c r="L13" s="11"/>
      <c r="M13" s="45"/>
      <c r="N13" s="25">
        <f t="shared" si="2"/>
        <v>0</v>
      </c>
      <c r="O13" s="19"/>
      <c r="P13" s="12"/>
      <c r="Q13" s="16">
        <f t="shared" si="3"/>
        <v>0</v>
      </c>
      <c r="R13" s="16"/>
      <c r="S13" s="19"/>
      <c r="T13" s="12"/>
      <c r="U13" s="22">
        <f t="shared" si="4"/>
        <v>0</v>
      </c>
      <c r="V13" s="51">
        <f t="shared" si="0"/>
        <v>1</v>
      </c>
      <c r="W13" s="131"/>
    </row>
    <row r="14" spans="2:23" s="2" customFormat="1" ht="30" x14ac:dyDescent="0.25">
      <c r="B14" s="39">
        <v>11</v>
      </c>
      <c r="C14" s="11" t="s">
        <v>43</v>
      </c>
      <c r="D14" s="41" t="s">
        <v>44</v>
      </c>
      <c r="E14" s="16"/>
      <c r="F14" s="16">
        <v>1</v>
      </c>
      <c r="G14" s="16"/>
      <c r="H14" s="16"/>
      <c r="I14" s="19"/>
      <c r="J14" s="12"/>
      <c r="K14" s="22">
        <f t="shared" si="1"/>
        <v>0</v>
      </c>
      <c r="L14" s="11"/>
      <c r="M14" s="45"/>
      <c r="N14" s="25">
        <f t="shared" si="2"/>
        <v>0</v>
      </c>
      <c r="O14" s="19"/>
      <c r="P14" s="12"/>
      <c r="Q14" s="16">
        <f t="shared" si="3"/>
        <v>0</v>
      </c>
      <c r="R14" s="16"/>
      <c r="S14" s="19"/>
      <c r="T14" s="12"/>
      <c r="U14" s="22">
        <f t="shared" si="4"/>
        <v>0</v>
      </c>
      <c r="V14" s="51">
        <f t="shared" si="0"/>
        <v>1</v>
      </c>
      <c r="W14" s="131"/>
    </row>
    <row r="15" spans="2:23" s="2" customFormat="1" ht="45" x14ac:dyDescent="0.25">
      <c r="B15" s="39">
        <v>12</v>
      </c>
      <c r="C15" s="11" t="s">
        <v>45</v>
      </c>
      <c r="D15" s="41" t="s">
        <v>46</v>
      </c>
      <c r="E15" s="16"/>
      <c r="F15" s="16">
        <v>1</v>
      </c>
      <c r="G15" s="16">
        <v>1</v>
      </c>
      <c r="H15" s="16"/>
      <c r="I15" s="19">
        <v>1</v>
      </c>
      <c r="J15" s="12"/>
      <c r="K15" s="22">
        <f t="shared" si="1"/>
        <v>1</v>
      </c>
      <c r="L15" s="11"/>
      <c r="M15" s="45"/>
      <c r="N15" s="25">
        <f t="shared" si="2"/>
        <v>0</v>
      </c>
      <c r="O15" s="19">
        <v>1</v>
      </c>
      <c r="P15" s="12"/>
      <c r="Q15" s="16">
        <f t="shared" si="3"/>
        <v>1</v>
      </c>
      <c r="R15" s="16"/>
      <c r="S15" s="19">
        <v>1</v>
      </c>
      <c r="T15" s="12">
        <v>1</v>
      </c>
      <c r="U15" s="22">
        <f t="shared" si="4"/>
        <v>2</v>
      </c>
      <c r="V15" s="51">
        <f t="shared" si="0"/>
        <v>6</v>
      </c>
      <c r="W15" s="131"/>
    </row>
    <row r="16" spans="2:23" s="2" customFormat="1" ht="30" x14ac:dyDescent="0.25">
      <c r="B16" s="39">
        <v>13</v>
      </c>
      <c r="C16" s="11" t="s">
        <v>47</v>
      </c>
      <c r="D16" s="41" t="s">
        <v>48</v>
      </c>
      <c r="E16" s="16"/>
      <c r="F16" s="16">
        <v>1</v>
      </c>
      <c r="G16" s="16">
        <v>1</v>
      </c>
      <c r="H16" s="16">
        <v>1</v>
      </c>
      <c r="I16" s="19">
        <v>1</v>
      </c>
      <c r="J16" s="12"/>
      <c r="K16" s="22">
        <f t="shared" si="1"/>
        <v>1</v>
      </c>
      <c r="L16" s="11">
        <v>1</v>
      </c>
      <c r="M16" s="45"/>
      <c r="N16" s="25">
        <f>SUM(L16:M16)</f>
        <v>1</v>
      </c>
      <c r="O16" s="19">
        <v>1</v>
      </c>
      <c r="P16" s="12"/>
      <c r="Q16" s="16">
        <f t="shared" si="3"/>
        <v>1</v>
      </c>
      <c r="R16" s="16">
        <v>1</v>
      </c>
      <c r="S16" s="19"/>
      <c r="T16" s="12">
        <v>1</v>
      </c>
      <c r="U16" s="22">
        <f t="shared" si="4"/>
        <v>1</v>
      </c>
      <c r="V16" s="51">
        <f t="shared" si="0"/>
        <v>8</v>
      </c>
      <c r="W16" s="131"/>
    </row>
    <row r="17" spans="2:23" s="2" customFormat="1" ht="30" x14ac:dyDescent="0.25">
      <c r="B17" s="39">
        <v>14</v>
      </c>
      <c r="C17" s="11" t="s">
        <v>49</v>
      </c>
      <c r="D17" s="41" t="s">
        <v>50</v>
      </c>
      <c r="E17" s="16"/>
      <c r="F17" s="16"/>
      <c r="G17" s="16"/>
      <c r="H17" s="16"/>
      <c r="I17" s="19"/>
      <c r="J17" s="12"/>
      <c r="K17" s="22">
        <f t="shared" si="1"/>
        <v>0</v>
      </c>
      <c r="L17" s="11">
        <v>1</v>
      </c>
      <c r="M17" s="45"/>
      <c r="N17" s="25">
        <f t="shared" ref="N17:N25" si="5">SUM(L17:M17)</f>
        <v>1</v>
      </c>
      <c r="O17" s="19">
        <v>1</v>
      </c>
      <c r="P17" s="12"/>
      <c r="Q17" s="16">
        <f t="shared" si="3"/>
        <v>1</v>
      </c>
      <c r="R17" s="16">
        <v>1</v>
      </c>
      <c r="S17" s="19"/>
      <c r="T17" s="12"/>
      <c r="U17" s="22">
        <f t="shared" si="4"/>
        <v>0</v>
      </c>
      <c r="V17" s="51">
        <f t="shared" si="0"/>
        <v>3</v>
      </c>
      <c r="W17" s="131"/>
    </row>
    <row r="18" spans="2:23" s="2" customFormat="1" ht="30" x14ac:dyDescent="0.25">
      <c r="B18" s="39">
        <v>15</v>
      </c>
      <c r="C18" s="11" t="s">
        <v>51</v>
      </c>
      <c r="D18" s="41" t="s">
        <v>52</v>
      </c>
      <c r="E18" s="16"/>
      <c r="F18" s="16">
        <v>1</v>
      </c>
      <c r="G18" s="16">
        <v>1</v>
      </c>
      <c r="H18" s="16"/>
      <c r="I18" s="19"/>
      <c r="J18" s="12"/>
      <c r="K18" s="22">
        <f t="shared" si="1"/>
        <v>0</v>
      </c>
      <c r="L18" s="11">
        <v>1</v>
      </c>
      <c r="M18" s="45"/>
      <c r="N18" s="25">
        <f t="shared" si="5"/>
        <v>1</v>
      </c>
      <c r="O18" s="19">
        <v>1</v>
      </c>
      <c r="P18" s="12"/>
      <c r="Q18" s="16">
        <f t="shared" si="3"/>
        <v>1</v>
      </c>
      <c r="R18" s="16"/>
      <c r="S18" s="19"/>
      <c r="T18" s="12"/>
      <c r="U18" s="22">
        <f t="shared" si="4"/>
        <v>0</v>
      </c>
      <c r="V18" s="51">
        <f t="shared" si="0"/>
        <v>4</v>
      </c>
      <c r="W18" s="131"/>
    </row>
    <row r="19" spans="2:23" s="2" customFormat="1" ht="30" x14ac:dyDescent="0.25">
      <c r="B19" s="39">
        <v>16</v>
      </c>
      <c r="C19" s="11" t="s">
        <v>53</v>
      </c>
      <c r="D19" s="41" t="s">
        <v>54</v>
      </c>
      <c r="E19" s="16"/>
      <c r="F19" s="16">
        <v>1</v>
      </c>
      <c r="G19" s="16"/>
      <c r="H19" s="16"/>
      <c r="I19" s="19"/>
      <c r="J19" s="12"/>
      <c r="K19" s="22">
        <f t="shared" si="1"/>
        <v>0</v>
      </c>
      <c r="L19" s="11"/>
      <c r="M19" s="45"/>
      <c r="N19" s="25">
        <f t="shared" si="5"/>
        <v>0</v>
      </c>
      <c r="O19" s="19"/>
      <c r="P19" s="12"/>
      <c r="Q19" s="16">
        <f t="shared" si="3"/>
        <v>0</v>
      </c>
      <c r="R19" s="16"/>
      <c r="S19" s="19"/>
      <c r="T19" s="12"/>
      <c r="U19" s="22">
        <f t="shared" si="4"/>
        <v>0</v>
      </c>
      <c r="V19" s="51">
        <f t="shared" si="0"/>
        <v>1</v>
      </c>
      <c r="W19" s="131"/>
    </row>
    <row r="20" spans="2:23" s="2" customFormat="1" ht="30" x14ac:dyDescent="0.25">
      <c r="B20" s="39">
        <v>17</v>
      </c>
      <c r="C20" s="11" t="s">
        <v>55</v>
      </c>
      <c r="D20" s="41" t="s">
        <v>56</v>
      </c>
      <c r="E20" s="16"/>
      <c r="F20" s="16">
        <v>1</v>
      </c>
      <c r="G20" s="16">
        <v>1</v>
      </c>
      <c r="H20" s="16">
        <v>1</v>
      </c>
      <c r="I20" s="19">
        <v>1</v>
      </c>
      <c r="J20" s="12"/>
      <c r="K20" s="22">
        <f t="shared" si="1"/>
        <v>1</v>
      </c>
      <c r="L20" s="11">
        <v>1</v>
      </c>
      <c r="M20" s="45"/>
      <c r="N20" s="25">
        <f t="shared" si="5"/>
        <v>1</v>
      </c>
      <c r="O20" s="19">
        <v>1</v>
      </c>
      <c r="P20" s="12"/>
      <c r="Q20" s="16">
        <f t="shared" si="3"/>
        <v>1</v>
      </c>
      <c r="R20" s="16">
        <v>1</v>
      </c>
      <c r="S20" s="19"/>
      <c r="T20" s="12"/>
      <c r="U20" s="22">
        <f t="shared" si="4"/>
        <v>0</v>
      </c>
      <c r="V20" s="51">
        <f t="shared" si="0"/>
        <v>7</v>
      </c>
      <c r="W20" s="131"/>
    </row>
    <row r="21" spans="2:23" s="2" customFormat="1" ht="30" x14ac:dyDescent="0.25">
      <c r="B21" s="39">
        <v>18</v>
      </c>
      <c r="C21" s="11" t="s">
        <v>57</v>
      </c>
      <c r="D21" s="41" t="s">
        <v>58</v>
      </c>
      <c r="E21" s="16"/>
      <c r="F21" s="16">
        <v>1</v>
      </c>
      <c r="G21" s="16"/>
      <c r="H21" s="16"/>
      <c r="I21" s="19"/>
      <c r="J21" s="12"/>
      <c r="K21" s="22">
        <f t="shared" si="1"/>
        <v>0</v>
      </c>
      <c r="L21" s="11"/>
      <c r="M21" s="45"/>
      <c r="N21" s="25">
        <f t="shared" si="5"/>
        <v>0</v>
      </c>
      <c r="O21" s="19"/>
      <c r="P21" s="12"/>
      <c r="Q21" s="16">
        <f t="shared" si="3"/>
        <v>0</v>
      </c>
      <c r="R21" s="16"/>
      <c r="S21" s="19"/>
      <c r="T21" s="12"/>
      <c r="U21" s="22">
        <f t="shared" si="4"/>
        <v>0</v>
      </c>
      <c r="V21" s="51">
        <f t="shared" si="0"/>
        <v>1</v>
      </c>
      <c r="W21" s="131"/>
    </row>
    <row r="22" spans="2:23" s="2" customFormat="1" ht="30" x14ac:dyDescent="0.25">
      <c r="B22" s="39">
        <v>19</v>
      </c>
      <c r="C22" s="11" t="s">
        <v>59</v>
      </c>
      <c r="D22" s="41" t="s">
        <v>60</v>
      </c>
      <c r="E22" s="16"/>
      <c r="F22" s="16"/>
      <c r="G22" s="16"/>
      <c r="H22" s="16"/>
      <c r="I22" s="19">
        <v>1</v>
      </c>
      <c r="J22" s="12"/>
      <c r="K22" s="22">
        <f t="shared" si="1"/>
        <v>1</v>
      </c>
      <c r="L22" s="11">
        <v>1</v>
      </c>
      <c r="M22" s="45">
        <v>1</v>
      </c>
      <c r="N22" s="25">
        <f t="shared" si="5"/>
        <v>2</v>
      </c>
      <c r="O22" s="19"/>
      <c r="P22" s="12">
        <v>1</v>
      </c>
      <c r="Q22" s="16">
        <f t="shared" si="3"/>
        <v>1</v>
      </c>
      <c r="R22" s="16"/>
      <c r="S22" s="19">
        <v>1</v>
      </c>
      <c r="T22" s="12"/>
      <c r="U22" s="22">
        <f t="shared" si="4"/>
        <v>1</v>
      </c>
      <c r="V22" s="51">
        <f t="shared" si="0"/>
        <v>5</v>
      </c>
      <c r="W22" s="131"/>
    </row>
    <row r="23" spans="2:23" s="2" customFormat="1" ht="30" x14ac:dyDescent="0.25">
      <c r="B23" s="39">
        <v>20</v>
      </c>
      <c r="C23" s="11" t="s">
        <v>61</v>
      </c>
      <c r="D23" s="41" t="s">
        <v>62</v>
      </c>
      <c r="E23" s="16"/>
      <c r="F23" s="16">
        <v>1</v>
      </c>
      <c r="G23" s="16">
        <v>1</v>
      </c>
      <c r="H23" s="16">
        <v>1</v>
      </c>
      <c r="I23" s="19"/>
      <c r="J23" s="12"/>
      <c r="K23" s="22">
        <f t="shared" si="1"/>
        <v>0</v>
      </c>
      <c r="L23" s="11"/>
      <c r="M23" s="45"/>
      <c r="N23" s="25">
        <f t="shared" si="5"/>
        <v>0</v>
      </c>
      <c r="O23" s="19"/>
      <c r="P23" s="12"/>
      <c r="Q23" s="16">
        <f t="shared" si="3"/>
        <v>0</v>
      </c>
      <c r="R23" s="16"/>
      <c r="S23" s="19"/>
      <c r="T23" s="12"/>
      <c r="U23" s="22">
        <f t="shared" si="4"/>
        <v>0</v>
      </c>
      <c r="V23" s="51">
        <f t="shared" si="0"/>
        <v>3</v>
      </c>
      <c r="W23" s="131"/>
    </row>
    <row r="24" spans="2:23" s="2" customFormat="1" ht="30" x14ac:dyDescent="0.25">
      <c r="B24" s="39">
        <v>21</v>
      </c>
      <c r="C24" s="11" t="s">
        <v>63</v>
      </c>
      <c r="D24" s="41" t="s">
        <v>64</v>
      </c>
      <c r="E24" s="16">
        <v>1</v>
      </c>
      <c r="F24" s="16">
        <v>1</v>
      </c>
      <c r="G24" s="16"/>
      <c r="H24" s="16"/>
      <c r="I24" s="19"/>
      <c r="J24" s="12"/>
      <c r="K24" s="22">
        <f t="shared" si="1"/>
        <v>0</v>
      </c>
      <c r="L24" s="11"/>
      <c r="M24" s="45"/>
      <c r="N24" s="25">
        <f t="shared" si="5"/>
        <v>0</v>
      </c>
      <c r="O24" s="19"/>
      <c r="P24" s="12"/>
      <c r="Q24" s="16">
        <f t="shared" si="3"/>
        <v>0</v>
      </c>
      <c r="R24" s="16"/>
      <c r="S24" s="19"/>
      <c r="T24" s="12"/>
      <c r="U24" s="22">
        <f t="shared" si="4"/>
        <v>0</v>
      </c>
      <c r="V24" s="51">
        <f t="shared" si="0"/>
        <v>2</v>
      </c>
      <c r="W24" s="131"/>
    </row>
    <row r="25" spans="2:23" s="2" customFormat="1" ht="30.75" thickBot="1" x14ac:dyDescent="0.3">
      <c r="B25" s="5">
        <v>22</v>
      </c>
      <c r="C25" s="13" t="s">
        <v>65</v>
      </c>
      <c r="D25" s="42" t="s">
        <v>66</v>
      </c>
      <c r="E25" s="17"/>
      <c r="F25" s="17">
        <v>1</v>
      </c>
      <c r="G25" s="17">
        <v>1</v>
      </c>
      <c r="H25" s="17">
        <v>1</v>
      </c>
      <c r="I25" s="20"/>
      <c r="J25" s="14"/>
      <c r="K25" s="23">
        <f>SUM(I25:J25)</f>
        <v>0</v>
      </c>
      <c r="L25" s="13"/>
      <c r="M25" s="46"/>
      <c r="N25" s="26">
        <f t="shared" si="5"/>
        <v>0</v>
      </c>
      <c r="O25" s="20"/>
      <c r="P25" s="14"/>
      <c r="Q25" s="17">
        <f>SUM(O25:P25)</f>
        <v>0</v>
      </c>
      <c r="R25" s="17"/>
      <c r="S25" s="20"/>
      <c r="T25" s="14"/>
      <c r="U25" s="23">
        <f>SUM(S25:T25)</f>
        <v>0</v>
      </c>
      <c r="V25" s="52">
        <f t="shared" si="0"/>
        <v>3</v>
      </c>
      <c r="W25" s="132"/>
    </row>
    <row r="26" spans="2:23" s="2" customFormat="1" x14ac:dyDescent="0.25">
      <c r="D26" s="1"/>
    </row>
    <row r="27" spans="2:23" s="2" customFormat="1" x14ac:dyDescent="0.25">
      <c r="D27" s="1"/>
    </row>
    <row r="28" spans="2:23" s="2" customFormat="1" x14ac:dyDescent="0.25">
      <c r="D28" s="1"/>
    </row>
    <row r="29" spans="2:23" s="2" customFormat="1" x14ac:dyDescent="0.25">
      <c r="D29" s="1"/>
    </row>
    <row r="30" spans="2:23" s="2" customFormat="1" x14ac:dyDescent="0.25">
      <c r="D30" s="1"/>
    </row>
    <row r="31" spans="2:23" s="2" customFormat="1" x14ac:dyDescent="0.25">
      <c r="D31" s="1"/>
    </row>
    <row r="32" spans="2:23" s="2" customFormat="1" x14ac:dyDescent="0.25">
      <c r="D32" s="1"/>
    </row>
    <row r="33" spans="4:4" s="2" customFormat="1" x14ac:dyDescent="0.25">
      <c r="D33" s="1"/>
    </row>
    <row r="34" spans="4:4" s="2" customFormat="1" x14ac:dyDescent="0.25">
      <c r="D34" s="1"/>
    </row>
    <row r="35" spans="4:4" s="2" customFormat="1" x14ac:dyDescent="0.25">
      <c r="D35" s="1"/>
    </row>
    <row r="36" spans="4:4" s="2" customFormat="1" x14ac:dyDescent="0.25">
      <c r="D36" s="1"/>
    </row>
    <row r="37" spans="4:4" s="2" customFormat="1" x14ac:dyDescent="0.25">
      <c r="D37" s="1"/>
    </row>
    <row r="38" spans="4:4" s="2" customFormat="1" x14ac:dyDescent="0.25">
      <c r="D38" s="1"/>
    </row>
    <row r="39" spans="4:4" s="2" customFormat="1" x14ac:dyDescent="0.25">
      <c r="D39" s="1"/>
    </row>
    <row r="40" spans="4:4" s="2" customFormat="1" x14ac:dyDescent="0.25">
      <c r="D40" s="1"/>
    </row>
    <row r="41" spans="4:4" s="2" customFormat="1" x14ac:dyDescent="0.25">
      <c r="D41" s="1"/>
    </row>
    <row r="42" spans="4:4" s="2" customFormat="1" x14ac:dyDescent="0.25">
      <c r="D42" s="1"/>
    </row>
    <row r="43" spans="4:4" s="2" customFormat="1" x14ac:dyDescent="0.25">
      <c r="D43" s="1"/>
    </row>
    <row r="44" spans="4:4" s="2" customFormat="1" x14ac:dyDescent="0.25">
      <c r="D44" s="1"/>
    </row>
    <row r="45" spans="4:4" s="2" customFormat="1" x14ac:dyDescent="0.25">
      <c r="D45" s="1"/>
    </row>
    <row r="46" spans="4:4" s="2" customFormat="1" x14ac:dyDescent="0.25">
      <c r="D46" s="1"/>
    </row>
    <row r="47" spans="4:4" s="2" customFormat="1" x14ac:dyDescent="0.25">
      <c r="D47" s="1"/>
    </row>
    <row r="48" spans="4:4" s="2" customFormat="1" x14ac:dyDescent="0.25">
      <c r="D48" s="1"/>
    </row>
    <row r="49" spans="4:4" s="2" customFormat="1" x14ac:dyDescent="0.25">
      <c r="D49" s="1"/>
    </row>
    <row r="50" spans="4:4" s="2" customFormat="1" x14ac:dyDescent="0.25">
      <c r="D50" s="1"/>
    </row>
    <row r="51" spans="4:4" s="2" customFormat="1" x14ac:dyDescent="0.25">
      <c r="D51" s="1"/>
    </row>
    <row r="52" spans="4:4" s="2" customFormat="1" x14ac:dyDescent="0.25">
      <c r="D52" s="1"/>
    </row>
    <row r="53" spans="4:4" s="2" customFormat="1" x14ac:dyDescent="0.25">
      <c r="D53" s="1"/>
    </row>
    <row r="54" spans="4:4" s="2" customFormat="1" x14ac:dyDescent="0.25">
      <c r="D54" s="1"/>
    </row>
    <row r="55" spans="4:4" s="2" customFormat="1" x14ac:dyDescent="0.25">
      <c r="D55" s="1"/>
    </row>
    <row r="56" spans="4:4" s="2" customFormat="1" x14ac:dyDescent="0.25">
      <c r="D56" s="1"/>
    </row>
    <row r="57" spans="4:4" s="2" customFormat="1" x14ac:dyDescent="0.25">
      <c r="D57" s="1"/>
    </row>
    <row r="58" spans="4:4" s="2" customFormat="1" x14ac:dyDescent="0.25">
      <c r="D58" s="1"/>
    </row>
    <row r="59" spans="4:4" s="2" customFormat="1" x14ac:dyDescent="0.25">
      <c r="D59" s="1"/>
    </row>
    <row r="60" spans="4:4" s="2" customFormat="1" x14ac:dyDescent="0.25">
      <c r="D60" s="1"/>
    </row>
    <row r="61" spans="4:4" s="2" customFormat="1" x14ac:dyDescent="0.25">
      <c r="D61" s="1"/>
    </row>
    <row r="62" spans="4:4" s="2" customFormat="1" x14ac:dyDescent="0.25">
      <c r="D62" s="1"/>
    </row>
    <row r="63" spans="4:4" s="2" customFormat="1" x14ac:dyDescent="0.25">
      <c r="D63" s="1"/>
    </row>
    <row r="64" spans="4:4" s="2" customFormat="1" x14ac:dyDescent="0.25">
      <c r="D64" s="1"/>
    </row>
    <row r="65" spans="4:4" s="2" customFormat="1" x14ac:dyDescent="0.25">
      <c r="D65" s="1"/>
    </row>
    <row r="66" spans="4:4" s="2" customFormat="1" x14ac:dyDescent="0.25">
      <c r="D66" s="1"/>
    </row>
    <row r="67" spans="4:4" s="2" customFormat="1" x14ac:dyDescent="0.25">
      <c r="D67" s="1"/>
    </row>
    <row r="68" spans="4:4" s="2" customFormat="1" x14ac:dyDescent="0.25">
      <c r="D68" s="1"/>
    </row>
    <row r="69" spans="4:4" s="2" customFormat="1" x14ac:dyDescent="0.25">
      <c r="D69" s="1"/>
    </row>
    <row r="70" spans="4:4" s="2" customFormat="1" x14ac:dyDescent="0.25">
      <c r="D70" s="1"/>
    </row>
    <row r="71" spans="4:4" s="2" customFormat="1" x14ac:dyDescent="0.25">
      <c r="D71" s="1"/>
    </row>
    <row r="72" spans="4:4" s="2" customFormat="1" x14ac:dyDescent="0.25">
      <c r="D72" s="1"/>
    </row>
    <row r="73" spans="4:4" s="2" customFormat="1" x14ac:dyDescent="0.25">
      <c r="D73" s="1"/>
    </row>
    <row r="74" spans="4:4" s="2" customFormat="1" x14ac:dyDescent="0.25">
      <c r="D74" s="1"/>
    </row>
    <row r="75" spans="4:4" s="2" customFormat="1" x14ac:dyDescent="0.25">
      <c r="D75" s="1"/>
    </row>
    <row r="76" spans="4:4" s="2" customFormat="1" x14ac:dyDescent="0.25">
      <c r="D76" s="1"/>
    </row>
    <row r="77" spans="4:4" s="2" customFormat="1" x14ac:dyDescent="0.25">
      <c r="D77" s="1"/>
    </row>
    <row r="78" spans="4:4" s="2" customFormat="1" x14ac:dyDescent="0.25">
      <c r="D78" s="1"/>
    </row>
    <row r="79" spans="4:4" s="2" customFormat="1" x14ac:dyDescent="0.25">
      <c r="D79" s="1"/>
    </row>
    <row r="80" spans="4:4" s="2" customFormat="1" x14ac:dyDescent="0.25">
      <c r="D80" s="1"/>
    </row>
    <row r="81" spans="4:4" s="2" customFormat="1" x14ac:dyDescent="0.25">
      <c r="D81" s="1"/>
    </row>
    <row r="82" spans="4:4" s="2" customFormat="1" x14ac:dyDescent="0.25">
      <c r="D82" s="1"/>
    </row>
    <row r="83" spans="4:4" s="2" customFormat="1" x14ac:dyDescent="0.25">
      <c r="D83" s="1"/>
    </row>
    <row r="84" spans="4:4" s="2" customFormat="1" x14ac:dyDescent="0.25">
      <c r="D84" s="1"/>
    </row>
    <row r="85" spans="4:4" s="2" customFormat="1" x14ac:dyDescent="0.25">
      <c r="D85" s="1"/>
    </row>
    <row r="86" spans="4:4" s="2" customFormat="1" x14ac:dyDescent="0.25">
      <c r="D86" s="1"/>
    </row>
    <row r="87" spans="4:4" s="2" customFormat="1" x14ac:dyDescent="0.25">
      <c r="D87" s="1"/>
    </row>
    <row r="88" spans="4:4" s="2" customFormat="1" x14ac:dyDescent="0.25">
      <c r="D88" s="1"/>
    </row>
    <row r="89" spans="4:4" s="2" customFormat="1" x14ac:dyDescent="0.25">
      <c r="D89" s="1"/>
    </row>
    <row r="90" spans="4:4" s="2" customFormat="1" x14ac:dyDescent="0.25">
      <c r="D90" s="1"/>
    </row>
    <row r="91" spans="4:4" s="2" customFormat="1" x14ac:dyDescent="0.25">
      <c r="D91" s="1"/>
    </row>
    <row r="92" spans="4:4" s="2" customFormat="1" x14ac:dyDescent="0.25">
      <c r="D92" s="1"/>
    </row>
    <row r="93" spans="4:4" s="2" customFormat="1" x14ac:dyDescent="0.25">
      <c r="D93" s="1"/>
    </row>
    <row r="94" spans="4:4" s="2" customFormat="1" x14ac:dyDescent="0.25">
      <c r="D94" s="1"/>
    </row>
    <row r="95" spans="4:4" s="2" customFormat="1" x14ac:dyDescent="0.25">
      <c r="D95" s="1"/>
    </row>
    <row r="96" spans="4:4" s="2" customFormat="1" x14ac:dyDescent="0.25">
      <c r="D96" s="1"/>
    </row>
    <row r="97" spans="4:4" s="2" customFormat="1" x14ac:dyDescent="0.25">
      <c r="D97" s="1"/>
    </row>
    <row r="98" spans="4:4" s="2" customFormat="1" x14ac:dyDescent="0.25">
      <c r="D98" s="1"/>
    </row>
    <row r="99" spans="4:4" s="2" customFormat="1" x14ac:dyDescent="0.25">
      <c r="D99" s="1"/>
    </row>
    <row r="100" spans="4:4" s="2" customFormat="1" x14ac:dyDescent="0.25">
      <c r="D100" s="1"/>
    </row>
    <row r="101" spans="4:4" s="2" customFormat="1" x14ac:dyDescent="0.25">
      <c r="D101" s="1"/>
    </row>
    <row r="102" spans="4:4" s="2" customFormat="1" x14ac:dyDescent="0.25">
      <c r="D102" s="1"/>
    </row>
    <row r="103" spans="4:4" s="2" customFormat="1" x14ac:dyDescent="0.25">
      <c r="D103" s="1"/>
    </row>
    <row r="104" spans="4:4" s="2" customFormat="1" x14ac:dyDescent="0.25">
      <c r="D104" s="1"/>
    </row>
    <row r="105" spans="4:4" s="2" customFormat="1" x14ac:dyDescent="0.25">
      <c r="D105" s="1"/>
    </row>
    <row r="106" spans="4:4" s="2" customFormat="1" x14ac:dyDescent="0.25">
      <c r="D106" s="1"/>
    </row>
    <row r="107" spans="4:4" s="2" customFormat="1" x14ac:dyDescent="0.25">
      <c r="D107" s="1"/>
    </row>
    <row r="108" spans="4:4" s="2" customFormat="1" x14ac:dyDescent="0.25">
      <c r="D108" s="1"/>
    </row>
    <row r="109" spans="4:4" s="2" customFormat="1" x14ac:dyDescent="0.25">
      <c r="D109" s="1"/>
    </row>
    <row r="110" spans="4:4" s="2" customFormat="1" x14ac:dyDescent="0.25">
      <c r="D110" s="1"/>
    </row>
    <row r="111" spans="4:4" s="2" customFormat="1" x14ac:dyDescent="0.25">
      <c r="D111" s="1"/>
    </row>
    <row r="112" spans="4:4" s="2" customFormat="1" x14ac:dyDescent="0.25">
      <c r="D112" s="1"/>
    </row>
    <row r="113" spans="4:4" s="2" customFormat="1" x14ac:dyDescent="0.25">
      <c r="D113" s="1"/>
    </row>
    <row r="114" spans="4:4" s="2" customFormat="1" x14ac:dyDescent="0.25">
      <c r="D114" s="1"/>
    </row>
    <row r="115" spans="4:4" s="2" customFormat="1" x14ac:dyDescent="0.25">
      <c r="D115" s="1"/>
    </row>
    <row r="116" spans="4:4" s="2" customFormat="1" x14ac:dyDescent="0.25">
      <c r="D116" s="1"/>
    </row>
    <row r="117" spans="4:4" s="2" customFormat="1" x14ac:dyDescent="0.25">
      <c r="D117" s="1"/>
    </row>
    <row r="118" spans="4:4" s="2" customFormat="1" x14ac:dyDescent="0.25">
      <c r="D118" s="1"/>
    </row>
    <row r="119" spans="4:4" s="2" customFormat="1" x14ac:dyDescent="0.25">
      <c r="D119" s="1"/>
    </row>
    <row r="120" spans="4:4" s="2" customFormat="1" x14ac:dyDescent="0.25">
      <c r="D120" s="1"/>
    </row>
    <row r="121" spans="4:4" s="2" customFormat="1" x14ac:dyDescent="0.25">
      <c r="D121" s="1"/>
    </row>
    <row r="122" spans="4:4" s="2" customFormat="1" x14ac:dyDescent="0.25">
      <c r="D122" s="1"/>
    </row>
    <row r="123" spans="4:4" s="2" customFormat="1" x14ac:dyDescent="0.25">
      <c r="D123" s="1"/>
    </row>
    <row r="124" spans="4:4" s="2" customFormat="1" x14ac:dyDescent="0.25">
      <c r="D124" s="1"/>
    </row>
    <row r="125" spans="4:4" s="2" customFormat="1" x14ac:dyDescent="0.25">
      <c r="D125" s="1"/>
    </row>
    <row r="126" spans="4:4" s="2" customFormat="1" x14ac:dyDescent="0.25">
      <c r="D126" s="1"/>
    </row>
    <row r="127" spans="4:4" s="2" customFormat="1" x14ac:dyDescent="0.25">
      <c r="D127" s="1"/>
    </row>
    <row r="128" spans="4:4" s="2" customFormat="1" x14ac:dyDescent="0.25">
      <c r="D128" s="1"/>
    </row>
    <row r="129" spans="4:4" s="2" customFormat="1" x14ac:dyDescent="0.25">
      <c r="D129" s="1"/>
    </row>
    <row r="130" spans="4:4" s="2" customFormat="1" x14ac:dyDescent="0.25">
      <c r="D130" s="1"/>
    </row>
    <row r="131" spans="4:4" s="2" customFormat="1" x14ac:dyDescent="0.25">
      <c r="D131" s="1"/>
    </row>
    <row r="132" spans="4:4" s="2" customFormat="1" x14ac:dyDescent="0.25">
      <c r="D132" s="1"/>
    </row>
    <row r="133" spans="4:4" s="2" customFormat="1" x14ac:dyDescent="0.25">
      <c r="D133" s="1"/>
    </row>
    <row r="134" spans="4:4" s="2" customFormat="1" x14ac:dyDescent="0.25">
      <c r="D134" s="1"/>
    </row>
    <row r="135" spans="4:4" s="2" customFormat="1" x14ac:dyDescent="0.25">
      <c r="D135" s="1"/>
    </row>
    <row r="136" spans="4:4" s="2" customFormat="1" x14ac:dyDescent="0.25">
      <c r="D136" s="1"/>
    </row>
    <row r="137" spans="4:4" s="2" customFormat="1" x14ac:dyDescent="0.25">
      <c r="D137" s="1"/>
    </row>
    <row r="138" spans="4:4" s="2" customFormat="1" x14ac:dyDescent="0.25">
      <c r="D138" s="1"/>
    </row>
    <row r="139" spans="4:4" s="2" customFormat="1" x14ac:dyDescent="0.25">
      <c r="D139" s="1"/>
    </row>
    <row r="140" spans="4:4" s="2" customFormat="1" x14ac:dyDescent="0.25">
      <c r="D140" s="1"/>
    </row>
    <row r="141" spans="4:4" s="2" customFormat="1" x14ac:dyDescent="0.25">
      <c r="D141" s="1"/>
    </row>
    <row r="142" spans="4:4" s="2" customFormat="1" x14ac:dyDescent="0.25">
      <c r="D142" s="1"/>
    </row>
    <row r="143" spans="4:4" s="2" customFormat="1" x14ac:dyDescent="0.25">
      <c r="D143" s="1"/>
    </row>
    <row r="144" spans="4:4" s="2" customFormat="1" x14ac:dyDescent="0.25">
      <c r="D144" s="1"/>
    </row>
    <row r="145" spans="4:4" s="2" customFormat="1" x14ac:dyDescent="0.25">
      <c r="D145" s="1"/>
    </row>
    <row r="146" spans="4:4" s="2" customFormat="1" x14ac:dyDescent="0.25">
      <c r="D146" s="1"/>
    </row>
    <row r="147" spans="4:4" s="2" customFormat="1" x14ac:dyDescent="0.25">
      <c r="D147" s="1"/>
    </row>
    <row r="148" spans="4:4" s="2" customFormat="1" x14ac:dyDescent="0.25">
      <c r="D148" s="1"/>
    </row>
    <row r="149" spans="4:4" s="2" customFormat="1" x14ac:dyDescent="0.25">
      <c r="D149" s="1"/>
    </row>
    <row r="150" spans="4:4" s="2" customFormat="1" x14ac:dyDescent="0.25">
      <c r="D150" s="1"/>
    </row>
    <row r="151" spans="4:4" s="2" customFormat="1" x14ac:dyDescent="0.25">
      <c r="D151" s="1"/>
    </row>
    <row r="152" spans="4:4" s="2" customFormat="1" x14ac:dyDescent="0.25">
      <c r="D152" s="1"/>
    </row>
    <row r="153" spans="4:4" s="2" customFormat="1" x14ac:dyDescent="0.25">
      <c r="D153" s="1"/>
    </row>
    <row r="154" spans="4:4" s="2" customFormat="1" x14ac:dyDescent="0.25">
      <c r="D154" s="1"/>
    </row>
    <row r="155" spans="4:4" s="2" customFormat="1" x14ac:dyDescent="0.25">
      <c r="D155" s="1"/>
    </row>
    <row r="156" spans="4:4" s="2" customFormat="1" x14ac:dyDescent="0.25">
      <c r="D156" s="1"/>
    </row>
    <row r="157" spans="4:4" s="2" customFormat="1" x14ac:dyDescent="0.25">
      <c r="D157" s="1"/>
    </row>
    <row r="158" spans="4:4" s="2" customFormat="1" x14ac:dyDescent="0.25">
      <c r="D158" s="1"/>
    </row>
    <row r="159" spans="4:4" s="2" customFormat="1" x14ac:dyDescent="0.25">
      <c r="D159" s="1"/>
    </row>
    <row r="160" spans="4:4" s="2" customFormat="1" x14ac:dyDescent="0.25">
      <c r="D160" s="1"/>
    </row>
    <row r="161" spans="4:4" s="2" customFormat="1" x14ac:dyDescent="0.25">
      <c r="D161" s="1"/>
    </row>
    <row r="162" spans="4:4" s="2" customFormat="1" x14ac:dyDescent="0.25">
      <c r="D162" s="1"/>
    </row>
    <row r="163" spans="4:4" s="2" customFormat="1" x14ac:dyDescent="0.25">
      <c r="D163" s="1"/>
    </row>
    <row r="164" spans="4:4" s="2" customFormat="1" x14ac:dyDescent="0.25">
      <c r="D164" s="1"/>
    </row>
    <row r="165" spans="4:4" s="2" customFormat="1" x14ac:dyDescent="0.25">
      <c r="D165" s="1"/>
    </row>
    <row r="166" spans="4:4" s="2" customFormat="1" x14ac:dyDescent="0.25">
      <c r="D166" s="1"/>
    </row>
    <row r="167" spans="4:4" s="2" customFormat="1" x14ac:dyDescent="0.25">
      <c r="D167" s="1"/>
    </row>
    <row r="168" spans="4:4" s="2" customFormat="1" x14ac:dyDescent="0.25">
      <c r="D168" s="1"/>
    </row>
    <row r="169" spans="4:4" s="2" customFormat="1" x14ac:dyDescent="0.25">
      <c r="D169" s="1"/>
    </row>
    <row r="170" spans="4:4" s="2" customFormat="1" x14ac:dyDescent="0.25">
      <c r="D170" s="1"/>
    </row>
    <row r="171" spans="4:4" s="2" customFormat="1" x14ac:dyDescent="0.25">
      <c r="D171" s="1"/>
    </row>
    <row r="172" spans="4:4" s="2" customFormat="1" x14ac:dyDescent="0.25">
      <c r="D172" s="1"/>
    </row>
    <row r="173" spans="4:4" s="2" customFormat="1" x14ac:dyDescent="0.25">
      <c r="D173" s="1"/>
    </row>
    <row r="174" spans="4:4" s="2" customFormat="1" x14ac:dyDescent="0.25">
      <c r="D174" s="1"/>
    </row>
    <row r="175" spans="4:4" s="2" customFormat="1" x14ac:dyDescent="0.25">
      <c r="D175" s="1"/>
    </row>
    <row r="176" spans="4:4" s="2" customFormat="1" x14ac:dyDescent="0.25">
      <c r="D176" s="1"/>
    </row>
    <row r="177" spans="4:4" s="2" customFormat="1" x14ac:dyDescent="0.25">
      <c r="D177" s="1"/>
    </row>
    <row r="178" spans="4:4" s="2" customFormat="1" x14ac:dyDescent="0.25">
      <c r="D178" s="1"/>
    </row>
    <row r="179" spans="4:4" s="2" customFormat="1" x14ac:dyDescent="0.25">
      <c r="D179" s="1"/>
    </row>
    <row r="180" spans="4:4" s="2" customFormat="1" x14ac:dyDescent="0.25">
      <c r="D180" s="1"/>
    </row>
    <row r="181" spans="4:4" s="2" customFormat="1" x14ac:dyDescent="0.25">
      <c r="D181" s="1"/>
    </row>
    <row r="182" spans="4:4" s="2" customFormat="1" x14ac:dyDescent="0.25">
      <c r="D182" s="1"/>
    </row>
    <row r="183" spans="4:4" s="2" customFormat="1" x14ac:dyDescent="0.25">
      <c r="D183" s="1"/>
    </row>
    <row r="184" spans="4:4" s="2" customFormat="1" x14ac:dyDescent="0.25">
      <c r="D184" s="1"/>
    </row>
    <row r="185" spans="4:4" s="2" customFormat="1" x14ac:dyDescent="0.25">
      <c r="D185" s="1"/>
    </row>
    <row r="186" spans="4:4" s="2" customFormat="1" x14ac:dyDescent="0.25">
      <c r="D186" s="1"/>
    </row>
    <row r="187" spans="4:4" s="2" customFormat="1" x14ac:dyDescent="0.25">
      <c r="D187" s="1"/>
    </row>
    <row r="188" spans="4:4" s="2" customFormat="1" x14ac:dyDescent="0.25">
      <c r="D188" s="1"/>
    </row>
    <row r="189" spans="4:4" s="2" customFormat="1" x14ac:dyDescent="0.25">
      <c r="D189" s="1"/>
    </row>
    <row r="190" spans="4:4" s="2" customFormat="1" x14ac:dyDescent="0.25">
      <c r="D190" s="1"/>
    </row>
    <row r="191" spans="4:4" s="2" customFormat="1" x14ac:dyDescent="0.25">
      <c r="D191" s="1"/>
    </row>
    <row r="192" spans="4:4" s="2" customFormat="1" x14ac:dyDescent="0.25">
      <c r="D192" s="1"/>
    </row>
    <row r="193" spans="4:4" s="2" customFormat="1" x14ac:dyDescent="0.25">
      <c r="D193" s="1"/>
    </row>
    <row r="194" spans="4:4" s="2" customFormat="1" x14ac:dyDescent="0.25">
      <c r="D194" s="1"/>
    </row>
    <row r="195" spans="4:4" s="2" customFormat="1" x14ac:dyDescent="0.25">
      <c r="D195" s="1"/>
    </row>
    <row r="196" spans="4:4" s="2" customFormat="1" x14ac:dyDescent="0.25">
      <c r="D196" s="1"/>
    </row>
    <row r="197" spans="4:4" s="2" customFormat="1" x14ac:dyDescent="0.25">
      <c r="D197" s="1"/>
    </row>
    <row r="198" spans="4:4" s="2" customFormat="1" x14ac:dyDescent="0.25">
      <c r="D198" s="1"/>
    </row>
    <row r="199" spans="4:4" s="2" customFormat="1" x14ac:dyDescent="0.25">
      <c r="D199" s="1"/>
    </row>
    <row r="200" spans="4:4" s="2" customFormat="1" x14ac:dyDescent="0.25">
      <c r="D200" s="1"/>
    </row>
    <row r="201" spans="4:4" s="2" customFormat="1" x14ac:dyDescent="0.25">
      <c r="D201" s="1"/>
    </row>
    <row r="202" spans="4:4" s="2" customFormat="1" x14ac:dyDescent="0.25">
      <c r="D202" s="1"/>
    </row>
    <row r="203" spans="4:4" s="2" customFormat="1" x14ac:dyDescent="0.25">
      <c r="D203" s="1"/>
    </row>
    <row r="204" spans="4:4" s="2" customFormat="1" x14ac:dyDescent="0.25">
      <c r="D204" s="1"/>
    </row>
    <row r="205" spans="4:4" s="2" customFormat="1" x14ac:dyDescent="0.25">
      <c r="D205" s="1"/>
    </row>
    <row r="206" spans="4:4" s="2" customFormat="1" x14ac:dyDescent="0.25">
      <c r="D206" s="1"/>
    </row>
    <row r="207" spans="4:4" s="2" customFormat="1" x14ac:dyDescent="0.25">
      <c r="D207" s="1"/>
    </row>
    <row r="208" spans="4:4" s="2" customFormat="1" x14ac:dyDescent="0.25">
      <c r="D208" s="1"/>
    </row>
    <row r="209" spans="4:4" s="2" customFormat="1" x14ac:dyDescent="0.25">
      <c r="D209" s="1"/>
    </row>
    <row r="210" spans="4:4" s="2" customFormat="1" x14ac:dyDescent="0.25">
      <c r="D210" s="1"/>
    </row>
    <row r="211" spans="4:4" s="2" customFormat="1" x14ac:dyDescent="0.25">
      <c r="D211" s="1"/>
    </row>
    <row r="212" spans="4:4" s="2" customFormat="1" x14ac:dyDescent="0.25">
      <c r="D212" s="1"/>
    </row>
    <row r="213" spans="4:4" s="2" customFormat="1" x14ac:dyDescent="0.25">
      <c r="D213" s="1"/>
    </row>
    <row r="214" spans="4:4" s="2" customFormat="1" x14ac:dyDescent="0.25">
      <c r="D214" s="1"/>
    </row>
    <row r="215" spans="4:4" s="2" customFormat="1" x14ac:dyDescent="0.25">
      <c r="D215" s="1"/>
    </row>
    <row r="216" spans="4:4" s="2" customFormat="1" x14ac:dyDescent="0.25">
      <c r="D216" s="1"/>
    </row>
    <row r="217" spans="4:4" s="2" customFormat="1" x14ac:dyDescent="0.25">
      <c r="D217" s="1"/>
    </row>
    <row r="218" spans="4:4" s="2" customFormat="1" x14ac:dyDescent="0.25">
      <c r="D218" s="1"/>
    </row>
    <row r="219" spans="4:4" s="2" customFormat="1" x14ac:dyDescent="0.25">
      <c r="D219" s="1"/>
    </row>
    <row r="220" spans="4:4" s="2" customFormat="1" x14ac:dyDescent="0.25">
      <c r="D220" s="1"/>
    </row>
    <row r="221" spans="4:4" s="2" customFormat="1" x14ac:dyDescent="0.25">
      <c r="D221" s="1"/>
    </row>
    <row r="222" spans="4:4" s="2" customFormat="1" x14ac:dyDescent="0.25">
      <c r="D222" s="1"/>
    </row>
    <row r="223" spans="4:4" s="2" customFormat="1" x14ac:dyDescent="0.25">
      <c r="D223" s="1"/>
    </row>
    <row r="224" spans="4:4" s="2" customFormat="1" x14ac:dyDescent="0.25">
      <c r="D224" s="1"/>
    </row>
    <row r="225" spans="4:4" s="2" customFormat="1" x14ac:dyDescent="0.25">
      <c r="D225" s="1"/>
    </row>
    <row r="226" spans="4:4" s="2" customFormat="1" x14ac:dyDescent="0.25">
      <c r="D226" s="1"/>
    </row>
    <row r="227" spans="4:4" s="2" customFormat="1" x14ac:dyDescent="0.25">
      <c r="D227" s="1"/>
    </row>
    <row r="228" spans="4:4" s="2" customFormat="1" x14ac:dyDescent="0.25">
      <c r="D228" s="1"/>
    </row>
    <row r="229" spans="4:4" s="2" customFormat="1" x14ac:dyDescent="0.25">
      <c r="D229" s="1"/>
    </row>
    <row r="230" spans="4:4" s="2" customFormat="1" x14ac:dyDescent="0.25">
      <c r="D230" s="1"/>
    </row>
    <row r="231" spans="4:4" s="2" customFormat="1" x14ac:dyDescent="0.25">
      <c r="D231" s="1"/>
    </row>
    <row r="232" spans="4:4" s="2" customFormat="1" x14ac:dyDescent="0.25">
      <c r="D232" s="1"/>
    </row>
    <row r="233" spans="4:4" s="2" customFormat="1" x14ac:dyDescent="0.25">
      <c r="D233" s="1"/>
    </row>
    <row r="234" spans="4:4" s="2" customFormat="1" x14ac:dyDescent="0.25">
      <c r="D234" s="1"/>
    </row>
    <row r="235" spans="4:4" s="2" customFormat="1" x14ac:dyDescent="0.25">
      <c r="D235" s="1"/>
    </row>
    <row r="236" spans="4:4" s="2" customFormat="1" x14ac:dyDescent="0.25">
      <c r="D236" s="1"/>
    </row>
    <row r="237" spans="4:4" s="2" customFormat="1" x14ac:dyDescent="0.25">
      <c r="D237" s="1"/>
    </row>
    <row r="238" spans="4:4" s="2" customFormat="1" x14ac:dyDescent="0.25">
      <c r="D238" s="1"/>
    </row>
    <row r="239" spans="4:4" s="2" customFormat="1" x14ac:dyDescent="0.25">
      <c r="D239" s="1"/>
    </row>
    <row r="240" spans="4:4" s="2" customFormat="1" x14ac:dyDescent="0.25">
      <c r="D240" s="1"/>
    </row>
    <row r="241" spans="4:4" s="2" customFormat="1" x14ac:dyDescent="0.25">
      <c r="D241" s="1"/>
    </row>
    <row r="242" spans="4:4" s="2" customFormat="1" x14ac:dyDescent="0.25">
      <c r="D242" s="1"/>
    </row>
    <row r="243" spans="4:4" s="2" customFormat="1" x14ac:dyDescent="0.25">
      <c r="D243" s="1"/>
    </row>
    <row r="244" spans="4:4" s="2" customFormat="1" x14ac:dyDescent="0.25">
      <c r="D244" s="1"/>
    </row>
    <row r="245" spans="4:4" s="2" customFormat="1" x14ac:dyDescent="0.25">
      <c r="D245" s="1"/>
    </row>
    <row r="246" spans="4:4" s="2" customFormat="1" x14ac:dyDescent="0.25">
      <c r="D246" s="1"/>
    </row>
    <row r="247" spans="4:4" s="2" customFormat="1" x14ac:dyDescent="0.25">
      <c r="D247" s="1"/>
    </row>
    <row r="248" spans="4:4" s="2" customFormat="1" x14ac:dyDescent="0.25">
      <c r="D248" s="1"/>
    </row>
    <row r="249" spans="4:4" s="2" customFormat="1" x14ac:dyDescent="0.25">
      <c r="D249" s="1"/>
    </row>
    <row r="250" spans="4:4" s="2" customFormat="1" x14ac:dyDescent="0.25">
      <c r="D250" s="1"/>
    </row>
    <row r="251" spans="4:4" s="2" customFormat="1" x14ac:dyDescent="0.25">
      <c r="D251" s="1"/>
    </row>
    <row r="252" spans="4:4" s="2" customFormat="1" x14ac:dyDescent="0.25">
      <c r="D252" s="1"/>
    </row>
    <row r="253" spans="4:4" s="2" customFormat="1" x14ac:dyDescent="0.25">
      <c r="D253" s="1"/>
    </row>
    <row r="254" spans="4:4" s="2" customFormat="1" x14ac:dyDescent="0.25">
      <c r="D254" s="1"/>
    </row>
    <row r="255" spans="4:4" s="2" customFormat="1" x14ac:dyDescent="0.25">
      <c r="D255" s="1"/>
    </row>
    <row r="256" spans="4:4" s="2" customFormat="1" x14ac:dyDescent="0.25">
      <c r="D256" s="1"/>
    </row>
    <row r="257" spans="4:4" s="2" customFormat="1" x14ac:dyDescent="0.25">
      <c r="D257" s="1"/>
    </row>
    <row r="258" spans="4:4" s="2" customFormat="1" x14ac:dyDescent="0.25">
      <c r="D258" s="1"/>
    </row>
    <row r="259" spans="4:4" s="2" customFormat="1" x14ac:dyDescent="0.25">
      <c r="D259" s="1"/>
    </row>
    <row r="260" spans="4:4" s="2" customFormat="1" x14ac:dyDescent="0.25">
      <c r="D260" s="1"/>
    </row>
    <row r="261" spans="4:4" s="2" customFormat="1" x14ac:dyDescent="0.25">
      <c r="D261" s="1"/>
    </row>
    <row r="262" spans="4:4" s="2" customFormat="1" x14ac:dyDescent="0.25">
      <c r="D262" s="1"/>
    </row>
    <row r="263" spans="4:4" s="2" customFormat="1" x14ac:dyDescent="0.25">
      <c r="D263" s="1"/>
    </row>
    <row r="264" spans="4:4" s="2" customFormat="1" x14ac:dyDescent="0.25">
      <c r="D264" s="1"/>
    </row>
    <row r="265" spans="4:4" s="2" customFormat="1" x14ac:dyDescent="0.25">
      <c r="D265" s="1"/>
    </row>
    <row r="266" spans="4:4" s="2" customFormat="1" x14ac:dyDescent="0.25">
      <c r="D266" s="1"/>
    </row>
    <row r="267" spans="4:4" s="2" customFormat="1" x14ac:dyDescent="0.25">
      <c r="D267" s="1"/>
    </row>
    <row r="268" spans="4:4" s="2" customFormat="1" x14ac:dyDescent="0.25">
      <c r="D268" s="1"/>
    </row>
    <row r="269" spans="4:4" s="2" customFormat="1" x14ac:dyDescent="0.25">
      <c r="D269" s="1"/>
    </row>
    <row r="270" spans="4:4" s="2" customFormat="1" x14ac:dyDescent="0.25">
      <c r="D270" s="1"/>
    </row>
    <row r="271" spans="4:4" s="2" customFormat="1" x14ac:dyDescent="0.25">
      <c r="D271" s="1"/>
    </row>
    <row r="272" spans="4:4" s="2" customFormat="1" x14ac:dyDescent="0.25">
      <c r="D272" s="1"/>
    </row>
    <row r="273" spans="4:4" s="2" customFormat="1" x14ac:dyDescent="0.25">
      <c r="D273" s="1"/>
    </row>
    <row r="274" spans="4:4" s="2" customFormat="1" x14ac:dyDescent="0.25">
      <c r="D274" s="1"/>
    </row>
    <row r="275" spans="4:4" s="2" customFormat="1" x14ac:dyDescent="0.25">
      <c r="D275" s="1"/>
    </row>
    <row r="276" spans="4:4" s="2" customFormat="1" x14ac:dyDescent="0.25">
      <c r="D276" s="1"/>
    </row>
    <row r="277" spans="4:4" s="2" customFormat="1" x14ac:dyDescent="0.25">
      <c r="D277" s="1"/>
    </row>
    <row r="278" spans="4:4" s="2" customFormat="1" x14ac:dyDescent="0.25">
      <c r="D278" s="1"/>
    </row>
    <row r="279" spans="4:4" s="2" customFormat="1" x14ac:dyDescent="0.25">
      <c r="D279" s="1"/>
    </row>
    <row r="280" spans="4:4" s="2" customFormat="1" x14ac:dyDescent="0.25">
      <c r="D280" s="1"/>
    </row>
    <row r="281" spans="4:4" s="2" customFormat="1" x14ac:dyDescent="0.25">
      <c r="D281" s="1"/>
    </row>
    <row r="282" spans="4:4" s="2" customFormat="1" x14ac:dyDescent="0.25">
      <c r="D282" s="1"/>
    </row>
    <row r="283" spans="4:4" s="2" customFormat="1" x14ac:dyDescent="0.25">
      <c r="D283" s="1"/>
    </row>
    <row r="284" spans="4:4" s="2" customFormat="1" x14ac:dyDescent="0.25">
      <c r="D284" s="1"/>
    </row>
    <row r="285" spans="4:4" s="2" customFormat="1" x14ac:dyDescent="0.25">
      <c r="D285" s="1"/>
    </row>
    <row r="286" spans="4:4" s="2" customFormat="1" x14ac:dyDescent="0.25">
      <c r="D286" s="1"/>
    </row>
    <row r="287" spans="4:4" s="2" customFormat="1" x14ac:dyDescent="0.25">
      <c r="D287" s="1"/>
    </row>
    <row r="288" spans="4:4" s="2" customFormat="1" x14ac:dyDescent="0.25">
      <c r="D288" s="1"/>
    </row>
    <row r="289" spans="4:4" s="2" customFormat="1" x14ac:dyDescent="0.25">
      <c r="D289" s="1"/>
    </row>
    <row r="290" spans="4:4" s="2" customFormat="1" x14ac:dyDescent="0.25">
      <c r="D290" s="1"/>
    </row>
    <row r="291" spans="4:4" s="2" customFormat="1" x14ac:dyDescent="0.25">
      <c r="D291" s="1"/>
    </row>
    <row r="292" spans="4:4" s="2" customFormat="1" x14ac:dyDescent="0.25">
      <c r="D292" s="1"/>
    </row>
    <row r="293" spans="4:4" s="2" customFormat="1" x14ac:dyDescent="0.25">
      <c r="D293" s="1"/>
    </row>
    <row r="294" spans="4:4" s="2" customFormat="1" x14ac:dyDescent="0.25">
      <c r="D294" s="1"/>
    </row>
    <row r="295" spans="4:4" s="2" customFormat="1" x14ac:dyDescent="0.25">
      <c r="D295" s="1"/>
    </row>
    <row r="296" spans="4:4" s="2" customFormat="1" x14ac:dyDescent="0.25">
      <c r="D296" s="1"/>
    </row>
    <row r="297" spans="4:4" s="2" customFormat="1" x14ac:dyDescent="0.25">
      <c r="D297" s="1"/>
    </row>
    <row r="298" spans="4:4" s="2" customFormat="1" x14ac:dyDescent="0.25">
      <c r="D298" s="1"/>
    </row>
    <row r="299" spans="4:4" s="2" customFormat="1" x14ac:dyDescent="0.25">
      <c r="D299" s="1"/>
    </row>
    <row r="300" spans="4:4" s="2" customFormat="1" x14ac:dyDescent="0.25">
      <c r="D300" s="1"/>
    </row>
    <row r="301" spans="4:4" s="2" customFormat="1" x14ac:dyDescent="0.25">
      <c r="D301" s="1"/>
    </row>
    <row r="302" spans="4:4" s="2" customFormat="1" x14ac:dyDescent="0.25">
      <c r="D302" s="1"/>
    </row>
    <row r="303" spans="4:4" s="2" customFormat="1" x14ac:dyDescent="0.25">
      <c r="D303" s="1"/>
    </row>
    <row r="304" spans="4:4" s="2" customFormat="1" x14ac:dyDescent="0.25">
      <c r="D304" s="1"/>
    </row>
    <row r="305" spans="4:4" s="2" customFormat="1" x14ac:dyDescent="0.25">
      <c r="D305" s="1"/>
    </row>
    <row r="306" spans="4:4" s="2" customFormat="1" x14ac:dyDescent="0.25">
      <c r="D306" s="1"/>
    </row>
    <row r="307" spans="4:4" s="2" customFormat="1" x14ac:dyDescent="0.25">
      <c r="D307" s="1"/>
    </row>
    <row r="308" spans="4:4" s="2" customFormat="1" x14ac:dyDescent="0.25">
      <c r="D308" s="1"/>
    </row>
    <row r="309" spans="4:4" s="2" customFormat="1" x14ac:dyDescent="0.25">
      <c r="D309" s="1"/>
    </row>
    <row r="310" spans="4:4" s="2" customFormat="1" x14ac:dyDescent="0.25">
      <c r="D310" s="1"/>
    </row>
    <row r="311" spans="4:4" s="2" customFormat="1" x14ac:dyDescent="0.25">
      <c r="D311" s="1"/>
    </row>
    <row r="312" spans="4:4" s="2" customFormat="1" x14ac:dyDescent="0.25">
      <c r="D312" s="1"/>
    </row>
    <row r="313" spans="4:4" s="2" customFormat="1" x14ac:dyDescent="0.25">
      <c r="D313" s="1"/>
    </row>
    <row r="314" spans="4:4" s="2" customFormat="1" x14ac:dyDescent="0.25">
      <c r="D314" s="1"/>
    </row>
    <row r="315" spans="4:4" s="2" customFormat="1" x14ac:dyDescent="0.25">
      <c r="D315" s="1"/>
    </row>
    <row r="316" spans="4:4" s="2" customFormat="1" x14ac:dyDescent="0.25">
      <c r="D316" s="1"/>
    </row>
    <row r="317" spans="4:4" s="2" customFormat="1" x14ac:dyDescent="0.25">
      <c r="D317" s="1"/>
    </row>
    <row r="318" spans="4:4" s="2" customFormat="1" x14ac:dyDescent="0.25">
      <c r="D318" s="1"/>
    </row>
    <row r="319" spans="4:4" s="2" customFormat="1" x14ac:dyDescent="0.25">
      <c r="D319" s="1"/>
    </row>
    <row r="320" spans="4:4" s="2" customFormat="1" x14ac:dyDescent="0.25">
      <c r="D320" s="1"/>
    </row>
    <row r="321" spans="4:4" s="2" customFormat="1" x14ac:dyDescent="0.25">
      <c r="D321" s="1"/>
    </row>
    <row r="322" spans="4:4" s="2" customFormat="1" x14ac:dyDescent="0.25">
      <c r="D322" s="1"/>
    </row>
    <row r="323" spans="4:4" s="2" customFormat="1" x14ac:dyDescent="0.25">
      <c r="D323" s="1"/>
    </row>
    <row r="324" spans="4:4" s="2" customFormat="1" x14ac:dyDescent="0.25">
      <c r="D324" s="1"/>
    </row>
    <row r="325" spans="4:4" s="2" customFormat="1" x14ac:dyDescent="0.25">
      <c r="D325" s="1"/>
    </row>
    <row r="326" spans="4:4" s="2" customFormat="1" x14ac:dyDescent="0.25">
      <c r="D326" s="1"/>
    </row>
    <row r="327" spans="4:4" s="2" customFormat="1" x14ac:dyDescent="0.25">
      <c r="D327" s="1"/>
    </row>
    <row r="328" spans="4:4" s="2" customFormat="1" x14ac:dyDescent="0.25">
      <c r="D328" s="1"/>
    </row>
    <row r="329" spans="4:4" s="2" customFormat="1" x14ac:dyDescent="0.25">
      <c r="D329" s="1"/>
    </row>
    <row r="330" spans="4:4" s="2" customFormat="1" x14ac:dyDescent="0.25">
      <c r="D330" s="1"/>
    </row>
    <row r="331" spans="4:4" s="2" customFormat="1" x14ac:dyDescent="0.25">
      <c r="D331" s="1"/>
    </row>
    <row r="332" spans="4:4" s="2" customFormat="1" x14ac:dyDescent="0.25">
      <c r="D332" s="1"/>
    </row>
    <row r="333" spans="4:4" s="2" customFormat="1" x14ac:dyDescent="0.25">
      <c r="D333" s="1"/>
    </row>
    <row r="334" spans="4:4" s="2" customFormat="1" x14ac:dyDescent="0.25">
      <c r="D334" s="1"/>
    </row>
    <row r="335" spans="4:4" s="2" customFormat="1" x14ac:dyDescent="0.25">
      <c r="D335" s="1"/>
    </row>
    <row r="336" spans="4:4" s="2" customFormat="1" x14ac:dyDescent="0.25">
      <c r="D336" s="1"/>
    </row>
    <row r="337" spans="4:4" s="2" customFormat="1" x14ac:dyDescent="0.25">
      <c r="D337" s="1"/>
    </row>
    <row r="338" spans="4:4" s="2" customFormat="1" x14ac:dyDescent="0.25">
      <c r="D338" s="1"/>
    </row>
    <row r="339" spans="4:4" s="2" customFormat="1" x14ac:dyDescent="0.25">
      <c r="D339" s="1"/>
    </row>
    <row r="340" spans="4:4" s="2" customFormat="1" x14ac:dyDescent="0.25">
      <c r="D340" s="1"/>
    </row>
    <row r="341" spans="4:4" s="2" customFormat="1" x14ac:dyDescent="0.25">
      <c r="D341" s="1"/>
    </row>
    <row r="342" spans="4:4" s="2" customFormat="1" x14ac:dyDescent="0.25">
      <c r="D342" s="1"/>
    </row>
    <row r="343" spans="4:4" s="2" customFormat="1" x14ac:dyDescent="0.25">
      <c r="D343" s="1"/>
    </row>
    <row r="344" spans="4:4" s="2" customFormat="1" x14ac:dyDescent="0.25">
      <c r="D344" s="1"/>
    </row>
    <row r="345" spans="4:4" s="2" customFormat="1" x14ac:dyDescent="0.25">
      <c r="D345" s="1"/>
    </row>
    <row r="346" spans="4:4" s="2" customFormat="1" x14ac:dyDescent="0.25">
      <c r="D346" s="1"/>
    </row>
    <row r="347" spans="4:4" s="2" customFormat="1" x14ac:dyDescent="0.25">
      <c r="D347" s="1"/>
    </row>
    <row r="348" spans="4:4" s="2" customFormat="1" x14ac:dyDescent="0.25">
      <c r="D348" s="1"/>
    </row>
    <row r="349" spans="4:4" s="2" customFormat="1" x14ac:dyDescent="0.25">
      <c r="D349" s="1"/>
    </row>
    <row r="350" spans="4:4" s="2" customFormat="1" x14ac:dyDescent="0.25">
      <c r="D350" s="1"/>
    </row>
    <row r="351" spans="4:4" s="2" customFormat="1" x14ac:dyDescent="0.25">
      <c r="D351" s="1"/>
    </row>
    <row r="352" spans="4:4" s="2" customFormat="1" x14ac:dyDescent="0.25">
      <c r="D352" s="1"/>
    </row>
    <row r="353" spans="4:4" s="2" customFormat="1" x14ac:dyDescent="0.25">
      <c r="D353" s="1"/>
    </row>
    <row r="354" spans="4:4" s="2" customFormat="1" x14ac:dyDescent="0.25">
      <c r="D354" s="1"/>
    </row>
    <row r="355" spans="4:4" s="2" customFormat="1" x14ac:dyDescent="0.25">
      <c r="D355" s="1"/>
    </row>
    <row r="356" spans="4:4" s="2" customFormat="1" x14ac:dyDescent="0.25">
      <c r="D356" s="1"/>
    </row>
    <row r="357" spans="4:4" s="2" customFormat="1" x14ac:dyDescent="0.25">
      <c r="D357" s="1"/>
    </row>
    <row r="358" spans="4:4" s="2" customFormat="1" x14ac:dyDescent="0.25">
      <c r="D358" s="1"/>
    </row>
    <row r="359" spans="4:4" s="2" customFormat="1" x14ac:dyDescent="0.25">
      <c r="D359" s="1"/>
    </row>
    <row r="360" spans="4:4" s="2" customFormat="1" x14ac:dyDescent="0.25">
      <c r="D360" s="1"/>
    </row>
    <row r="361" spans="4:4" s="2" customFormat="1" x14ac:dyDescent="0.25">
      <c r="D361" s="1"/>
    </row>
    <row r="362" spans="4:4" s="2" customFormat="1" x14ac:dyDescent="0.25">
      <c r="D362" s="1"/>
    </row>
    <row r="363" spans="4:4" s="2" customFormat="1" x14ac:dyDescent="0.25">
      <c r="D363" s="1"/>
    </row>
    <row r="364" spans="4:4" s="2" customFormat="1" x14ac:dyDescent="0.25">
      <c r="D364" s="1"/>
    </row>
    <row r="365" spans="4:4" s="2" customFormat="1" x14ac:dyDescent="0.25">
      <c r="D365" s="1"/>
    </row>
    <row r="366" spans="4:4" s="2" customFormat="1" x14ac:dyDescent="0.25">
      <c r="D366" s="1"/>
    </row>
    <row r="367" spans="4:4" s="2" customFormat="1" x14ac:dyDescent="0.25">
      <c r="D367" s="1"/>
    </row>
    <row r="368" spans="4:4" s="2" customFormat="1" x14ac:dyDescent="0.25">
      <c r="D368" s="1"/>
    </row>
    <row r="369" spans="4:4" s="2" customFormat="1" x14ac:dyDescent="0.25">
      <c r="D369" s="1"/>
    </row>
    <row r="370" spans="4:4" s="2" customFormat="1" x14ac:dyDescent="0.25">
      <c r="D370" s="1"/>
    </row>
    <row r="371" spans="4:4" s="2" customFormat="1" x14ac:dyDescent="0.25">
      <c r="D371" s="1"/>
    </row>
    <row r="372" spans="4:4" s="2" customFormat="1" x14ac:dyDescent="0.25">
      <c r="D372" s="1"/>
    </row>
    <row r="373" spans="4:4" s="2" customFormat="1" x14ac:dyDescent="0.25">
      <c r="D373" s="1"/>
    </row>
    <row r="374" spans="4:4" s="2" customFormat="1" x14ac:dyDescent="0.25">
      <c r="D374" s="1"/>
    </row>
    <row r="375" spans="4:4" s="2" customFormat="1" x14ac:dyDescent="0.25">
      <c r="D375" s="1"/>
    </row>
    <row r="376" spans="4:4" s="2" customFormat="1" x14ac:dyDescent="0.25">
      <c r="D376" s="1"/>
    </row>
    <row r="377" spans="4:4" s="2" customFormat="1" x14ac:dyDescent="0.25">
      <c r="D377" s="1"/>
    </row>
    <row r="378" spans="4:4" s="2" customFormat="1" x14ac:dyDescent="0.25">
      <c r="D378" s="1"/>
    </row>
    <row r="379" spans="4:4" s="2" customFormat="1" x14ac:dyDescent="0.25">
      <c r="D379" s="1"/>
    </row>
    <row r="380" spans="4:4" s="2" customFormat="1" x14ac:dyDescent="0.25">
      <c r="D380" s="1"/>
    </row>
    <row r="381" spans="4:4" s="2" customFormat="1" x14ac:dyDescent="0.25">
      <c r="D381" s="1"/>
    </row>
    <row r="382" spans="4:4" s="2" customFormat="1" x14ac:dyDescent="0.25">
      <c r="D382" s="1"/>
    </row>
    <row r="383" spans="4:4" s="2" customFormat="1" x14ac:dyDescent="0.25">
      <c r="D383" s="1"/>
    </row>
    <row r="384" spans="4:4" s="2" customFormat="1" x14ac:dyDescent="0.25">
      <c r="D384" s="1"/>
    </row>
    <row r="385" spans="4:4" s="2" customFormat="1" x14ac:dyDescent="0.25">
      <c r="D385" s="1"/>
    </row>
    <row r="386" spans="4:4" s="2" customFormat="1" x14ac:dyDescent="0.25">
      <c r="D386" s="1"/>
    </row>
    <row r="387" spans="4:4" s="2" customFormat="1" x14ac:dyDescent="0.25">
      <c r="D387" s="1"/>
    </row>
    <row r="388" spans="4:4" s="2" customFormat="1" x14ac:dyDescent="0.25">
      <c r="D388" s="1"/>
    </row>
    <row r="389" spans="4:4" s="2" customFormat="1" x14ac:dyDescent="0.25">
      <c r="D389" s="1"/>
    </row>
    <row r="390" spans="4:4" s="2" customFormat="1" x14ac:dyDescent="0.25">
      <c r="D390" s="1"/>
    </row>
    <row r="391" spans="4:4" s="2" customFormat="1" x14ac:dyDescent="0.25">
      <c r="D391" s="1"/>
    </row>
    <row r="392" spans="4:4" s="2" customFormat="1" x14ac:dyDescent="0.25">
      <c r="D392" s="1"/>
    </row>
    <row r="393" spans="4:4" s="2" customFormat="1" x14ac:dyDescent="0.25">
      <c r="D393" s="1"/>
    </row>
    <row r="394" spans="4:4" s="2" customFormat="1" x14ac:dyDescent="0.25">
      <c r="D394" s="1"/>
    </row>
    <row r="395" spans="4:4" s="2" customFormat="1" x14ac:dyDescent="0.25">
      <c r="D395" s="1"/>
    </row>
    <row r="396" spans="4:4" s="2" customFormat="1" x14ac:dyDescent="0.25">
      <c r="D396" s="1"/>
    </row>
    <row r="397" spans="4:4" s="2" customFormat="1" x14ac:dyDescent="0.25">
      <c r="D397" s="1"/>
    </row>
    <row r="398" spans="4:4" s="2" customFormat="1" x14ac:dyDescent="0.25">
      <c r="D398" s="1"/>
    </row>
    <row r="399" spans="4:4" s="2" customFormat="1" x14ac:dyDescent="0.25">
      <c r="D399" s="1"/>
    </row>
    <row r="400" spans="4:4" s="2" customFormat="1" x14ac:dyDescent="0.25">
      <c r="D400" s="1"/>
    </row>
    <row r="401" spans="4:4" s="2" customFormat="1" x14ac:dyDescent="0.25">
      <c r="D401" s="1"/>
    </row>
    <row r="402" spans="4:4" s="2" customFormat="1" x14ac:dyDescent="0.25">
      <c r="D402" s="1"/>
    </row>
    <row r="403" spans="4:4" s="2" customFormat="1" x14ac:dyDescent="0.25">
      <c r="D403" s="1"/>
    </row>
    <row r="404" spans="4:4" s="2" customFormat="1" x14ac:dyDescent="0.25">
      <c r="D404" s="1"/>
    </row>
    <row r="405" spans="4:4" s="2" customFormat="1" x14ac:dyDescent="0.25">
      <c r="D405" s="1"/>
    </row>
    <row r="406" spans="4:4" s="2" customFormat="1" x14ac:dyDescent="0.25">
      <c r="D406" s="1"/>
    </row>
    <row r="407" spans="4:4" s="2" customFormat="1" x14ac:dyDescent="0.25">
      <c r="D407" s="1"/>
    </row>
    <row r="408" spans="4:4" s="2" customFormat="1" x14ac:dyDescent="0.25">
      <c r="D408" s="1"/>
    </row>
    <row r="409" spans="4:4" s="2" customFormat="1" x14ac:dyDescent="0.25">
      <c r="D409" s="1"/>
    </row>
    <row r="410" spans="4:4" s="2" customFormat="1" x14ac:dyDescent="0.25">
      <c r="D410" s="1"/>
    </row>
    <row r="411" spans="4:4" s="2" customFormat="1" x14ac:dyDescent="0.25">
      <c r="D411" s="1"/>
    </row>
    <row r="412" spans="4:4" s="2" customFormat="1" x14ac:dyDescent="0.25">
      <c r="D412" s="1"/>
    </row>
    <row r="413" spans="4:4" s="2" customFormat="1" x14ac:dyDescent="0.25">
      <c r="D413" s="1"/>
    </row>
    <row r="414" spans="4:4" s="2" customFormat="1" x14ac:dyDescent="0.25">
      <c r="D414" s="1"/>
    </row>
    <row r="415" spans="4:4" s="2" customFormat="1" x14ac:dyDescent="0.25">
      <c r="D415" s="1"/>
    </row>
    <row r="416" spans="4:4" s="2" customFormat="1" x14ac:dyDescent="0.25">
      <c r="D416" s="1"/>
    </row>
    <row r="417" spans="4:4" s="2" customFormat="1" x14ac:dyDescent="0.25">
      <c r="D417" s="1"/>
    </row>
    <row r="418" spans="4:4" s="2" customFormat="1" x14ac:dyDescent="0.25">
      <c r="D418" s="1"/>
    </row>
    <row r="419" spans="4:4" s="2" customFormat="1" x14ac:dyDescent="0.25">
      <c r="D419" s="1"/>
    </row>
    <row r="420" spans="4:4" s="2" customFormat="1" x14ac:dyDescent="0.25">
      <c r="D420" s="1"/>
    </row>
    <row r="421" spans="4:4" s="2" customFormat="1" x14ac:dyDescent="0.25">
      <c r="D421" s="1"/>
    </row>
    <row r="422" spans="4:4" s="2" customFormat="1" x14ac:dyDescent="0.25">
      <c r="D422" s="1"/>
    </row>
    <row r="423" spans="4:4" s="2" customFormat="1" x14ac:dyDescent="0.25">
      <c r="D423" s="1"/>
    </row>
    <row r="424" spans="4:4" s="2" customFormat="1" x14ac:dyDescent="0.25">
      <c r="D424" s="1"/>
    </row>
    <row r="425" spans="4:4" s="2" customFormat="1" x14ac:dyDescent="0.25">
      <c r="D425" s="1"/>
    </row>
    <row r="426" spans="4:4" s="2" customFormat="1" x14ac:dyDescent="0.25">
      <c r="D426" s="1"/>
    </row>
    <row r="427" spans="4:4" s="2" customFormat="1" x14ac:dyDescent="0.25">
      <c r="D427" s="1"/>
    </row>
    <row r="428" spans="4:4" s="2" customFormat="1" x14ac:dyDescent="0.25">
      <c r="D428" s="1"/>
    </row>
    <row r="429" spans="4:4" s="2" customFormat="1" x14ac:dyDescent="0.25">
      <c r="D429" s="1"/>
    </row>
    <row r="430" spans="4:4" s="2" customFormat="1" x14ac:dyDescent="0.25">
      <c r="D430" s="1"/>
    </row>
    <row r="431" spans="4:4" s="2" customFormat="1" x14ac:dyDescent="0.25">
      <c r="D431" s="1"/>
    </row>
    <row r="432" spans="4:4" s="2" customFormat="1" x14ac:dyDescent="0.25">
      <c r="D432" s="1"/>
    </row>
    <row r="433" spans="4:4" s="2" customFormat="1" x14ac:dyDescent="0.25">
      <c r="D433" s="1"/>
    </row>
    <row r="434" spans="4:4" s="2" customFormat="1" x14ac:dyDescent="0.25">
      <c r="D434" s="1"/>
    </row>
    <row r="435" spans="4:4" s="2" customFormat="1" x14ac:dyDescent="0.25">
      <c r="D435" s="1"/>
    </row>
    <row r="436" spans="4:4" s="2" customFormat="1" x14ac:dyDescent="0.25">
      <c r="D436" s="1"/>
    </row>
    <row r="437" spans="4:4" s="2" customFormat="1" x14ac:dyDescent="0.25">
      <c r="D437" s="1"/>
    </row>
    <row r="438" spans="4:4" s="2" customFormat="1" x14ac:dyDescent="0.25">
      <c r="D438" s="1"/>
    </row>
    <row r="439" spans="4:4" s="2" customFormat="1" x14ac:dyDescent="0.25">
      <c r="D439" s="1"/>
    </row>
    <row r="440" spans="4:4" s="2" customFormat="1" x14ac:dyDescent="0.25">
      <c r="D440" s="1"/>
    </row>
    <row r="441" spans="4:4" s="2" customFormat="1" x14ac:dyDescent="0.25">
      <c r="D441" s="1"/>
    </row>
    <row r="442" spans="4:4" s="2" customFormat="1" x14ac:dyDescent="0.25">
      <c r="D442" s="1"/>
    </row>
    <row r="443" spans="4:4" s="2" customFormat="1" x14ac:dyDescent="0.25">
      <c r="D443" s="1"/>
    </row>
    <row r="444" spans="4:4" s="2" customFormat="1" x14ac:dyDescent="0.25">
      <c r="D444" s="1"/>
    </row>
    <row r="445" spans="4:4" s="2" customFormat="1" x14ac:dyDescent="0.25">
      <c r="D445" s="1"/>
    </row>
    <row r="446" spans="4:4" s="2" customFormat="1" x14ac:dyDescent="0.25">
      <c r="D446" s="1"/>
    </row>
    <row r="447" spans="4:4" s="2" customFormat="1" x14ac:dyDescent="0.25">
      <c r="D447" s="1"/>
    </row>
    <row r="448" spans="4:4" s="2" customFormat="1" x14ac:dyDescent="0.25">
      <c r="D448" s="1"/>
    </row>
    <row r="449" spans="4:4" s="2" customFormat="1" x14ac:dyDescent="0.25">
      <c r="D449" s="1"/>
    </row>
    <row r="450" spans="4:4" s="2" customFormat="1" x14ac:dyDescent="0.25">
      <c r="D450" s="1"/>
    </row>
    <row r="451" spans="4:4" s="2" customFormat="1" x14ac:dyDescent="0.25">
      <c r="D451" s="1"/>
    </row>
    <row r="452" spans="4:4" s="2" customFormat="1" x14ac:dyDescent="0.25">
      <c r="D452" s="1"/>
    </row>
    <row r="453" spans="4:4" s="2" customFormat="1" x14ac:dyDescent="0.25">
      <c r="D453" s="1"/>
    </row>
    <row r="454" spans="4:4" s="2" customFormat="1" x14ac:dyDescent="0.25">
      <c r="D454" s="1"/>
    </row>
    <row r="455" spans="4:4" s="2" customFormat="1" x14ac:dyDescent="0.25">
      <c r="D455" s="1"/>
    </row>
    <row r="456" spans="4:4" s="2" customFormat="1" x14ac:dyDescent="0.25">
      <c r="D456" s="1"/>
    </row>
    <row r="457" spans="4:4" s="2" customFormat="1" x14ac:dyDescent="0.25">
      <c r="D457" s="1"/>
    </row>
    <row r="458" spans="4:4" s="2" customFormat="1" x14ac:dyDescent="0.25">
      <c r="D458" s="1"/>
    </row>
    <row r="459" spans="4:4" s="2" customFormat="1" x14ac:dyDescent="0.25">
      <c r="D459" s="1"/>
    </row>
    <row r="460" spans="4:4" s="2" customFormat="1" x14ac:dyDescent="0.25">
      <c r="D460" s="1"/>
    </row>
    <row r="461" spans="4:4" s="2" customFormat="1" x14ac:dyDescent="0.25">
      <c r="D461" s="1"/>
    </row>
    <row r="462" spans="4:4" s="2" customFormat="1" x14ac:dyDescent="0.25">
      <c r="D462" s="1"/>
    </row>
    <row r="463" spans="4:4" s="2" customFormat="1" x14ac:dyDescent="0.25">
      <c r="D463" s="1"/>
    </row>
    <row r="464" spans="4:4" s="2" customFormat="1" x14ac:dyDescent="0.25">
      <c r="D464" s="1"/>
    </row>
    <row r="465" spans="4:4" s="2" customFormat="1" x14ac:dyDescent="0.25">
      <c r="D465" s="1"/>
    </row>
    <row r="466" spans="4:4" s="2" customFormat="1" x14ac:dyDescent="0.25">
      <c r="D466" s="1"/>
    </row>
    <row r="467" spans="4:4" s="2" customFormat="1" x14ac:dyDescent="0.25">
      <c r="D467" s="1"/>
    </row>
    <row r="468" spans="4:4" s="2" customFormat="1" x14ac:dyDescent="0.25">
      <c r="D468" s="1"/>
    </row>
    <row r="469" spans="4:4" s="2" customFormat="1" x14ac:dyDescent="0.25">
      <c r="D469" s="1"/>
    </row>
    <row r="470" spans="4:4" s="2" customFormat="1" x14ac:dyDescent="0.25">
      <c r="D470" s="1"/>
    </row>
    <row r="471" spans="4:4" s="2" customFormat="1" x14ac:dyDescent="0.25">
      <c r="D471" s="1"/>
    </row>
    <row r="472" spans="4:4" s="2" customFormat="1" x14ac:dyDescent="0.25">
      <c r="D472" s="1"/>
    </row>
    <row r="473" spans="4:4" s="2" customFormat="1" x14ac:dyDescent="0.25">
      <c r="D473" s="1"/>
    </row>
    <row r="474" spans="4:4" s="2" customFormat="1" x14ac:dyDescent="0.25">
      <c r="D474" s="1"/>
    </row>
    <row r="475" spans="4:4" s="2" customFormat="1" x14ac:dyDescent="0.25">
      <c r="D475" s="1"/>
    </row>
  </sheetData>
  <mergeCells count="12">
    <mergeCell ref="W2:W3"/>
    <mergeCell ref="W4:W25"/>
    <mergeCell ref="F2:F3"/>
    <mergeCell ref="I2:J2"/>
    <mergeCell ref="S2:T2"/>
    <mergeCell ref="O2:P2"/>
    <mergeCell ref="V2:V3"/>
    <mergeCell ref="K2:K3"/>
    <mergeCell ref="Q2:Q3"/>
    <mergeCell ref="U2:U3"/>
    <mergeCell ref="L2:M2"/>
    <mergeCell ref="N2:N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470"/>
  <sheetViews>
    <sheetView topLeftCell="AA10" workbookViewId="0">
      <selection activeCell="AJ2" sqref="AJ2"/>
    </sheetView>
  </sheetViews>
  <sheetFormatPr baseColWidth="10" defaultRowHeight="15" x14ac:dyDescent="0.25"/>
  <cols>
    <col min="1" max="1" width="11.42578125" style="59"/>
    <col min="2" max="2" width="6.42578125" style="59" customWidth="1"/>
    <col min="3" max="3" width="16.42578125" style="59" customWidth="1"/>
    <col min="4" max="4" width="43.7109375" style="3" customWidth="1"/>
    <col min="5" max="5" width="14" style="59" customWidth="1"/>
    <col min="6" max="6" width="11.42578125" style="59" customWidth="1"/>
    <col min="7" max="8" width="15.85546875" style="59" customWidth="1"/>
    <col min="9" max="9" width="14.7109375" style="59" customWidth="1"/>
    <col min="10" max="11" width="11.42578125" style="59" customWidth="1"/>
    <col min="12" max="14" width="13.28515625" style="59" customWidth="1"/>
    <col min="15" max="16" width="16.42578125" style="59" customWidth="1"/>
    <col min="17" max="17" width="11.7109375" style="59" customWidth="1"/>
    <col min="18" max="18" width="12.42578125" style="59" customWidth="1"/>
    <col min="19" max="19" width="16.28515625" style="59" customWidth="1"/>
    <col min="20" max="21" width="11.42578125" style="59" customWidth="1"/>
    <col min="22" max="22" width="13.85546875" style="59" customWidth="1"/>
    <col min="23" max="23" width="13.42578125" style="59" customWidth="1"/>
    <col min="24" max="24" width="13" style="59" customWidth="1"/>
    <col min="25" max="25" width="11.42578125" style="59" customWidth="1"/>
    <col min="26" max="26" width="16.7109375" style="59" customWidth="1"/>
    <col min="27" max="27" width="16.28515625" style="59" customWidth="1"/>
    <col min="28" max="28" width="16.5703125" style="59" customWidth="1"/>
    <col min="29" max="29" width="30.42578125" style="59" customWidth="1"/>
    <col min="30" max="30" width="22.42578125" style="59" customWidth="1"/>
    <col min="31" max="31" width="20" style="59" customWidth="1"/>
    <col min="32" max="32" width="19.5703125" style="59" customWidth="1"/>
    <col min="33" max="33" width="16.7109375" style="59" customWidth="1"/>
    <col min="34" max="34" width="16.28515625" style="59" customWidth="1"/>
    <col min="35" max="35" width="16.5703125" style="59" customWidth="1"/>
    <col min="36" max="36" width="30.42578125" style="59" customWidth="1"/>
    <col min="37" max="37" width="22.42578125" style="59" customWidth="1"/>
    <col min="38" max="38" width="20" style="59" customWidth="1"/>
    <col min="39" max="39" width="19.5703125" style="59" customWidth="1"/>
    <col min="40" max="16384" width="11.42578125" style="59"/>
  </cols>
  <sheetData>
    <row r="1" spans="2:39" ht="15.75" thickBot="1" x14ac:dyDescent="0.3">
      <c r="Z1" s="60"/>
      <c r="AG1" s="60"/>
    </row>
    <row r="2" spans="2:39" ht="42.75" customHeight="1" thickBot="1" x14ac:dyDescent="0.3">
      <c r="E2" s="43" t="s">
        <v>18</v>
      </c>
      <c r="F2" s="133" t="s">
        <v>13</v>
      </c>
      <c r="G2" s="28" t="s">
        <v>14</v>
      </c>
      <c r="H2" s="30" t="s">
        <v>15</v>
      </c>
      <c r="I2" s="135" t="s">
        <v>16</v>
      </c>
      <c r="J2" s="136"/>
      <c r="K2" s="143" t="s">
        <v>67</v>
      </c>
      <c r="L2" s="149" t="s">
        <v>17</v>
      </c>
      <c r="M2" s="150"/>
      <c r="N2" s="151" t="s">
        <v>67</v>
      </c>
      <c r="O2" s="139" t="s">
        <v>19</v>
      </c>
      <c r="P2" s="140"/>
      <c r="Q2" s="145" t="s">
        <v>67</v>
      </c>
      <c r="R2" s="35" t="s">
        <v>20</v>
      </c>
      <c r="S2" s="137" t="s">
        <v>21</v>
      </c>
      <c r="T2" s="138"/>
      <c r="U2" s="147" t="s">
        <v>67</v>
      </c>
      <c r="V2" s="141" t="s">
        <v>22</v>
      </c>
      <c r="W2" s="141" t="s">
        <v>70</v>
      </c>
      <c r="X2" s="141" t="s">
        <v>71</v>
      </c>
      <c r="Y2" s="154" t="s">
        <v>72</v>
      </c>
      <c r="Z2" s="92" t="s">
        <v>73</v>
      </c>
      <c r="AA2" s="156" t="s">
        <v>74</v>
      </c>
      <c r="AB2" s="156" t="s">
        <v>75</v>
      </c>
      <c r="AC2" s="117" t="s">
        <v>102</v>
      </c>
      <c r="AD2" s="93" t="s">
        <v>77</v>
      </c>
      <c r="AE2" s="156" t="s">
        <v>78</v>
      </c>
      <c r="AF2" s="156" t="s">
        <v>79</v>
      </c>
      <c r="AG2" s="61" t="s">
        <v>80</v>
      </c>
      <c r="AH2" s="141" t="s">
        <v>74</v>
      </c>
      <c r="AI2" s="141" t="s">
        <v>75</v>
      </c>
      <c r="AJ2" s="127" t="s">
        <v>102</v>
      </c>
      <c r="AK2" s="7" t="s">
        <v>77</v>
      </c>
      <c r="AL2" s="141" t="s">
        <v>78</v>
      </c>
      <c r="AM2" s="141" t="s">
        <v>81</v>
      </c>
    </row>
    <row r="3" spans="2:39" ht="28.5" customHeight="1" thickBot="1" x14ac:dyDescent="0.3">
      <c r="B3" s="6" t="s">
        <v>0</v>
      </c>
      <c r="C3" s="7" t="s">
        <v>2</v>
      </c>
      <c r="D3" s="8" t="s">
        <v>1</v>
      </c>
      <c r="E3" s="27" t="s">
        <v>68</v>
      </c>
      <c r="F3" s="134"/>
      <c r="G3" s="29" t="s">
        <v>3</v>
      </c>
      <c r="H3" s="31" t="s">
        <v>4</v>
      </c>
      <c r="I3" s="32" t="s">
        <v>6</v>
      </c>
      <c r="J3" s="33" t="s">
        <v>10</v>
      </c>
      <c r="K3" s="144"/>
      <c r="L3" s="47" t="s">
        <v>5</v>
      </c>
      <c r="M3" s="48" t="s">
        <v>69</v>
      </c>
      <c r="N3" s="152"/>
      <c r="O3" s="44" t="s">
        <v>7</v>
      </c>
      <c r="P3" s="34" t="s">
        <v>12</v>
      </c>
      <c r="Q3" s="146"/>
      <c r="R3" s="36" t="s">
        <v>8</v>
      </c>
      <c r="S3" s="37" t="s">
        <v>9</v>
      </c>
      <c r="T3" s="38" t="s">
        <v>11</v>
      </c>
      <c r="U3" s="148"/>
      <c r="V3" s="142"/>
      <c r="W3" s="142"/>
      <c r="X3" s="142"/>
      <c r="Y3" s="155"/>
      <c r="Z3" s="94">
        <v>4088.45</v>
      </c>
      <c r="AA3" s="157"/>
      <c r="AB3" s="158"/>
      <c r="AC3" s="95">
        <v>0.2</v>
      </c>
      <c r="AD3" s="96">
        <v>0.19</v>
      </c>
      <c r="AE3" s="158"/>
      <c r="AF3" s="158"/>
      <c r="AG3" s="62">
        <v>5000</v>
      </c>
      <c r="AH3" s="142"/>
      <c r="AI3" s="153"/>
      <c r="AJ3" s="70">
        <v>0.2</v>
      </c>
      <c r="AK3" s="71">
        <v>0.19</v>
      </c>
      <c r="AL3" s="153"/>
      <c r="AM3" s="153"/>
    </row>
    <row r="4" spans="2:39" s="2" customFormat="1" ht="30" x14ac:dyDescent="0.25">
      <c r="B4" s="4">
        <v>1</v>
      </c>
      <c r="C4" s="9" t="s">
        <v>23</v>
      </c>
      <c r="D4" s="40" t="s">
        <v>24</v>
      </c>
      <c r="E4" s="15"/>
      <c r="F4" s="15">
        <v>1</v>
      </c>
      <c r="G4" s="15">
        <v>1</v>
      </c>
      <c r="H4" s="15">
        <v>1</v>
      </c>
      <c r="I4" s="18">
        <v>1</v>
      </c>
      <c r="J4" s="10"/>
      <c r="K4" s="21">
        <f>SUM(I4:J4)</f>
        <v>1</v>
      </c>
      <c r="L4" s="9">
        <v>1</v>
      </c>
      <c r="M4" s="49"/>
      <c r="N4" s="24">
        <f>SUM(L4:M4)</f>
        <v>1</v>
      </c>
      <c r="O4" s="18"/>
      <c r="P4" s="10"/>
      <c r="Q4" s="15">
        <f>SUM(O4:P4)</f>
        <v>0</v>
      </c>
      <c r="R4" s="15"/>
      <c r="S4" s="18"/>
      <c r="T4" s="10"/>
      <c r="U4" s="21">
        <f>SUM(S4:T4)</f>
        <v>0</v>
      </c>
      <c r="V4" s="50">
        <f>U4+R4+Q4+K4+H4+G4+F4+E4+N4</f>
        <v>5</v>
      </c>
      <c r="W4" s="53">
        <v>335</v>
      </c>
      <c r="X4" s="54">
        <f>W4*V4</f>
        <v>1675</v>
      </c>
      <c r="Y4" s="168">
        <f>SUM(X4:X25)</f>
        <v>31385</v>
      </c>
      <c r="Z4" s="97">
        <f>Z3*W4</f>
        <v>1369630.75</v>
      </c>
      <c r="AA4" s="98">
        <f>Z4*V4</f>
        <v>6848153.75</v>
      </c>
      <c r="AB4" s="171">
        <f>SUM(AA4:AA25)</f>
        <v>128316003.25</v>
      </c>
      <c r="AC4" s="174">
        <f>AB4*AC3</f>
        <v>25663200.650000002</v>
      </c>
      <c r="AD4" s="174">
        <f>AB4*AD3</f>
        <v>24380040.6175</v>
      </c>
      <c r="AE4" s="177">
        <v>200000</v>
      </c>
      <c r="AF4" s="177">
        <f>AE4+AD4+AC4+AB4</f>
        <v>178559244.51749998</v>
      </c>
      <c r="AG4" s="64">
        <f>AG3*W4</f>
        <v>1675000</v>
      </c>
      <c r="AH4" s="67">
        <f t="shared" ref="AH4:AH25" si="0">AG4*V4</f>
        <v>8375000</v>
      </c>
      <c r="AI4" s="180">
        <f>SUM(AH4:AH25)</f>
        <v>156925000</v>
      </c>
      <c r="AJ4" s="159">
        <f>AI4*AJ3</f>
        <v>31385000</v>
      </c>
      <c r="AK4" s="159">
        <f>AI4*AK3</f>
        <v>29815750</v>
      </c>
      <c r="AL4" s="162">
        <v>200000</v>
      </c>
      <c r="AM4" s="165">
        <f>AL4+AK4+AJ4+AI4</f>
        <v>218325750</v>
      </c>
    </row>
    <row r="5" spans="2:39" s="2" customFormat="1" ht="30" x14ac:dyDescent="0.25">
      <c r="B5" s="39">
        <v>2</v>
      </c>
      <c r="C5" s="11" t="s">
        <v>25</v>
      </c>
      <c r="D5" s="41" t="s">
        <v>26</v>
      </c>
      <c r="E5" s="16"/>
      <c r="F5" s="16"/>
      <c r="G5" s="16">
        <v>1</v>
      </c>
      <c r="H5" s="16">
        <v>1</v>
      </c>
      <c r="I5" s="19">
        <v>1</v>
      </c>
      <c r="J5" s="12"/>
      <c r="K5" s="22">
        <f>SUM(I5:J5)</f>
        <v>1</v>
      </c>
      <c r="L5" s="11"/>
      <c r="M5" s="45"/>
      <c r="N5" s="25">
        <f>SUM(L5:M5)</f>
        <v>0</v>
      </c>
      <c r="O5" s="19">
        <v>1</v>
      </c>
      <c r="P5" s="12"/>
      <c r="Q5" s="16">
        <f>SUM(O5:P5)</f>
        <v>1</v>
      </c>
      <c r="R5" s="16"/>
      <c r="S5" s="19"/>
      <c r="T5" s="12"/>
      <c r="U5" s="22">
        <f>SUM(S5:T5)</f>
        <v>0</v>
      </c>
      <c r="V5" s="51">
        <f t="shared" ref="V5:V25" si="1">U5+R5+Q5+K5+H5+G5+F5+E5+N5</f>
        <v>4</v>
      </c>
      <c r="W5" s="55">
        <v>370</v>
      </c>
      <c r="X5" s="56">
        <f t="shared" ref="X5:X25" si="2">W5*V5</f>
        <v>1480</v>
      </c>
      <c r="Y5" s="169"/>
      <c r="Z5" s="99">
        <f>Z3*W5</f>
        <v>1512726.5</v>
      </c>
      <c r="AA5" s="100">
        <f t="shared" ref="AA5:AA25" si="3">Z5*V5</f>
        <v>6050906</v>
      </c>
      <c r="AB5" s="172"/>
      <c r="AC5" s="175"/>
      <c r="AD5" s="175"/>
      <c r="AE5" s="178"/>
      <c r="AF5" s="178"/>
      <c r="AG5" s="65">
        <f>AG3*W5</f>
        <v>1850000</v>
      </c>
      <c r="AH5" s="68">
        <f t="shared" si="0"/>
        <v>7400000</v>
      </c>
      <c r="AI5" s="181"/>
      <c r="AJ5" s="160"/>
      <c r="AK5" s="160"/>
      <c r="AL5" s="163"/>
      <c r="AM5" s="166"/>
    </row>
    <row r="6" spans="2:39" s="2" customFormat="1" ht="30" x14ac:dyDescent="0.25">
      <c r="B6" s="39">
        <v>3</v>
      </c>
      <c r="C6" s="11" t="s">
        <v>27</v>
      </c>
      <c r="D6" s="41" t="s">
        <v>28</v>
      </c>
      <c r="E6" s="16"/>
      <c r="F6" s="16">
        <v>1</v>
      </c>
      <c r="G6" s="16"/>
      <c r="H6" s="16"/>
      <c r="I6" s="19"/>
      <c r="J6" s="12"/>
      <c r="K6" s="22">
        <f t="shared" ref="K6:K24" si="4">SUM(I6:J6)</f>
        <v>0</v>
      </c>
      <c r="L6" s="11">
        <v>1</v>
      </c>
      <c r="M6" s="45"/>
      <c r="N6" s="25">
        <f t="shared" ref="N6:N15" si="5">SUM(L6:M6)</f>
        <v>1</v>
      </c>
      <c r="O6" s="19">
        <v>1</v>
      </c>
      <c r="P6" s="12"/>
      <c r="Q6" s="16">
        <f t="shared" ref="Q6:Q24" si="6">SUM(O6:P6)</f>
        <v>1</v>
      </c>
      <c r="R6" s="16">
        <v>1</v>
      </c>
      <c r="S6" s="19"/>
      <c r="T6" s="12"/>
      <c r="U6" s="22">
        <f t="shared" ref="U6:U24" si="7">SUM(S6:T6)</f>
        <v>0</v>
      </c>
      <c r="V6" s="51">
        <f t="shared" si="1"/>
        <v>4</v>
      </c>
      <c r="W6" s="55">
        <v>555</v>
      </c>
      <c r="X6" s="56">
        <f t="shared" si="2"/>
        <v>2220</v>
      </c>
      <c r="Y6" s="169"/>
      <c r="Z6" s="99">
        <f>Z3*W6</f>
        <v>2269089.75</v>
      </c>
      <c r="AA6" s="100">
        <f t="shared" si="3"/>
        <v>9076359</v>
      </c>
      <c r="AB6" s="172"/>
      <c r="AC6" s="175"/>
      <c r="AD6" s="175"/>
      <c r="AE6" s="178"/>
      <c r="AF6" s="178"/>
      <c r="AG6" s="65">
        <f>AG3*W6</f>
        <v>2775000</v>
      </c>
      <c r="AH6" s="68">
        <f t="shared" si="0"/>
        <v>11100000</v>
      </c>
      <c r="AI6" s="181"/>
      <c r="AJ6" s="160"/>
      <c r="AK6" s="160"/>
      <c r="AL6" s="163"/>
      <c r="AM6" s="166"/>
    </row>
    <row r="7" spans="2:39" s="2" customFormat="1" ht="30" x14ac:dyDescent="0.25">
      <c r="B7" s="39">
        <v>4</v>
      </c>
      <c r="C7" s="11" t="s">
        <v>29</v>
      </c>
      <c r="D7" s="41" t="s">
        <v>30</v>
      </c>
      <c r="E7" s="16"/>
      <c r="F7" s="16">
        <v>1</v>
      </c>
      <c r="G7" s="16">
        <v>1</v>
      </c>
      <c r="H7" s="16">
        <v>1</v>
      </c>
      <c r="I7" s="19">
        <v>1</v>
      </c>
      <c r="J7" s="12"/>
      <c r="K7" s="22">
        <f t="shared" si="4"/>
        <v>1</v>
      </c>
      <c r="L7" s="11">
        <v>1</v>
      </c>
      <c r="M7" s="45"/>
      <c r="N7" s="25">
        <f t="shared" si="5"/>
        <v>1</v>
      </c>
      <c r="O7" s="19">
        <v>1</v>
      </c>
      <c r="P7" s="12"/>
      <c r="Q7" s="16">
        <f t="shared" si="6"/>
        <v>1</v>
      </c>
      <c r="R7" s="16">
        <v>1</v>
      </c>
      <c r="S7" s="19"/>
      <c r="T7" s="12"/>
      <c r="U7" s="22">
        <f t="shared" si="7"/>
        <v>0</v>
      </c>
      <c r="V7" s="51">
        <f t="shared" si="1"/>
        <v>7</v>
      </c>
      <c r="W7" s="55">
        <v>590</v>
      </c>
      <c r="X7" s="56">
        <f t="shared" si="2"/>
        <v>4130</v>
      </c>
      <c r="Y7" s="169"/>
      <c r="Z7" s="99">
        <f>Z3*W7</f>
        <v>2412185.5</v>
      </c>
      <c r="AA7" s="100">
        <f t="shared" si="3"/>
        <v>16885298.5</v>
      </c>
      <c r="AB7" s="172"/>
      <c r="AC7" s="175"/>
      <c r="AD7" s="175"/>
      <c r="AE7" s="178"/>
      <c r="AF7" s="178"/>
      <c r="AG7" s="65">
        <f>AG3*W7</f>
        <v>2950000</v>
      </c>
      <c r="AH7" s="68">
        <f t="shared" si="0"/>
        <v>20650000</v>
      </c>
      <c r="AI7" s="181"/>
      <c r="AJ7" s="160"/>
      <c r="AK7" s="160"/>
      <c r="AL7" s="163"/>
      <c r="AM7" s="166"/>
    </row>
    <row r="8" spans="2:39" s="2" customFormat="1" ht="30" x14ac:dyDescent="0.25">
      <c r="B8" s="39">
        <v>5</v>
      </c>
      <c r="C8" s="11" t="s">
        <v>31</v>
      </c>
      <c r="D8" s="41" t="s">
        <v>32</v>
      </c>
      <c r="E8" s="16"/>
      <c r="F8" s="16">
        <v>1</v>
      </c>
      <c r="G8" s="16">
        <v>1</v>
      </c>
      <c r="H8" s="16"/>
      <c r="I8" s="19"/>
      <c r="J8" s="12">
        <v>1</v>
      </c>
      <c r="K8" s="22">
        <f t="shared" si="4"/>
        <v>1</v>
      </c>
      <c r="L8" s="11"/>
      <c r="M8" s="45"/>
      <c r="N8" s="25">
        <f t="shared" si="5"/>
        <v>0</v>
      </c>
      <c r="O8" s="19"/>
      <c r="P8" s="12"/>
      <c r="Q8" s="16">
        <f t="shared" si="6"/>
        <v>0</v>
      </c>
      <c r="R8" s="16">
        <v>1</v>
      </c>
      <c r="S8" s="19">
        <v>1</v>
      </c>
      <c r="T8" s="12">
        <v>1</v>
      </c>
      <c r="U8" s="22">
        <f t="shared" si="7"/>
        <v>2</v>
      </c>
      <c r="V8" s="51">
        <f t="shared" si="1"/>
        <v>6</v>
      </c>
      <c r="W8" s="55">
        <v>270</v>
      </c>
      <c r="X8" s="56">
        <f t="shared" si="2"/>
        <v>1620</v>
      </c>
      <c r="Y8" s="169"/>
      <c r="Z8" s="99">
        <f>Z3*W8</f>
        <v>1103881.5</v>
      </c>
      <c r="AA8" s="100">
        <f t="shared" si="3"/>
        <v>6623289</v>
      </c>
      <c r="AB8" s="172"/>
      <c r="AC8" s="175"/>
      <c r="AD8" s="175"/>
      <c r="AE8" s="178"/>
      <c r="AF8" s="178"/>
      <c r="AG8" s="65">
        <f>AG3*W8</f>
        <v>1350000</v>
      </c>
      <c r="AH8" s="68">
        <f t="shared" si="0"/>
        <v>8100000</v>
      </c>
      <c r="AI8" s="181"/>
      <c r="AJ8" s="160"/>
      <c r="AK8" s="160"/>
      <c r="AL8" s="163"/>
      <c r="AM8" s="166"/>
    </row>
    <row r="9" spans="2:39" s="2" customFormat="1" ht="30" x14ac:dyDescent="0.25">
      <c r="B9" s="39">
        <v>6</v>
      </c>
      <c r="C9" s="11" t="s">
        <v>33</v>
      </c>
      <c r="D9" s="41" t="s">
        <v>34</v>
      </c>
      <c r="E9" s="16"/>
      <c r="F9" s="16"/>
      <c r="G9" s="16">
        <v>1</v>
      </c>
      <c r="H9" s="16">
        <v>1</v>
      </c>
      <c r="I9" s="19"/>
      <c r="J9" s="12"/>
      <c r="K9" s="22">
        <f t="shared" si="4"/>
        <v>0</v>
      </c>
      <c r="L9" s="11"/>
      <c r="M9" s="45"/>
      <c r="N9" s="25">
        <f t="shared" si="5"/>
        <v>0</v>
      </c>
      <c r="O9" s="19">
        <v>1</v>
      </c>
      <c r="P9" s="12"/>
      <c r="Q9" s="16">
        <f t="shared" si="6"/>
        <v>1</v>
      </c>
      <c r="R9" s="16"/>
      <c r="S9" s="19"/>
      <c r="T9" s="12"/>
      <c r="U9" s="22">
        <f t="shared" si="7"/>
        <v>0</v>
      </c>
      <c r="V9" s="51">
        <f t="shared" si="1"/>
        <v>3</v>
      </c>
      <c r="W9" s="55">
        <v>300</v>
      </c>
      <c r="X9" s="56">
        <f t="shared" si="2"/>
        <v>900</v>
      </c>
      <c r="Y9" s="169"/>
      <c r="Z9" s="99">
        <f>Z3*W9</f>
        <v>1226535</v>
      </c>
      <c r="AA9" s="100">
        <f t="shared" si="3"/>
        <v>3679605</v>
      </c>
      <c r="AB9" s="172"/>
      <c r="AC9" s="175"/>
      <c r="AD9" s="175"/>
      <c r="AE9" s="178"/>
      <c r="AF9" s="178"/>
      <c r="AG9" s="65">
        <f>AG3*W9</f>
        <v>1500000</v>
      </c>
      <c r="AH9" s="68">
        <f t="shared" si="0"/>
        <v>4500000</v>
      </c>
      <c r="AI9" s="181"/>
      <c r="AJ9" s="160"/>
      <c r="AK9" s="160"/>
      <c r="AL9" s="163"/>
      <c r="AM9" s="166"/>
    </row>
    <row r="10" spans="2:39" s="2" customFormat="1" ht="30" x14ac:dyDescent="0.25">
      <c r="B10" s="39">
        <v>7</v>
      </c>
      <c r="C10" s="11" t="s">
        <v>35</v>
      </c>
      <c r="D10" s="41" t="s">
        <v>36</v>
      </c>
      <c r="E10" s="16"/>
      <c r="F10" s="16">
        <v>1</v>
      </c>
      <c r="G10" s="16"/>
      <c r="H10" s="16">
        <v>1</v>
      </c>
      <c r="I10" s="19"/>
      <c r="J10" s="12"/>
      <c r="K10" s="22">
        <f t="shared" si="4"/>
        <v>0</v>
      </c>
      <c r="L10" s="11"/>
      <c r="M10" s="45"/>
      <c r="N10" s="25">
        <f t="shared" si="5"/>
        <v>0</v>
      </c>
      <c r="O10" s="19"/>
      <c r="P10" s="12"/>
      <c r="Q10" s="16">
        <f t="shared" si="6"/>
        <v>0</v>
      </c>
      <c r="R10" s="16"/>
      <c r="S10" s="19"/>
      <c r="T10" s="12"/>
      <c r="U10" s="22">
        <f t="shared" si="7"/>
        <v>0</v>
      </c>
      <c r="V10" s="51">
        <f t="shared" si="1"/>
        <v>2</v>
      </c>
      <c r="W10" s="55">
        <v>270</v>
      </c>
      <c r="X10" s="56">
        <f t="shared" si="2"/>
        <v>540</v>
      </c>
      <c r="Y10" s="169"/>
      <c r="Z10" s="99">
        <f>Z3*W10</f>
        <v>1103881.5</v>
      </c>
      <c r="AA10" s="100">
        <f t="shared" si="3"/>
        <v>2207763</v>
      </c>
      <c r="AB10" s="172"/>
      <c r="AC10" s="175"/>
      <c r="AD10" s="175"/>
      <c r="AE10" s="178"/>
      <c r="AF10" s="178"/>
      <c r="AG10" s="65">
        <f>AG3*W10</f>
        <v>1350000</v>
      </c>
      <c r="AH10" s="68">
        <f t="shared" si="0"/>
        <v>2700000</v>
      </c>
      <c r="AI10" s="181"/>
      <c r="AJ10" s="160"/>
      <c r="AK10" s="160"/>
      <c r="AL10" s="163"/>
      <c r="AM10" s="166"/>
    </row>
    <row r="11" spans="2:39" s="2" customFormat="1" ht="30" x14ac:dyDescent="0.25">
      <c r="B11" s="39">
        <v>8</v>
      </c>
      <c r="C11" s="11" t="s">
        <v>37</v>
      </c>
      <c r="D11" s="41" t="s">
        <v>38</v>
      </c>
      <c r="E11" s="16"/>
      <c r="F11" s="16">
        <v>1</v>
      </c>
      <c r="G11" s="16"/>
      <c r="H11" s="16"/>
      <c r="I11" s="19"/>
      <c r="J11" s="12"/>
      <c r="K11" s="22">
        <f t="shared" si="4"/>
        <v>0</v>
      </c>
      <c r="L11" s="11"/>
      <c r="M11" s="45"/>
      <c r="N11" s="25">
        <f t="shared" si="5"/>
        <v>0</v>
      </c>
      <c r="O11" s="19">
        <v>1</v>
      </c>
      <c r="P11" s="12"/>
      <c r="Q11" s="16">
        <f t="shared" si="6"/>
        <v>1</v>
      </c>
      <c r="R11" s="16">
        <v>1</v>
      </c>
      <c r="S11" s="19">
        <v>1</v>
      </c>
      <c r="T11" s="12">
        <v>1</v>
      </c>
      <c r="U11" s="22">
        <f t="shared" si="7"/>
        <v>2</v>
      </c>
      <c r="V11" s="51">
        <f t="shared" si="1"/>
        <v>5</v>
      </c>
      <c r="W11" s="55">
        <v>260</v>
      </c>
      <c r="X11" s="56">
        <f t="shared" si="2"/>
        <v>1300</v>
      </c>
      <c r="Y11" s="169"/>
      <c r="Z11" s="99">
        <f>Z3*W11</f>
        <v>1062997</v>
      </c>
      <c r="AA11" s="100">
        <f t="shared" si="3"/>
        <v>5314985</v>
      </c>
      <c r="AB11" s="172"/>
      <c r="AC11" s="175"/>
      <c r="AD11" s="175"/>
      <c r="AE11" s="178"/>
      <c r="AF11" s="178"/>
      <c r="AG11" s="65">
        <f>AG3*W11</f>
        <v>1300000</v>
      </c>
      <c r="AH11" s="68">
        <f t="shared" si="0"/>
        <v>6500000</v>
      </c>
      <c r="AI11" s="181"/>
      <c r="AJ11" s="160"/>
      <c r="AK11" s="160"/>
      <c r="AL11" s="163"/>
      <c r="AM11" s="166"/>
    </row>
    <row r="12" spans="2:39" s="2" customFormat="1" ht="30" x14ac:dyDescent="0.25">
      <c r="B12" s="39">
        <v>9</v>
      </c>
      <c r="C12" s="11" t="s">
        <v>39</v>
      </c>
      <c r="D12" s="41" t="s">
        <v>40</v>
      </c>
      <c r="E12" s="16"/>
      <c r="F12" s="16">
        <v>1</v>
      </c>
      <c r="G12" s="16"/>
      <c r="H12" s="16"/>
      <c r="I12" s="19">
        <v>1</v>
      </c>
      <c r="J12" s="12"/>
      <c r="K12" s="22">
        <f t="shared" si="4"/>
        <v>1</v>
      </c>
      <c r="L12" s="11"/>
      <c r="M12" s="45"/>
      <c r="N12" s="25">
        <f t="shared" si="5"/>
        <v>0</v>
      </c>
      <c r="O12" s="19">
        <v>1</v>
      </c>
      <c r="P12" s="12"/>
      <c r="Q12" s="16">
        <f t="shared" si="6"/>
        <v>1</v>
      </c>
      <c r="R12" s="16"/>
      <c r="S12" s="19">
        <v>1</v>
      </c>
      <c r="T12" s="12">
        <v>1</v>
      </c>
      <c r="U12" s="22">
        <f t="shared" si="7"/>
        <v>2</v>
      </c>
      <c r="V12" s="51">
        <f t="shared" si="1"/>
        <v>5</v>
      </c>
      <c r="W12" s="55">
        <v>405</v>
      </c>
      <c r="X12" s="56">
        <f t="shared" si="2"/>
        <v>2025</v>
      </c>
      <c r="Y12" s="169"/>
      <c r="Z12" s="99">
        <f>Z3*W12</f>
        <v>1655822.25</v>
      </c>
      <c r="AA12" s="100">
        <f t="shared" si="3"/>
        <v>8279111.25</v>
      </c>
      <c r="AB12" s="172"/>
      <c r="AC12" s="175"/>
      <c r="AD12" s="175"/>
      <c r="AE12" s="178"/>
      <c r="AF12" s="178"/>
      <c r="AG12" s="65">
        <f>AG3*W12</f>
        <v>2025000</v>
      </c>
      <c r="AH12" s="68">
        <f t="shared" si="0"/>
        <v>10125000</v>
      </c>
      <c r="AI12" s="181"/>
      <c r="AJ12" s="160"/>
      <c r="AK12" s="160"/>
      <c r="AL12" s="163"/>
      <c r="AM12" s="166"/>
    </row>
    <row r="13" spans="2:39" s="2" customFormat="1" ht="30" x14ac:dyDescent="0.25">
      <c r="B13" s="39">
        <v>10</v>
      </c>
      <c r="C13" s="11" t="s">
        <v>41</v>
      </c>
      <c r="D13" s="41" t="s">
        <v>42</v>
      </c>
      <c r="E13" s="16"/>
      <c r="F13" s="16">
        <v>1</v>
      </c>
      <c r="G13" s="16"/>
      <c r="H13" s="16"/>
      <c r="I13" s="19"/>
      <c r="J13" s="12"/>
      <c r="K13" s="22">
        <f t="shared" si="4"/>
        <v>0</v>
      </c>
      <c r="L13" s="11"/>
      <c r="M13" s="45"/>
      <c r="N13" s="25">
        <f t="shared" si="5"/>
        <v>0</v>
      </c>
      <c r="O13" s="19"/>
      <c r="P13" s="12"/>
      <c r="Q13" s="16">
        <f t="shared" si="6"/>
        <v>0</v>
      </c>
      <c r="R13" s="16"/>
      <c r="S13" s="19"/>
      <c r="T13" s="12"/>
      <c r="U13" s="22">
        <f t="shared" si="7"/>
        <v>0</v>
      </c>
      <c r="V13" s="51">
        <f t="shared" si="1"/>
        <v>1</v>
      </c>
      <c r="W13" s="55">
        <v>325</v>
      </c>
      <c r="X13" s="56">
        <f t="shared" si="2"/>
        <v>325</v>
      </c>
      <c r="Y13" s="169"/>
      <c r="Z13" s="99">
        <f>Z3*W13</f>
        <v>1328746.25</v>
      </c>
      <c r="AA13" s="100">
        <f t="shared" si="3"/>
        <v>1328746.25</v>
      </c>
      <c r="AB13" s="172"/>
      <c r="AC13" s="175"/>
      <c r="AD13" s="175"/>
      <c r="AE13" s="178"/>
      <c r="AF13" s="178"/>
      <c r="AG13" s="65">
        <f>AG3*W13</f>
        <v>1625000</v>
      </c>
      <c r="AH13" s="68">
        <f t="shared" si="0"/>
        <v>1625000</v>
      </c>
      <c r="AI13" s="181"/>
      <c r="AJ13" s="160"/>
      <c r="AK13" s="160"/>
      <c r="AL13" s="163"/>
      <c r="AM13" s="166"/>
    </row>
    <row r="14" spans="2:39" s="2" customFormat="1" ht="30" x14ac:dyDescent="0.25">
      <c r="B14" s="39">
        <v>11</v>
      </c>
      <c r="C14" s="11" t="s">
        <v>43</v>
      </c>
      <c r="D14" s="41" t="s">
        <v>44</v>
      </c>
      <c r="E14" s="16"/>
      <c r="F14" s="16">
        <v>1</v>
      </c>
      <c r="G14" s="16"/>
      <c r="H14" s="16"/>
      <c r="I14" s="19"/>
      <c r="J14" s="12"/>
      <c r="K14" s="22">
        <f t="shared" si="4"/>
        <v>0</v>
      </c>
      <c r="L14" s="11"/>
      <c r="M14" s="45"/>
      <c r="N14" s="25">
        <f t="shared" si="5"/>
        <v>0</v>
      </c>
      <c r="O14" s="19"/>
      <c r="P14" s="12"/>
      <c r="Q14" s="16">
        <f t="shared" si="6"/>
        <v>0</v>
      </c>
      <c r="R14" s="16"/>
      <c r="S14" s="19"/>
      <c r="T14" s="12"/>
      <c r="U14" s="22">
        <f t="shared" si="7"/>
        <v>0</v>
      </c>
      <c r="V14" s="51">
        <f t="shared" si="1"/>
        <v>1</v>
      </c>
      <c r="W14" s="55">
        <v>250</v>
      </c>
      <c r="X14" s="56">
        <f t="shared" si="2"/>
        <v>250</v>
      </c>
      <c r="Y14" s="169"/>
      <c r="Z14" s="99">
        <f>Z3*W14</f>
        <v>1022112.5</v>
      </c>
      <c r="AA14" s="100">
        <f t="shared" si="3"/>
        <v>1022112.5</v>
      </c>
      <c r="AB14" s="172"/>
      <c r="AC14" s="175"/>
      <c r="AD14" s="175"/>
      <c r="AE14" s="178"/>
      <c r="AF14" s="178"/>
      <c r="AG14" s="65">
        <f>AG3*W14</f>
        <v>1250000</v>
      </c>
      <c r="AH14" s="68">
        <f t="shared" si="0"/>
        <v>1250000</v>
      </c>
      <c r="AI14" s="181"/>
      <c r="AJ14" s="160"/>
      <c r="AK14" s="160"/>
      <c r="AL14" s="163"/>
      <c r="AM14" s="166"/>
    </row>
    <row r="15" spans="2:39" s="2" customFormat="1" ht="45" x14ac:dyDescent="0.25">
      <c r="B15" s="39">
        <v>12</v>
      </c>
      <c r="C15" s="11" t="s">
        <v>45</v>
      </c>
      <c r="D15" s="41" t="s">
        <v>46</v>
      </c>
      <c r="E15" s="16"/>
      <c r="F15" s="16">
        <v>1</v>
      </c>
      <c r="G15" s="16">
        <v>1</v>
      </c>
      <c r="H15" s="16"/>
      <c r="I15" s="19">
        <v>1</v>
      </c>
      <c r="J15" s="12"/>
      <c r="K15" s="22">
        <f t="shared" si="4"/>
        <v>1</v>
      </c>
      <c r="L15" s="11"/>
      <c r="M15" s="45"/>
      <c r="N15" s="25">
        <f t="shared" si="5"/>
        <v>0</v>
      </c>
      <c r="O15" s="19">
        <v>1</v>
      </c>
      <c r="P15" s="12"/>
      <c r="Q15" s="16">
        <f t="shared" si="6"/>
        <v>1</v>
      </c>
      <c r="R15" s="16"/>
      <c r="S15" s="19">
        <v>1</v>
      </c>
      <c r="T15" s="12">
        <v>1</v>
      </c>
      <c r="U15" s="22">
        <f t="shared" si="7"/>
        <v>2</v>
      </c>
      <c r="V15" s="51">
        <f t="shared" si="1"/>
        <v>6</v>
      </c>
      <c r="W15" s="55">
        <v>190</v>
      </c>
      <c r="X15" s="56">
        <f t="shared" si="2"/>
        <v>1140</v>
      </c>
      <c r="Y15" s="169"/>
      <c r="Z15" s="99">
        <f>Z3*W15</f>
        <v>776805.5</v>
      </c>
      <c r="AA15" s="100">
        <f t="shared" si="3"/>
        <v>4660833</v>
      </c>
      <c r="AB15" s="172"/>
      <c r="AC15" s="175"/>
      <c r="AD15" s="175"/>
      <c r="AE15" s="178"/>
      <c r="AF15" s="178"/>
      <c r="AG15" s="65">
        <f>AG3*W15</f>
        <v>950000</v>
      </c>
      <c r="AH15" s="68">
        <f t="shared" si="0"/>
        <v>5700000</v>
      </c>
      <c r="AI15" s="181"/>
      <c r="AJ15" s="160"/>
      <c r="AK15" s="160"/>
      <c r="AL15" s="163"/>
      <c r="AM15" s="166"/>
    </row>
    <row r="16" spans="2:39" s="2" customFormat="1" ht="30" x14ac:dyDescent="0.25">
      <c r="B16" s="39">
        <v>13</v>
      </c>
      <c r="C16" s="11" t="s">
        <v>47</v>
      </c>
      <c r="D16" s="41" t="s">
        <v>48</v>
      </c>
      <c r="E16" s="16"/>
      <c r="F16" s="16">
        <v>1</v>
      </c>
      <c r="G16" s="16">
        <v>1</v>
      </c>
      <c r="H16" s="16">
        <v>1</v>
      </c>
      <c r="I16" s="19">
        <v>1</v>
      </c>
      <c r="J16" s="12"/>
      <c r="K16" s="22">
        <f t="shared" si="4"/>
        <v>1</v>
      </c>
      <c r="L16" s="11">
        <v>1</v>
      </c>
      <c r="M16" s="45"/>
      <c r="N16" s="25">
        <f>SUM(L16:M16)</f>
        <v>1</v>
      </c>
      <c r="O16" s="19">
        <v>1</v>
      </c>
      <c r="P16" s="12"/>
      <c r="Q16" s="16">
        <f t="shared" si="6"/>
        <v>1</v>
      </c>
      <c r="R16" s="16">
        <v>1</v>
      </c>
      <c r="S16" s="19"/>
      <c r="T16" s="12">
        <v>1</v>
      </c>
      <c r="U16" s="22">
        <f t="shared" si="7"/>
        <v>1</v>
      </c>
      <c r="V16" s="51">
        <f t="shared" si="1"/>
        <v>8</v>
      </c>
      <c r="W16" s="55">
        <v>325</v>
      </c>
      <c r="X16" s="56">
        <f t="shared" si="2"/>
        <v>2600</v>
      </c>
      <c r="Y16" s="169"/>
      <c r="Z16" s="99">
        <f>Z3*W16</f>
        <v>1328746.25</v>
      </c>
      <c r="AA16" s="100">
        <f t="shared" si="3"/>
        <v>10629970</v>
      </c>
      <c r="AB16" s="172"/>
      <c r="AC16" s="175"/>
      <c r="AD16" s="175"/>
      <c r="AE16" s="178"/>
      <c r="AF16" s="178"/>
      <c r="AG16" s="65">
        <f>AG3*W16</f>
        <v>1625000</v>
      </c>
      <c r="AH16" s="68">
        <f t="shared" si="0"/>
        <v>13000000</v>
      </c>
      <c r="AI16" s="181"/>
      <c r="AJ16" s="160"/>
      <c r="AK16" s="160"/>
      <c r="AL16" s="163"/>
      <c r="AM16" s="166"/>
    </row>
    <row r="17" spans="2:39" s="2" customFormat="1" ht="30" x14ac:dyDescent="0.25">
      <c r="B17" s="39">
        <v>14</v>
      </c>
      <c r="C17" s="11" t="s">
        <v>49</v>
      </c>
      <c r="D17" s="41" t="s">
        <v>50</v>
      </c>
      <c r="E17" s="16"/>
      <c r="F17" s="16"/>
      <c r="G17" s="16"/>
      <c r="H17" s="16"/>
      <c r="I17" s="19"/>
      <c r="J17" s="12"/>
      <c r="K17" s="22">
        <f t="shared" si="4"/>
        <v>0</v>
      </c>
      <c r="L17" s="11">
        <v>1</v>
      </c>
      <c r="M17" s="45"/>
      <c r="N17" s="25">
        <f t="shared" ref="N17:N25" si="8">SUM(L17:M17)</f>
        <v>1</v>
      </c>
      <c r="O17" s="19">
        <v>1</v>
      </c>
      <c r="P17" s="12"/>
      <c r="Q17" s="16">
        <f t="shared" si="6"/>
        <v>1</v>
      </c>
      <c r="R17" s="16">
        <v>1</v>
      </c>
      <c r="S17" s="19"/>
      <c r="T17" s="12"/>
      <c r="U17" s="22">
        <f t="shared" si="7"/>
        <v>0</v>
      </c>
      <c r="V17" s="51">
        <f t="shared" si="1"/>
        <v>3</v>
      </c>
      <c r="W17" s="55">
        <v>325</v>
      </c>
      <c r="X17" s="56">
        <f t="shared" si="2"/>
        <v>975</v>
      </c>
      <c r="Y17" s="169"/>
      <c r="Z17" s="99">
        <f>Z3*W17</f>
        <v>1328746.25</v>
      </c>
      <c r="AA17" s="100">
        <f t="shared" si="3"/>
        <v>3986238.75</v>
      </c>
      <c r="AB17" s="172"/>
      <c r="AC17" s="175"/>
      <c r="AD17" s="175"/>
      <c r="AE17" s="178"/>
      <c r="AF17" s="178"/>
      <c r="AG17" s="65">
        <f>AG3*W17</f>
        <v>1625000</v>
      </c>
      <c r="AH17" s="68">
        <f t="shared" si="0"/>
        <v>4875000</v>
      </c>
      <c r="AI17" s="181"/>
      <c r="AJ17" s="160"/>
      <c r="AK17" s="160"/>
      <c r="AL17" s="163"/>
      <c r="AM17" s="166"/>
    </row>
    <row r="18" spans="2:39" s="2" customFormat="1" ht="30" x14ac:dyDescent="0.25">
      <c r="B18" s="39">
        <v>15</v>
      </c>
      <c r="C18" s="11" t="s">
        <v>51</v>
      </c>
      <c r="D18" s="41" t="s">
        <v>52</v>
      </c>
      <c r="E18" s="16"/>
      <c r="F18" s="16">
        <v>1</v>
      </c>
      <c r="G18" s="16">
        <v>1</v>
      </c>
      <c r="H18" s="16"/>
      <c r="I18" s="19"/>
      <c r="J18" s="12"/>
      <c r="K18" s="22">
        <f t="shared" si="4"/>
        <v>0</v>
      </c>
      <c r="L18" s="11">
        <v>1</v>
      </c>
      <c r="M18" s="45"/>
      <c r="N18" s="25">
        <f t="shared" si="8"/>
        <v>1</v>
      </c>
      <c r="O18" s="19">
        <v>1</v>
      </c>
      <c r="P18" s="12"/>
      <c r="Q18" s="16">
        <f t="shared" si="6"/>
        <v>1</v>
      </c>
      <c r="R18" s="16"/>
      <c r="S18" s="19"/>
      <c r="T18" s="12"/>
      <c r="U18" s="22">
        <f t="shared" si="7"/>
        <v>0</v>
      </c>
      <c r="V18" s="51">
        <f t="shared" si="1"/>
        <v>4</v>
      </c>
      <c r="W18" s="55">
        <v>650</v>
      </c>
      <c r="X18" s="56">
        <f t="shared" si="2"/>
        <v>2600</v>
      </c>
      <c r="Y18" s="169"/>
      <c r="Z18" s="99">
        <f>Z3*W18</f>
        <v>2657492.5</v>
      </c>
      <c r="AA18" s="100">
        <f t="shared" si="3"/>
        <v>10629970</v>
      </c>
      <c r="AB18" s="172"/>
      <c r="AC18" s="175"/>
      <c r="AD18" s="175"/>
      <c r="AE18" s="178"/>
      <c r="AF18" s="178"/>
      <c r="AG18" s="65">
        <f>AG3*W18</f>
        <v>3250000</v>
      </c>
      <c r="AH18" s="68">
        <f t="shared" si="0"/>
        <v>13000000</v>
      </c>
      <c r="AI18" s="181"/>
      <c r="AJ18" s="160"/>
      <c r="AK18" s="160"/>
      <c r="AL18" s="163"/>
      <c r="AM18" s="166"/>
    </row>
    <row r="19" spans="2:39" s="2" customFormat="1" ht="30" x14ac:dyDescent="0.25">
      <c r="B19" s="39">
        <v>16</v>
      </c>
      <c r="C19" s="11" t="s">
        <v>53</v>
      </c>
      <c r="D19" s="41" t="s">
        <v>54</v>
      </c>
      <c r="E19" s="16"/>
      <c r="F19" s="16">
        <v>1</v>
      </c>
      <c r="G19" s="16"/>
      <c r="H19" s="16"/>
      <c r="I19" s="19"/>
      <c r="J19" s="12"/>
      <c r="K19" s="22">
        <f t="shared" si="4"/>
        <v>0</v>
      </c>
      <c r="L19" s="11"/>
      <c r="M19" s="45"/>
      <c r="N19" s="25">
        <f t="shared" si="8"/>
        <v>0</v>
      </c>
      <c r="O19" s="19"/>
      <c r="P19" s="12"/>
      <c r="Q19" s="16">
        <f t="shared" si="6"/>
        <v>0</v>
      </c>
      <c r="R19" s="16"/>
      <c r="S19" s="19"/>
      <c r="T19" s="12"/>
      <c r="U19" s="22">
        <f t="shared" si="7"/>
        <v>0</v>
      </c>
      <c r="V19" s="51">
        <f t="shared" si="1"/>
        <v>1</v>
      </c>
      <c r="W19" s="55">
        <v>600</v>
      </c>
      <c r="X19" s="56">
        <f t="shared" si="2"/>
        <v>600</v>
      </c>
      <c r="Y19" s="169"/>
      <c r="Z19" s="99">
        <f>Z3*W19</f>
        <v>2453070</v>
      </c>
      <c r="AA19" s="100">
        <f t="shared" si="3"/>
        <v>2453070</v>
      </c>
      <c r="AB19" s="172"/>
      <c r="AC19" s="175"/>
      <c r="AD19" s="175"/>
      <c r="AE19" s="178"/>
      <c r="AF19" s="178"/>
      <c r="AG19" s="65">
        <f>W19*AG3</f>
        <v>3000000</v>
      </c>
      <c r="AH19" s="68">
        <f t="shared" si="0"/>
        <v>3000000</v>
      </c>
      <c r="AI19" s="181"/>
      <c r="AJ19" s="160"/>
      <c r="AK19" s="160"/>
      <c r="AL19" s="163"/>
      <c r="AM19" s="166"/>
    </row>
    <row r="20" spans="2:39" s="2" customFormat="1" ht="30" x14ac:dyDescent="0.25">
      <c r="B20" s="39">
        <v>17</v>
      </c>
      <c r="C20" s="11" t="s">
        <v>55</v>
      </c>
      <c r="D20" s="41" t="s">
        <v>56</v>
      </c>
      <c r="E20" s="16"/>
      <c r="F20" s="16">
        <v>1</v>
      </c>
      <c r="G20" s="16">
        <v>1</v>
      </c>
      <c r="H20" s="16">
        <v>1</v>
      </c>
      <c r="I20" s="19">
        <v>1</v>
      </c>
      <c r="J20" s="12"/>
      <c r="K20" s="22">
        <f t="shared" si="4"/>
        <v>1</v>
      </c>
      <c r="L20" s="11">
        <v>1</v>
      </c>
      <c r="M20" s="45"/>
      <c r="N20" s="25">
        <f t="shared" si="8"/>
        <v>1</v>
      </c>
      <c r="O20" s="19">
        <v>1</v>
      </c>
      <c r="P20" s="12"/>
      <c r="Q20" s="16">
        <f t="shared" si="6"/>
        <v>1</v>
      </c>
      <c r="R20" s="16">
        <v>1</v>
      </c>
      <c r="S20" s="19"/>
      <c r="T20" s="12"/>
      <c r="U20" s="22">
        <f t="shared" si="7"/>
        <v>0</v>
      </c>
      <c r="V20" s="51">
        <f t="shared" si="1"/>
        <v>7</v>
      </c>
      <c r="W20" s="55">
        <v>380</v>
      </c>
      <c r="X20" s="56">
        <f t="shared" si="2"/>
        <v>2660</v>
      </c>
      <c r="Y20" s="169"/>
      <c r="Z20" s="99">
        <f>Z3*W20</f>
        <v>1553611</v>
      </c>
      <c r="AA20" s="100">
        <f t="shared" si="3"/>
        <v>10875277</v>
      </c>
      <c r="AB20" s="172"/>
      <c r="AC20" s="175"/>
      <c r="AD20" s="175"/>
      <c r="AE20" s="178"/>
      <c r="AF20" s="178"/>
      <c r="AG20" s="65">
        <f>W20*AG3</f>
        <v>1900000</v>
      </c>
      <c r="AH20" s="68">
        <f t="shared" si="0"/>
        <v>13300000</v>
      </c>
      <c r="AI20" s="181"/>
      <c r="AJ20" s="160"/>
      <c r="AK20" s="160"/>
      <c r="AL20" s="163"/>
      <c r="AM20" s="166"/>
    </row>
    <row r="21" spans="2:39" s="2" customFormat="1" ht="30" x14ac:dyDescent="0.25">
      <c r="B21" s="39">
        <v>18</v>
      </c>
      <c r="C21" s="11" t="s">
        <v>57</v>
      </c>
      <c r="D21" s="41" t="s">
        <v>58</v>
      </c>
      <c r="E21" s="16"/>
      <c r="F21" s="16">
        <v>1</v>
      </c>
      <c r="G21" s="16"/>
      <c r="H21" s="16"/>
      <c r="I21" s="19"/>
      <c r="J21" s="12"/>
      <c r="K21" s="22">
        <f t="shared" si="4"/>
        <v>0</v>
      </c>
      <c r="L21" s="11"/>
      <c r="M21" s="45"/>
      <c r="N21" s="25">
        <f t="shared" si="8"/>
        <v>0</v>
      </c>
      <c r="O21" s="19"/>
      <c r="P21" s="12"/>
      <c r="Q21" s="16">
        <f t="shared" si="6"/>
        <v>0</v>
      </c>
      <c r="R21" s="16"/>
      <c r="S21" s="19"/>
      <c r="T21" s="12"/>
      <c r="U21" s="22">
        <f t="shared" si="7"/>
        <v>0</v>
      </c>
      <c r="V21" s="51">
        <f t="shared" si="1"/>
        <v>1</v>
      </c>
      <c r="W21" s="55">
        <v>255</v>
      </c>
      <c r="X21" s="56">
        <f t="shared" si="2"/>
        <v>255</v>
      </c>
      <c r="Y21" s="169"/>
      <c r="Z21" s="99">
        <f>Z3*W21</f>
        <v>1042554.75</v>
      </c>
      <c r="AA21" s="100">
        <f t="shared" si="3"/>
        <v>1042554.75</v>
      </c>
      <c r="AB21" s="172"/>
      <c r="AC21" s="175"/>
      <c r="AD21" s="175"/>
      <c r="AE21" s="178"/>
      <c r="AF21" s="178"/>
      <c r="AG21" s="65">
        <f>W21*AG3</f>
        <v>1275000</v>
      </c>
      <c r="AH21" s="68">
        <f t="shared" si="0"/>
        <v>1275000</v>
      </c>
      <c r="AI21" s="181"/>
      <c r="AJ21" s="160"/>
      <c r="AK21" s="160"/>
      <c r="AL21" s="163"/>
      <c r="AM21" s="166"/>
    </row>
    <row r="22" spans="2:39" s="2" customFormat="1" ht="30" x14ac:dyDescent="0.25">
      <c r="B22" s="39">
        <v>19</v>
      </c>
      <c r="C22" s="11" t="s">
        <v>59</v>
      </c>
      <c r="D22" s="41" t="s">
        <v>60</v>
      </c>
      <c r="E22" s="16"/>
      <c r="F22" s="16"/>
      <c r="G22" s="16"/>
      <c r="H22" s="16"/>
      <c r="I22" s="19">
        <v>1</v>
      </c>
      <c r="J22" s="12"/>
      <c r="K22" s="22">
        <f t="shared" si="4"/>
        <v>1</v>
      </c>
      <c r="L22" s="11">
        <v>1</v>
      </c>
      <c r="M22" s="45">
        <v>1</v>
      </c>
      <c r="N22" s="25">
        <f t="shared" si="8"/>
        <v>2</v>
      </c>
      <c r="O22" s="19"/>
      <c r="P22" s="12">
        <v>1</v>
      </c>
      <c r="Q22" s="16">
        <f t="shared" si="6"/>
        <v>1</v>
      </c>
      <c r="R22" s="16"/>
      <c r="S22" s="19">
        <v>1</v>
      </c>
      <c r="T22" s="12"/>
      <c r="U22" s="22">
        <f t="shared" si="7"/>
        <v>1</v>
      </c>
      <c r="V22" s="51">
        <f t="shared" si="1"/>
        <v>5</v>
      </c>
      <c r="W22" s="55">
        <v>305</v>
      </c>
      <c r="X22" s="56">
        <f t="shared" si="2"/>
        <v>1525</v>
      </c>
      <c r="Y22" s="169"/>
      <c r="Z22" s="99">
        <f>Z3*W22</f>
        <v>1246977.25</v>
      </c>
      <c r="AA22" s="100">
        <f t="shared" si="3"/>
        <v>6234886.25</v>
      </c>
      <c r="AB22" s="172"/>
      <c r="AC22" s="175"/>
      <c r="AD22" s="175"/>
      <c r="AE22" s="178"/>
      <c r="AF22" s="178"/>
      <c r="AG22" s="65">
        <f>W22*AG3</f>
        <v>1525000</v>
      </c>
      <c r="AH22" s="68">
        <f t="shared" si="0"/>
        <v>7625000</v>
      </c>
      <c r="AI22" s="181"/>
      <c r="AJ22" s="160"/>
      <c r="AK22" s="160"/>
      <c r="AL22" s="163"/>
      <c r="AM22" s="166"/>
    </row>
    <row r="23" spans="2:39" s="2" customFormat="1" ht="30" x14ac:dyDescent="0.25">
      <c r="B23" s="39">
        <v>20</v>
      </c>
      <c r="C23" s="11" t="s">
        <v>61</v>
      </c>
      <c r="D23" s="41" t="s">
        <v>62</v>
      </c>
      <c r="E23" s="16"/>
      <c r="F23" s="16">
        <v>1</v>
      </c>
      <c r="G23" s="16">
        <v>1</v>
      </c>
      <c r="H23" s="16">
        <v>1</v>
      </c>
      <c r="I23" s="19"/>
      <c r="J23" s="12"/>
      <c r="K23" s="22">
        <f t="shared" si="4"/>
        <v>0</v>
      </c>
      <c r="L23" s="11"/>
      <c r="M23" s="45"/>
      <c r="N23" s="25">
        <f t="shared" si="8"/>
        <v>0</v>
      </c>
      <c r="O23" s="19"/>
      <c r="P23" s="12"/>
      <c r="Q23" s="16">
        <f t="shared" si="6"/>
        <v>0</v>
      </c>
      <c r="R23" s="16"/>
      <c r="S23" s="19"/>
      <c r="T23" s="12"/>
      <c r="U23" s="22">
        <f t="shared" si="7"/>
        <v>0</v>
      </c>
      <c r="V23" s="51">
        <f t="shared" si="1"/>
        <v>3</v>
      </c>
      <c r="W23" s="55">
        <v>255</v>
      </c>
      <c r="X23" s="56">
        <f t="shared" si="2"/>
        <v>765</v>
      </c>
      <c r="Y23" s="169"/>
      <c r="Z23" s="99">
        <f>Z3*W23</f>
        <v>1042554.75</v>
      </c>
      <c r="AA23" s="100">
        <f t="shared" si="3"/>
        <v>3127664.25</v>
      </c>
      <c r="AB23" s="172"/>
      <c r="AC23" s="175"/>
      <c r="AD23" s="175"/>
      <c r="AE23" s="178"/>
      <c r="AF23" s="178"/>
      <c r="AG23" s="65">
        <f>W23*AG3</f>
        <v>1275000</v>
      </c>
      <c r="AH23" s="68">
        <f t="shared" si="0"/>
        <v>3825000</v>
      </c>
      <c r="AI23" s="181"/>
      <c r="AJ23" s="160"/>
      <c r="AK23" s="160"/>
      <c r="AL23" s="163"/>
      <c r="AM23" s="166"/>
    </row>
    <row r="24" spans="2:39" s="2" customFormat="1" ht="30" x14ac:dyDescent="0.25">
      <c r="B24" s="39">
        <v>21</v>
      </c>
      <c r="C24" s="11" t="s">
        <v>63</v>
      </c>
      <c r="D24" s="41" t="s">
        <v>64</v>
      </c>
      <c r="E24" s="16">
        <v>1</v>
      </c>
      <c r="F24" s="16">
        <v>1</v>
      </c>
      <c r="G24" s="16"/>
      <c r="H24" s="16"/>
      <c r="I24" s="19"/>
      <c r="J24" s="12"/>
      <c r="K24" s="22">
        <f t="shared" si="4"/>
        <v>0</v>
      </c>
      <c r="L24" s="11"/>
      <c r="M24" s="45"/>
      <c r="N24" s="25">
        <f t="shared" si="8"/>
        <v>0</v>
      </c>
      <c r="O24" s="19"/>
      <c r="P24" s="12"/>
      <c r="Q24" s="16">
        <f t="shared" si="6"/>
        <v>0</v>
      </c>
      <c r="R24" s="16"/>
      <c r="S24" s="19"/>
      <c r="T24" s="12"/>
      <c r="U24" s="22">
        <f t="shared" si="7"/>
        <v>0</v>
      </c>
      <c r="V24" s="51">
        <f t="shared" si="1"/>
        <v>2</v>
      </c>
      <c r="W24" s="55">
        <v>465</v>
      </c>
      <c r="X24" s="56">
        <f t="shared" si="2"/>
        <v>930</v>
      </c>
      <c r="Y24" s="169"/>
      <c r="Z24" s="99">
        <f>Z3*W24</f>
        <v>1901129.25</v>
      </c>
      <c r="AA24" s="100">
        <f t="shared" si="3"/>
        <v>3802258.5</v>
      </c>
      <c r="AB24" s="172"/>
      <c r="AC24" s="175"/>
      <c r="AD24" s="175"/>
      <c r="AE24" s="178"/>
      <c r="AF24" s="178"/>
      <c r="AG24" s="65">
        <f>W24*AG3</f>
        <v>2325000</v>
      </c>
      <c r="AH24" s="68">
        <f t="shared" si="0"/>
        <v>4650000</v>
      </c>
      <c r="AI24" s="181"/>
      <c r="AJ24" s="160"/>
      <c r="AK24" s="160"/>
      <c r="AL24" s="163"/>
      <c r="AM24" s="166"/>
    </row>
    <row r="25" spans="2:39" s="2" customFormat="1" ht="30.75" thickBot="1" x14ac:dyDescent="0.3">
      <c r="B25" s="5">
        <v>22</v>
      </c>
      <c r="C25" s="13" t="s">
        <v>65</v>
      </c>
      <c r="D25" s="42" t="s">
        <v>66</v>
      </c>
      <c r="E25" s="17"/>
      <c r="F25" s="17">
        <v>1</v>
      </c>
      <c r="G25" s="17">
        <v>1</v>
      </c>
      <c r="H25" s="17">
        <v>1</v>
      </c>
      <c r="I25" s="20"/>
      <c r="J25" s="14"/>
      <c r="K25" s="23">
        <f>SUM(I25:J25)</f>
        <v>0</v>
      </c>
      <c r="L25" s="13"/>
      <c r="M25" s="46"/>
      <c r="N25" s="26">
        <f t="shared" si="8"/>
        <v>0</v>
      </c>
      <c r="O25" s="20"/>
      <c r="P25" s="14"/>
      <c r="Q25" s="17">
        <f>SUM(O25:P25)</f>
        <v>0</v>
      </c>
      <c r="R25" s="17"/>
      <c r="S25" s="20"/>
      <c r="T25" s="14"/>
      <c r="U25" s="23">
        <f>SUM(S25:T25)</f>
        <v>0</v>
      </c>
      <c r="V25" s="52">
        <f t="shared" si="1"/>
        <v>3</v>
      </c>
      <c r="W25" s="57">
        <v>290</v>
      </c>
      <c r="X25" s="58">
        <f t="shared" si="2"/>
        <v>870</v>
      </c>
      <c r="Y25" s="170"/>
      <c r="Z25" s="101">
        <f>Z3*W25</f>
        <v>1185650.5</v>
      </c>
      <c r="AA25" s="102">
        <f t="shared" si="3"/>
        <v>3556951.5</v>
      </c>
      <c r="AB25" s="173"/>
      <c r="AC25" s="176"/>
      <c r="AD25" s="176"/>
      <c r="AE25" s="179"/>
      <c r="AF25" s="179"/>
      <c r="AG25" s="66">
        <f>W25*AG3</f>
        <v>1450000</v>
      </c>
      <c r="AH25" s="69">
        <f t="shared" si="0"/>
        <v>4350000</v>
      </c>
      <c r="AI25" s="182"/>
      <c r="AJ25" s="161"/>
      <c r="AK25" s="161"/>
      <c r="AL25" s="164"/>
      <c r="AM25" s="167"/>
    </row>
    <row r="26" spans="2:39" s="2" customFormat="1" x14ac:dyDescent="0.25">
      <c r="D26" s="1"/>
    </row>
    <row r="27" spans="2:39" s="2" customFormat="1" x14ac:dyDescent="0.25">
      <c r="D27" s="1"/>
    </row>
    <row r="28" spans="2:39" s="2" customFormat="1" x14ac:dyDescent="0.25">
      <c r="D28" s="1"/>
    </row>
    <row r="29" spans="2:39" s="2" customFormat="1" x14ac:dyDescent="0.25">
      <c r="D29" s="1"/>
    </row>
    <row r="30" spans="2:39" s="2" customFormat="1" x14ac:dyDescent="0.25">
      <c r="D30" s="1"/>
    </row>
    <row r="31" spans="2:39" s="2" customFormat="1" x14ac:dyDescent="0.25">
      <c r="D31" s="1"/>
    </row>
    <row r="32" spans="2:39" s="2" customFormat="1" x14ac:dyDescent="0.25">
      <c r="D32" s="1"/>
    </row>
    <row r="33" spans="4:4" s="2" customFormat="1" x14ac:dyDescent="0.25">
      <c r="D33" s="1"/>
    </row>
    <row r="34" spans="4:4" s="2" customFormat="1" x14ac:dyDescent="0.25">
      <c r="D34" s="1"/>
    </row>
    <row r="35" spans="4:4" s="2" customFormat="1" x14ac:dyDescent="0.25">
      <c r="D35" s="1"/>
    </row>
    <row r="36" spans="4:4" s="2" customFormat="1" x14ac:dyDescent="0.25">
      <c r="D36" s="1"/>
    </row>
    <row r="37" spans="4:4" s="2" customFormat="1" x14ac:dyDescent="0.25">
      <c r="D37" s="1"/>
    </row>
    <row r="38" spans="4:4" s="2" customFormat="1" x14ac:dyDescent="0.25">
      <c r="D38" s="1"/>
    </row>
    <row r="39" spans="4:4" s="2" customFormat="1" x14ac:dyDescent="0.25">
      <c r="D39" s="1"/>
    </row>
    <row r="40" spans="4:4" s="2" customFormat="1" x14ac:dyDescent="0.25">
      <c r="D40" s="1"/>
    </row>
    <row r="41" spans="4:4" s="2" customFormat="1" x14ac:dyDescent="0.25">
      <c r="D41" s="1"/>
    </row>
    <row r="42" spans="4:4" s="2" customFormat="1" x14ac:dyDescent="0.25">
      <c r="D42" s="1"/>
    </row>
    <row r="43" spans="4:4" s="2" customFormat="1" x14ac:dyDescent="0.25">
      <c r="D43" s="1"/>
    </row>
    <row r="44" spans="4:4" s="2" customFormat="1" x14ac:dyDescent="0.25">
      <c r="D44" s="1"/>
    </row>
    <row r="45" spans="4:4" s="2" customFormat="1" x14ac:dyDescent="0.25">
      <c r="D45" s="1"/>
    </row>
    <row r="46" spans="4:4" s="2" customFormat="1" x14ac:dyDescent="0.25">
      <c r="D46" s="1"/>
    </row>
    <row r="47" spans="4:4" s="2" customFormat="1" x14ac:dyDescent="0.25">
      <c r="D47" s="1"/>
    </row>
    <row r="48" spans="4:4" s="2" customFormat="1" x14ac:dyDescent="0.25">
      <c r="D48" s="1"/>
    </row>
    <row r="49" spans="4:4" s="2" customFormat="1" x14ac:dyDescent="0.25">
      <c r="D49" s="1"/>
    </row>
    <row r="50" spans="4:4" s="2" customFormat="1" x14ac:dyDescent="0.25">
      <c r="D50" s="1"/>
    </row>
    <row r="51" spans="4:4" s="2" customFormat="1" x14ac:dyDescent="0.25">
      <c r="D51" s="1"/>
    </row>
    <row r="52" spans="4:4" s="2" customFormat="1" x14ac:dyDescent="0.25">
      <c r="D52" s="1"/>
    </row>
    <row r="53" spans="4:4" s="2" customFormat="1" x14ac:dyDescent="0.25">
      <c r="D53" s="1"/>
    </row>
    <row r="54" spans="4:4" s="2" customFormat="1" x14ac:dyDescent="0.25">
      <c r="D54" s="1"/>
    </row>
    <row r="55" spans="4:4" s="2" customFormat="1" x14ac:dyDescent="0.25">
      <c r="D55" s="1"/>
    </row>
    <row r="56" spans="4:4" s="2" customFormat="1" x14ac:dyDescent="0.25">
      <c r="D56" s="1"/>
    </row>
    <row r="57" spans="4:4" s="2" customFormat="1" x14ac:dyDescent="0.25">
      <c r="D57" s="1"/>
    </row>
    <row r="58" spans="4:4" s="2" customFormat="1" x14ac:dyDescent="0.25">
      <c r="D58" s="1"/>
    </row>
    <row r="59" spans="4:4" s="2" customFormat="1" x14ac:dyDescent="0.25">
      <c r="D59" s="1"/>
    </row>
    <row r="60" spans="4:4" s="2" customFormat="1" x14ac:dyDescent="0.25">
      <c r="D60" s="1"/>
    </row>
    <row r="61" spans="4:4" s="2" customFormat="1" x14ac:dyDescent="0.25">
      <c r="D61" s="1"/>
    </row>
    <row r="62" spans="4:4" s="2" customFormat="1" x14ac:dyDescent="0.25">
      <c r="D62" s="1"/>
    </row>
    <row r="63" spans="4:4" s="2" customFormat="1" x14ac:dyDescent="0.25">
      <c r="D63" s="1"/>
    </row>
    <row r="64" spans="4:4" s="2" customFormat="1" x14ac:dyDescent="0.25">
      <c r="D64" s="1"/>
    </row>
    <row r="65" spans="4:4" s="2" customFormat="1" x14ac:dyDescent="0.25">
      <c r="D65" s="1"/>
    </row>
    <row r="66" spans="4:4" s="2" customFormat="1" x14ac:dyDescent="0.25">
      <c r="D66" s="1"/>
    </row>
    <row r="67" spans="4:4" s="2" customFormat="1" x14ac:dyDescent="0.25">
      <c r="D67" s="1"/>
    </row>
    <row r="68" spans="4:4" s="2" customFormat="1" x14ac:dyDescent="0.25">
      <c r="D68" s="1"/>
    </row>
    <row r="69" spans="4:4" s="2" customFormat="1" x14ac:dyDescent="0.25">
      <c r="D69" s="1"/>
    </row>
    <row r="70" spans="4:4" s="2" customFormat="1" x14ac:dyDescent="0.25">
      <c r="D70" s="1"/>
    </row>
    <row r="71" spans="4:4" s="2" customFormat="1" x14ac:dyDescent="0.25">
      <c r="D71" s="1"/>
    </row>
    <row r="72" spans="4:4" s="2" customFormat="1" x14ac:dyDescent="0.25">
      <c r="D72" s="1"/>
    </row>
    <row r="73" spans="4:4" s="2" customFormat="1" x14ac:dyDescent="0.25">
      <c r="D73" s="1"/>
    </row>
    <row r="74" spans="4:4" s="2" customFormat="1" x14ac:dyDescent="0.25">
      <c r="D74" s="1"/>
    </row>
    <row r="75" spans="4:4" s="2" customFormat="1" x14ac:dyDescent="0.25">
      <c r="D75" s="1"/>
    </row>
    <row r="76" spans="4:4" s="2" customFormat="1" x14ac:dyDescent="0.25">
      <c r="D76" s="1"/>
    </row>
    <row r="77" spans="4:4" s="2" customFormat="1" x14ac:dyDescent="0.25">
      <c r="D77" s="1"/>
    </row>
    <row r="78" spans="4:4" s="2" customFormat="1" x14ac:dyDescent="0.25">
      <c r="D78" s="1"/>
    </row>
    <row r="79" spans="4:4" s="2" customFormat="1" x14ac:dyDescent="0.25">
      <c r="D79" s="1"/>
    </row>
    <row r="80" spans="4:4" s="2" customFormat="1" x14ac:dyDescent="0.25">
      <c r="D80" s="1"/>
    </row>
    <row r="81" spans="4:4" s="2" customFormat="1" x14ac:dyDescent="0.25">
      <c r="D81" s="1"/>
    </row>
    <row r="82" spans="4:4" s="2" customFormat="1" x14ac:dyDescent="0.25">
      <c r="D82" s="1"/>
    </row>
    <row r="83" spans="4:4" s="2" customFormat="1" x14ac:dyDescent="0.25">
      <c r="D83" s="1"/>
    </row>
    <row r="84" spans="4:4" s="2" customFormat="1" x14ac:dyDescent="0.25">
      <c r="D84" s="1"/>
    </row>
    <row r="85" spans="4:4" s="2" customFormat="1" x14ac:dyDescent="0.25">
      <c r="D85" s="1"/>
    </row>
    <row r="86" spans="4:4" s="2" customFormat="1" x14ac:dyDescent="0.25">
      <c r="D86" s="1"/>
    </row>
    <row r="87" spans="4:4" s="2" customFormat="1" x14ac:dyDescent="0.25">
      <c r="D87" s="1"/>
    </row>
    <row r="88" spans="4:4" s="2" customFormat="1" x14ac:dyDescent="0.25">
      <c r="D88" s="1"/>
    </row>
    <row r="89" spans="4:4" s="2" customFormat="1" x14ac:dyDescent="0.25">
      <c r="D89" s="1"/>
    </row>
    <row r="90" spans="4:4" s="2" customFormat="1" x14ac:dyDescent="0.25">
      <c r="D90" s="1"/>
    </row>
    <row r="91" spans="4:4" s="2" customFormat="1" x14ac:dyDescent="0.25">
      <c r="D91" s="1"/>
    </row>
    <row r="92" spans="4:4" s="2" customFormat="1" x14ac:dyDescent="0.25">
      <c r="D92" s="1"/>
    </row>
    <row r="93" spans="4:4" s="2" customFormat="1" x14ac:dyDescent="0.25">
      <c r="D93" s="1"/>
    </row>
    <row r="94" spans="4:4" s="2" customFormat="1" x14ac:dyDescent="0.25">
      <c r="D94" s="1"/>
    </row>
    <row r="95" spans="4:4" s="2" customFormat="1" x14ac:dyDescent="0.25">
      <c r="D95" s="1"/>
    </row>
    <row r="96" spans="4:4" s="2" customFormat="1" x14ac:dyDescent="0.25">
      <c r="D96" s="1"/>
    </row>
    <row r="97" spans="4:4" s="2" customFormat="1" x14ac:dyDescent="0.25">
      <c r="D97" s="1"/>
    </row>
    <row r="98" spans="4:4" s="2" customFormat="1" x14ac:dyDescent="0.25">
      <c r="D98" s="1"/>
    </row>
    <row r="99" spans="4:4" s="2" customFormat="1" x14ac:dyDescent="0.25">
      <c r="D99" s="1"/>
    </row>
    <row r="100" spans="4:4" s="2" customFormat="1" x14ac:dyDescent="0.25">
      <c r="D100" s="1"/>
    </row>
    <row r="101" spans="4:4" s="2" customFormat="1" x14ac:dyDescent="0.25">
      <c r="D101" s="1"/>
    </row>
    <row r="102" spans="4:4" s="2" customFormat="1" x14ac:dyDescent="0.25">
      <c r="D102" s="1"/>
    </row>
    <row r="103" spans="4:4" s="2" customFormat="1" x14ac:dyDescent="0.25">
      <c r="D103" s="1"/>
    </row>
    <row r="104" spans="4:4" s="2" customFormat="1" x14ac:dyDescent="0.25">
      <c r="D104" s="1"/>
    </row>
    <row r="105" spans="4:4" s="2" customFormat="1" x14ac:dyDescent="0.25">
      <c r="D105" s="1"/>
    </row>
    <row r="106" spans="4:4" s="2" customFormat="1" x14ac:dyDescent="0.25">
      <c r="D106" s="1"/>
    </row>
    <row r="107" spans="4:4" s="2" customFormat="1" x14ac:dyDescent="0.25">
      <c r="D107" s="1"/>
    </row>
    <row r="108" spans="4:4" s="2" customFormat="1" x14ac:dyDescent="0.25">
      <c r="D108" s="1"/>
    </row>
    <row r="109" spans="4:4" s="2" customFormat="1" x14ac:dyDescent="0.25">
      <c r="D109" s="1"/>
    </row>
    <row r="110" spans="4:4" s="2" customFormat="1" x14ac:dyDescent="0.25">
      <c r="D110" s="1"/>
    </row>
    <row r="111" spans="4:4" s="2" customFormat="1" x14ac:dyDescent="0.25">
      <c r="D111" s="1"/>
    </row>
    <row r="112" spans="4:4" s="2" customFormat="1" x14ac:dyDescent="0.25">
      <c r="D112" s="1"/>
    </row>
    <row r="113" spans="4:4" s="2" customFormat="1" x14ac:dyDescent="0.25">
      <c r="D113" s="1"/>
    </row>
    <row r="114" spans="4:4" s="2" customFormat="1" x14ac:dyDescent="0.25">
      <c r="D114" s="1"/>
    </row>
    <row r="115" spans="4:4" s="2" customFormat="1" x14ac:dyDescent="0.25">
      <c r="D115" s="1"/>
    </row>
    <row r="116" spans="4:4" s="2" customFormat="1" x14ac:dyDescent="0.25">
      <c r="D116" s="1"/>
    </row>
    <row r="117" spans="4:4" s="2" customFormat="1" x14ac:dyDescent="0.25">
      <c r="D117" s="1"/>
    </row>
    <row r="118" spans="4:4" s="2" customFormat="1" x14ac:dyDescent="0.25">
      <c r="D118" s="1"/>
    </row>
    <row r="119" spans="4:4" s="2" customFormat="1" x14ac:dyDescent="0.25">
      <c r="D119" s="1"/>
    </row>
    <row r="120" spans="4:4" s="2" customFormat="1" x14ac:dyDescent="0.25">
      <c r="D120" s="1"/>
    </row>
    <row r="121" spans="4:4" s="2" customFormat="1" x14ac:dyDescent="0.25">
      <c r="D121" s="1"/>
    </row>
    <row r="122" spans="4:4" s="2" customFormat="1" x14ac:dyDescent="0.25">
      <c r="D122" s="1"/>
    </row>
    <row r="123" spans="4:4" s="2" customFormat="1" x14ac:dyDescent="0.25">
      <c r="D123" s="1"/>
    </row>
    <row r="124" spans="4:4" s="2" customFormat="1" x14ac:dyDescent="0.25">
      <c r="D124" s="1"/>
    </row>
    <row r="125" spans="4:4" s="2" customFormat="1" x14ac:dyDescent="0.25">
      <c r="D125" s="1"/>
    </row>
    <row r="126" spans="4:4" s="2" customFormat="1" x14ac:dyDescent="0.25">
      <c r="D126" s="1"/>
    </row>
    <row r="127" spans="4:4" s="2" customFormat="1" x14ac:dyDescent="0.25">
      <c r="D127" s="1"/>
    </row>
    <row r="128" spans="4:4" s="2" customFormat="1" x14ac:dyDescent="0.25">
      <c r="D128" s="1"/>
    </row>
    <row r="129" spans="4:4" s="2" customFormat="1" x14ac:dyDescent="0.25">
      <c r="D129" s="1"/>
    </row>
    <row r="130" spans="4:4" s="2" customFormat="1" x14ac:dyDescent="0.25">
      <c r="D130" s="1"/>
    </row>
    <row r="131" spans="4:4" s="2" customFormat="1" x14ac:dyDescent="0.25">
      <c r="D131" s="1"/>
    </row>
    <row r="132" spans="4:4" s="2" customFormat="1" x14ac:dyDescent="0.25">
      <c r="D132" s="1"/>
    </row>
    <row r="133" spans="4:4" s="2" customFormat="1" x14ac:dyDescent="0.25">
      <c r="D133" s="1"/>
    </row>
    <row r="134" spans="4:4" s="2" customFormat="1" x14ac:dyDescent="0.25">
      <c r="D134" s="1"/>
    </row>
    <row r="135" spans="4:4" s="2" customFormat="1" x14ac:dyDescent="0.25">
      <c r="D135" s="1"/>
    </row>
    <row r="136" spans="4:4" s="2" customFormat="1" x14ac:dyDescent="0.25">
      <c r="D136" s="1"/>
    </row>
    <row r="137" spans="4:4" s="2" customFormat="1" x14ac:dyDescent="0.25">
      <c r="D137" s="1"/>
    </row>
    <row r="138" spans="4:4" s="2" customFormat="1" x14ac:dyDescent="0.25">
      <c r="D138" s="1"/>
    </row>
    <row r="139" spans="4:4" s="2" customFormat="1" x14ac:dyDescent="0.25">
      <c r="D139" s="1"/>
    </row>
    <row r="140" spans="4:4" s="2" customFormat="1" x14ac:dyDescent="0.25">
      <c r="D140" s="1"/>
    </row>
    <row r="141" spans="4:4" s="2" customFormat="1" x14ac:dyDescent="0.25">
      <c r="D141" s="1"/>
    </row>
    <row r="142" spans="4:4" s="2" customFormat="1" x14ac:dyDescent="0.25">
      <c r="D142" s="1"/>
    </row>
    <row r="143" spans="4:4" s="2" customFormat="1" x14ac:dyDescent="0.25">
      <c r="D143" s="1"/>
    </row>
    <row r="144" spans="4:4" s="2" customFormat="1" x14ac:dyDescent="0.25">
      <c r="D144" s="1"/>
    </row>
    <row r="145" spans="4:4" s="2" customFormat="1" x14ac:dyDescent="0.25">
      <c r="D145" s="1"/>
    </row>
    <row r="146" spans="4:4" s="2" customFormat="1" x14ac:dyDescent="0.25">
      <c r="D146" s="1"/>
    </row>
    <row r="147" spans="4:4" s="2" customFormat="1" x14ac:dyDescent="0.25">
      <c r="D147" s="1"/>
    </row>
    <row r="148" spans="4:4" s="2" customFormat="1" x14ac:dyDescent="0.25">
      <c r="D148" s="1"/>
    </row>
    <row r="149" spans="4:4" s="2" customFormat="1" x14ac:dyDescent="0.25">
      <c r="D149" s="1"/>
    </row>
    <row r="150" spans="4:4" s="2" customFormat="1" x14ac:dyDescent="0.25">
      <c r="D150" s="1"/>
    </row>
    <row r="151" spans="4:4" s="2" customFormat="1" x14ac:dyDescent="0.25">
      <c r="D151" s="1"/>
    </row>
    <row r="152" spans="4:4" s="2" customFormat="1" x14ac:dyDescent="0.25">
      <c r="D152" s="1"/>
    </row>
    <row r="153" spans="4:4" s="2" customFormat="1" x14ac:dyDescent="0.25">
      <c r="D153" s="1"/>
    </row>
    <row r="154" spans="4:4" s="2" customFormat="1" x14ac:dyDescent="0.25">
      <c r="D154" s="1"/>
    </row>
    <row r="155" spans="4:4" s="2" customFormat="1" x14ac:dyDescent="0.25">
      <c r="D155" s="1"/>
    </row>
    <row r="156" spans="4:4" s="2" customFormat="1" x14ac:dyDescent="0.25">
      <c r="D156" s="1"/>
    </row>
    <row r="157" spans="4:4" s="2" customFormat="1" x14ac:dyDescent="0.25">
      <c r="D157" s="1"/>
    </row>
    <row r="158" spans="4:4" s="2" customFormat="1" x14ac:dyDescent="0.25">
      <c r="D158" s="1"/>
    </row>
    <row r="159" spans="4:4" s="2" customFormat="1" x14ac:dyDescent="0.25">
      <c r="D159" s="1"/>
    </row>
    <row r="160" spans="4:4" s="2" customFormat="1" x14ac:dyDescent="0.25">
      <c r="D160" s="1"/>
    </row>
    <row r="161" spans="4:4" s="2" customFormat="1" x14ac:dyDescent="0.25">
      <c r="D161" s="1"/>
    </row>
    <row r="162" spans="4:4" s="2" customFormat="1" x14ac:dyDescent="0.25">
      <c r="D162" s="1"/>
    </row>
    <row r="163" spans="4:4" s="2" customFormat="1" x14ac:dyDescent="0.25">
      <c r="D163" s="1"/>
    </row>
    <row r="164" spans="4:4" s="2" customFormat="1" x14ac:dyDescent="0.25">
      <c r="D164" s="1"/>
    </row>
    <row r="165" spans="4:4" s="2" customFormat="1" x14ac:dyDescent="0.25">
      <c r="D165" s="1"/>
    </row>
    <row r="166" spans="4:4" s="2" customFormat="1" x14ac:dyDescent="0.25">
      <c r="D166" s="1"/>
    </row>
    <row r="167" spans="4:4" s="2" customFormat="1" x14ac:dyDescent="0.25">
      <c r="D167" s="1"/>
    </row>
    <row r="168" spans="4:4" s="2" customFormat="1" x14ac:dyDescent="0.25">
      <c r="D168" s="1"/>
    </row>
    <row r="169" spans="4:4" s="2" customFormat="1" x14ac:dyDescent="0.25">
      <c r="D169" s="1"/>
    </row>
    <row r="170" spans="4:4" s="2" customFormat="1" x14ac:dyDescent="0.25">
      <c r="D170" s="1"/>
    </row>
    <row r="171" spans="4:4" s="2" customFormat="1" x14ac:dyDescent="0.25">
      <c r="D171" s="1"/>
    </row>
    <row r="172" spans="4:4" s="2" customFormat="1" x14ac:dyDescent="0.25">
      <c r="D172" s="1"/>
    </row>
    <row r="173" spans="4:4" s="2" customFormat="1" x14ac:dyDescent="0.25">
      <c r="D173" s="1"/>
    </row>
    <row r="174" spans="4:4" s="2" customFormat="1" x14ac:dyDescent="0.25">
      <c r="D174" s="1"/>
    </row>
    <row r="175" spans="4:4" s="2" customFormat="1" x14ac:dyDescent="0.25">
      <c r="D175" s="1"/>
    </row>
    <row r="176" spans="4:4" s="2" customFormat="1" x14ac:dyDescent="0.25">
      <c r="D176" s="1"/>
    </row>
    <row r="177" spans="4:4" s="2" customFormat="1" x14ac:dyDescent="0.25">
      <c r="D177" s="1"/>
    </row>
    <row r="178" spans="4:4" s="2" customFormat="1" x14ac:dyDescent="0.25">
      <c r="D178" s="1"/>
    </row>
    <row r="179" spans="4:4" s="2" customFormat="1" x14ac:dyDescent="0.25">
      <c r="D179" s="1"/>
    </row>
    <row r="180" spans="4:4" s="2" customFormat="1" x14ac:dyDescent="0.25">
      <c r="D180" s="1"/>
    </row>
    <row r="181" spans="4:4" s="2" customFormat="1" x14ac:dyDescent="0.25">
      <c r="D181" s="1"/>
    </row>
    <row r="182" spans="4:4" s="2" customFormat="1" x14ac:dyDescent="0.25">
      <c r="D182" s="1"/>
    </row>
    <row r="183" spans="4:4" s="2" customFormat="1" x14ac:dyDescent="0.25">
      <c r="D183" s="1"/>
    </row>
    <row r="184" spans="4:4" s="2" customFormat="1" x14ac:dyDescent="0.25">
      <c r="D184" s="1"/>
    </row>
    <row r="185" spans="4:4" s="2" customFormat="1" x14ac:dyDescent="0.25">
      <c r="D185" s="1"/>
    </row>
    <row r="186" spans="4:4" s="2" customFormat="1" x14ac:dyDescent="0.25">
      <c r="D186" s="1"/>
    </row>
    <row r="187" spans="4:4" s="2" customFormat="1" x14ac:dyDescent="0.25">
      <c r="D187" s="1"/>
    </row>
    <row r="188" spans="4:4" s="2" customFormat="1" x14ac:dyDescent="0.25">
      <c r="D188" s="1"/>
    </row>
    <row r="189" spans="4:4" s="2" customFormat="1" x14ac:dyDescent="0.25">
      <c r="D189" s="1"/>
    </row>
    <row r="190" spans="4:4" s="2" customFormat="1" x14ac:dyDescent="0.25">
      <c r="D190" s="1"/>
    </row>
    <row r="191" spans="4:4" s="2" customFormat="1" x14ac:dyDescent="0.25">
      <c r="D191" s="1"/>
    </row>
    <row r="192" spans="4:4" s="2" customFormat="1" x14ac:dyDescent="0.25">
      <c r="D192" s="1"/>
    </row>
    <row r="193" spans="4:4" s="2" customFormat="1" x14ac:dyDescent="0.25">
      <c r="D193" s="1"/>
    </row>
    <row r="194" spans="4:4" s="2" customFormat="1" x14ac:dyDescent="0.25">
      <c r="D194" s="1"/>
    </row>
    <row r="195" spans="4:4" s="2" customFormat="1" x14ac:dyDescent="0.25">
      <c r="D195" s="1"/>
    </row>
    <row r="196" spans="4:4" s="2" customFormat="1" x14ac:dyDescent="0.25">
      <c r="D196" s="1"/>
    </row>
    <row r="197" spans="4:4" s="2" customFormat="1" x14ac:dyDescent="0.25">
      <c r="D197" s="1"/>
    </row>
    <row r="198" spans="4:4" s="2" customFormat="1" x14ac:dyDescent="0.25">
      <c r="D198" s="1"/>
    </row>
    <row r="199" spans="4:4" s="2" customFormat="1" x14ac:dyDescent="0.25">
      <c r="D199" s="1"/>
    </row>
    <row r="200" spans="4:4" s="2" customFormat="1" x14ac:dyDescent="0.25">
      <c r="D200" s="1"/>
    </row>
    <row r="201" spans="4:4" s="2" customFormat="1" x14ac:dyDescent="0.25">
      <c r="D201" s="1"/>
    </row>
    <row r="202" spans="4:4" s="2" customFormat="1" x14ac:dyDescent="0.25">
      <c r="D202" s="1"/>
    </row>
    <row r="203" spans="4:4" s="2" customFormat="1" x14ac:dyDescent="0.25">
      <c r="D203" s="1"/>
    </row>
    <row r="204" spans="4:4" s="2" customFormat="1" x14ac:dyDescent="0.25">
      <c r="D204" s="1"/>
    </row>
    <row r="205" spans="4:4" s="2" customFormat="1" x14ac:dyDescent="0.25">
      <c r="D205" s="1"/>
    </row>
    <row r="206" spans="4:4" s="2" customFormat="1" x14ac:dyDescent="0.25">
      <c r="D206" s="1"/>
    </row>
    <row r="207" spans="4:4" s="2" customFormat="1" x14ac:dyDescent="0.25">
      <c r="D207" s="1"/>
    </row>
    <row r="208" spans="4:4" s="2" customFormat="1" x14ac:dyDescent="0.25">
      <c r="D208" s="1"/>
    </row>
    <row r="209" spans="4:4" s="2" customFormat="1" x14ac:dyDescent="0.25">
      <c r="D209" s="1"/>
    </row>
    <row r="210" spans="4:4" s="2" customFormat="1" x14ac:dyDescent="0.25">
      <c r="D210" s="1"/>
    </row>
    <row r="211" spans="4:4" s="2" customFormat="1" x14ac:dyDescent="0.25">
      <c r="D211" s="1"/>
    </row>
    <row r="212" spans="4:4" s="2" customFormat="1" x14ac:dyDescent="0.25">
      <c r="D212" s="1"/>
    </row>
    <row r="213" spans="4:4" s="2" customFormat="1" x14ac:dyDescent="0.25">
      <c r="D213" s="1"/>
    </row>
    <row r="214" spans="4:4" s="2" customFormat="1" x14ac:dyDescent="0.25">
      <c r="D214" s="1"/>
    </row>
    <row r="215" spans="4:4" s="2" customFormat="1" x14ac:dyDescent="0.25">
      <c r="D215" s="1"/>
    </row>
    <row r="216" spans="4:4" s="2" customFormat="1" x14ac:dyDescent="0.25">
      <c r="D216" s="1"/>
    </row>
    <row r="217" spans="4:4" s="2" customFormat="1" x14ac:dyDescent="0.25">
      <c r="D217" s="1"/>
    </row>
    <row r="218" spans="4:4" s="2" customFormat="1" x14ac:dyDescent="0.25">
      <c r="D218" s="1"/>
    </row>
    <row r="219" spans="4:4" s="2" customFormat="1" x14ac:dyDescent="0.25">
      <c r="D219" s="1"/>
    </row>
    <row r="220" spans="4:4" s="2" customFormat="1" x14ac:dyDescent="0.25">
      <c r="D220" s="1"/>
    </row>
    <row r="221" spans="4:4" s="2" customFormat="1" x14ac:dyDescent="0.25">
      <c r="D221" s="1"/>
    </row>
    <row r="222" spans="4:4" s="2" customFormat="1" x14ac:dyDescent="0.25">
      <c r="D222" s="1"/>
    </row>
    <row r="223" spans="4:4" s="2" customFormat="1" x14ac:dyDescent="0.25">
      <c r="D223" s="1"/>
    </row>
    <row r="224" spans="4:4" s="2" customFormat="1" x14ac:dyDescent="0.25">
      <c r="D224" s="1"/>
    </row>
    <row r="225" spans="4:4" s="2" customFormat="1" x14ac:dyDescent="0.25">
      <c r="D225" s="1"/>
    </row>
    <row r="226" spans="4:4" s="2" customFormat="1" x14ac:dyDescent="0.25">
      <c r="D226" s="1"/>
    </row>
    <row r="227" spans="4:4" s="2" customFormat="1" x14ac:dyDescent="0.25">
      <c r="D227" s="1"/>
    </row>
    <row r="228" spans="4:4" s="2" customFormat="1" x14ac:dyDescent="0.25">
      <c r="D228" s="1"/>
    </row>
    <row r="229" spans="4:4" s="2" customFormat="1" x14ac:dyDescent="0.25">
      <c r="D229" s="1"/>
    </row>
    <row r="230" spans="4:4" s="2" customFormat="1" x14ac:dyDescent="0.25">
      <c r="D230" s="1"/>
    </row>
    <row r="231" spans="4:4" s="2" customFormat="1" x14ac:dyDescent="0.25">
      <c r="D231" s="1"/>
    </row>
    <row r="232" spans="4:4" s="2" customFormat="1" x14ac:dyDescent="0.25">
      <c r="D232" s="1"/>
    </row>
    <row r="233" spans="4:4" s="2" customFormat="1" x14ac:dyDescent="0.25">
      <c r="D233" s="1"/>
    </row>
    <row r="234" spans="4:4" s="2" customFormat="1" x14ac:dyDescent="0.25">
      <c r="D234" s="1"/>
    </row>
    <row r="235" spans="4:4" s="2" customFormat="1" x14ac:dyDescent="0.25">
      <c r="D235" s="1"/>
    </row>
    <row r="236" spans="4:4" s="2" customFormat="1" x14ac:dyDescent="0.25">
      <c r="D236" s="1"/>
    </row>
    <row r="237" spans="4:4" s="2" customFormat="1" x14ac:dyDescent="0.25">
      <c r="D237" s="1"/>
    </row>
    <row r="238" spans="4:4" s="2" customFormat="1" x14ac:dyDescent="0.25">
      <c r="D238" s="1"/>
    </row>
    <row r="239" spans="4:4" s="2" customFormat="1" x14ac:dyDescent="0.25">
      <c r="D239" s="1"/>
    </row>
    <row r="240" spans="4:4" s="2" customFormat="1" x14ac:dyDescent="0.25">
      <c r="D240" s="1"/>
    </row>
    <row r="241" spans="4:4" s="2" customFormat="1" x14ac:dyDescent="0.25">
      <c r="D241" s="1"/>
    </row>
    <row r="242" spans="4:4" s="2" customFormat="1" x14ac:dyDescent="0.25">
      <c r="D242" s="1"/>
    </row>
    <row r="243" spans="4:4" s="2" customFormat="1" x14ac:dyDescent="0.25">
      <c r="D243" s="1"/>
    </row>
    <row r="244" spans="4:4" s="2" customFormat="1" x14ac:dyDescent="0.25">
      <c r="D244" s="1"/>
    </row>
    <row r="245" spans="4:4" s="2" customFormat="1" x14ac:dyDescent="0.25">
      <c r="D245" s="1"/>
    </row>
    <row r="246" spans="4:4" s="2" customFormat="1" x14ac:dyDescent="0.25">
      <c r="D246" s="1"/>
    </row>
    <row r="247" spans="4:4" s="2" customFormat="1" x14ac:dyDescent="0.25">
      <c r="D247" s="1"/>
    </row>
    <row r="248" spans="4:4" s="2" customFormat="1" x14ac:dyDescent="0.25">
      <c r="D248" s="1"/>
    </row>
    <row r="249" spans="4:4" s="2" customFormat="1" x14ac:dyDescent="0.25">
      <c r="D249" s="1"/>
    </row>
    <row r="250" spans="4:4" s="2" customFormat="1" x14ac:dyDescent="0.25">
      <c r="D250" s="1"/>
    </row>
    <row r="251" spans="4:4" s="2" customFormat="1" x14ac:dyDescent="0.25">
      <c r="D251" s="1"/>
    </row>
    <row r="252" spans="4:4" s="2" customFormat="1" x14ac:dyDescent="0.25">
      <c r="D252" s="1"/>
    </row>
    <row r="253" spans="4:4" s="2" customFormat="1" x14ac:dyDescent="0.25">
      <c r="D253" s="1"/>
    </row>
    <row r="254" spans="4:4" s="2" customFormat="1" x14ac:dyDescent="0.25">
      <c r="D254" s="1"/>
    </row>
    <row r="255" spans="4:4" s="2" customFormat="1" x14ac:dyDescent="0.25">
      <c r="D255" s="1"/>
    </row>
    <row r="256" spans="4:4" s="2" customFormat="1" x14ac:dyDescent="0.25">
      <c r="D256" s="1"/>
    </row>
    <row r="257" spans="4:4" s="2" customFormat="1" x14ac:dyDescent="0.25">
      <c r="D257" s="1"/>
    </row>
    <row r="258" spans="4:4" s="2" customFormat="1" x14ac:dyDescent="0.25">
      <c r="D258" s="1"/>
    </row>
    <row r="259" spans="4:4" s="2" customFormat="1" x14ac:dyDescent="0.25">
      <c r="D259" s="1"/>
    </row>
    <row r="260" spans="4:4" s="2" customFormat="1" x14ac:dyDescent="0.25">
      <c r="D260" s="1"/>
    </row>
    <row r="261" spans="4:4" s="2" customFormat="1" x14ac:dyDescent="0.25">
      <c r="D261" s="1"/>
    </row>
    <row r="262" spans="4:4" s="2" customFormat="1" x14ac:dyDescent="0.25">
      <c r="D262" s="1"/>
    </row>
    <row r="263" spans="4:4" s="2" customFormat="1" x14ac:dyDescent="0.25">
      <c r="D263" s="1"/>
    </row>
    <row r="264" spans="4:4" s="2" customFormat="1" x14ac:dyDescent="0.25">
      <c r="D264" s="1"/>
    </row>
    <row r="265" spans="4:4" s="2" customFormat="1" x14ac:dyDescent="0.25">
      <c r="D265" s="1"/>
    </row>
    <row r="266" spans="4:4" s="2" customFormat="1" x14ac:dyDescent="0.25">
      <c r="D266" s="1"/>
    </row>
    <row r="267" spans="4:4" s="2" customFormat="1" x14ac:dyDescent="0.25">
      <c r="D267" s="1"/>
    </row>
    <row r="268" spans="4:4" s="2" customFormat="1" x14ac:dyDescent="0.25">
      <c r="D268" s="1"/>
    </row>
    <row r="269" spans="4:4" s="2" customFormat="1" x14ac:dyDescent="0.25">
      <c r="D269" s="1"/>
    </row>
    <row r="270" spans="4:4" s="2" customFormat="1" x14ac:dyDescent="0.25">
      <c r="D270" s="1"/>
    </row>
    <row r="271" spans="4:4" s="2" customFormat="1" x14ac:dyDescent="0.25">
      <c r="D271" s="1"/>
    </row>
    <row r="272" spans="4:4" s="2" customFormat="1" x14ac:dyDescent="0.25">
      <c r="D272" s="1"/>
    </row>
    <row r="273" spans="4:4" s="2" customFormat="1" x14ac:dyDescent="0.25">
      <c r="D273" s="1"/>
    </row>
    <row r="274" spans="4:4" s="2" customFormat="1" x14ac:dyDescent="0.25">
      <c r="D274" s="1"/>
    </row>
    <row r="275" spans="4:4" s="2" customFormat="1" x14ac:dyDescent="0.25">
      <c r="D275" s="1"/>
    </row>
    <row r="276" spans="4:4" s="2" customFormat="1" x14ac:dyDescent="0.25">
      <c r="D276" s="1"/>
    </row>
    <row r="277" spans="4:4" s="2" customFormat="1" x14ac:dyDescent="0.25">
      <c r="D277" s="1"/>
    </row>
    <row r="278" spans="4:4" s="2" customFormat="1" x14ac:dyDescent="0.25">
      <c r="D278" s="1"/>
    </row>
    <row r="279" spans="4:4" s="2" customFormat="1" x14ac:dyDescent="0.25">
      <c r="D279" s="1"/>
    </row>
    <row r="280" spans="4:4" s="2" customFormat="1" x14ac:dyDescent="0.25">
      <c r="D280" s="1"/>
    </row>
    <row r="281" spans="4:4" s="2" customFormat="1" x14ac:dyDescent="0.25">
      <c r="D281" s="1"/>
    </row>
    <row r="282" spans="4:4" s="2" customFormat="1" x14ac:dyDescent="0.25">
      <c r="D282" s="1"/>
    </row>
    <row r="283" spans="4:4" s="2" customFormat="1" x14ac:dyDescent="0.25">
      <c r="D283" s="1"/>
    </row>
    <row r="284" spans="4:4" s="2" customFormat="1" x14ac:dyDescent="0.25">
      <c r="D284" s="1"/>
    </row>
    <row r="285" spans="4:4" s="2" customFormat="1" x14ac:dyDescent="0.25">
      <c r="D285" s="1"/>
    </row>
    <row r="286" spans="4:4" s="2" customFormat="1" x14ac:dyDescent="0.25">
      <c r="D286" s="1"/>
    </row>
    <row r="287" spans="4:4" s="2" customFormat="1" x14ac:dyDescent="0.25">
      <c r="D287" s="1"/>
    </row>
    <row r="288" spans="4:4" s="2" customFormat="1" x14ac:dyDescent="0.25">
      <c r="D288" s="1"/>
    </row>
    <row r="289" spans="4:4" s="2" customFormat="1" x14ac:dyDescent="0.25">
      <c r="D289" s="1"/>
    </row>
    <row r="290" spans="4:4" s="2" customFormat="1" x14ac:dyDescent="0.25">
      <c r="D290" s="1"/>
    </row>
    <row r="291" spans="4:4" s="2" customFormat="1" x14ac:dyDescent="0.25">
      <c r="D291" s="1"/>
    </row>
    <row r="292" spans="4:4" s="2" customFormat="1" x14ac:dyDescent="0.25">
      <c r="D292" s="1"/>
    </row>
    <row r="293" spans="4:4" s="2" customFormat="1" x14ac:dyDescent="0.25">
      <c r="D293" s="1"/>
    </row>
    <row r="294" spans="4:4" s="2" customFormat="1" x14ac:dyDescent="0.25">
      <c r="D294" s="1"/>
    </row>
    <row r="295" spans="4:4" s="2" customFormat="1" x14ac:dyDescent="0.25">
      <c r="D295" s="1"/>
    </row>
    <row r="296" spans="4:4" s="2" customFormat="1" x14ac:dyDescent="0.25">
      <c r="D296" s="1"/>
    </row>
    <row r="297" spans="4:4" s="2" customFormat="1" x14ac:dyDescent="0.25">
      <c r="D297" s="1"/>
    </row>
    <row r="298" spans="4:4" s="2" customFormat="1" x14ac:dyDescent="0.25">
      <c r="D298" s="1"/>
    </row>
    <row r="299" spans="4:4" s="2" customFormat="1" x14ac:dyDescent="0.25">
      <c r="D299" s="1"/>
    </row>
    <row r="300" spans="4:4" s="2" customFormat="1" x14ac:dyDescent="0.25">
      <c r="D300" s="1"/>
    </row>
    <row r="301" spans="4:4" s="2" customFormat="1" x14ac:dyDescent="0.25">
      <c r="D301" s="1"/>
    </row>
    <row r="302" spans="4:4" s="2" customFormat="1" x14ac:dyDescent="0.25">
      <c r="D302" s="1"/>
    </row>
    <row r="303" spans="4:4" s="2" customFormat="1" x14ac:dyDescent="0.25">
      <c r="D303" s="1"/>
    </row>
    <row r="304" spans="4:4" s="2" customFormat="1" x14ac:dyDescent="0.25">
      <c r="D304" s="1"/>
    </row>
    <row r="305" spans="4:4" s="2" customFormat="1" x14ac:dyDescent="0.25">
      <c r="D305" s="1"/>
    </row>
    <row r="306" spans="4:4" s="2" customFormat="1" x14ac:dyDescent="0.25">
      <c r="D306" s="1"/>
    </row>
    <row r="307" spans="4:4" s="2" customFormat="1" x14ac:dyDescent="0.25">
      <c r="D307" s="1"/>
    </row>
    <row r="308" spans="4:4" s="2" customFormat="1" x14ac:dyDescent="0.25">
      <c r="D308" s="1"/>
    </row>
    <row r="309" spans="4:4" s="2" customFormat="1" x14ac:dyDescent="0.25">
      <c r="D309" s="1"/>
    </row>
    <row r="310" spans="4:4" s="2" customFormat="1" x14ac:dyDescent="0.25">
      <c r="D310" s="1"/>
    </row>
    <row r="311" spans="4:4" s="2" customFormat="1" x14ac:dyDescent="0.25">
      <c r="D311" s="1"/>
    </row>
    <row r="312" spans="4:4" s="2" customFormat="1" x14ac:dyDescent="0.25">
      <c r="D312" s="1"/>
    </row>
    <row r="313" spans="4:4" s="2" customFormat="1" x14ac:dyDescent="0.25">
      <c r="D313" s="1"/>
    </row>
    <row r="314" spans="4:4" s="2" customFormat="1" x14ac:dyDescent="0.25">
      <c r="D314" s="1"/>
    </row>
    <row r="315" spans="4:4" s="2" customFormat="1" x14ac:dyDescent="0.25">
      <c r="D315" s="1"/>
    </row>
    <row r="316" spans="4:4" s="2" customFormat="1" x14ac:dyDescent="0.25">
      <c r="D316" s="1"/>
    </row>
    <row r="317" spans="4:4" s="2" customFormat="1" x14ac:dyDescent="0.25">
      <c r="D317" s="1"/>
    </row>
    <row r="318" spans="4:4" s="2" customFormat="1" x14ac:dyDescent="0.25">
      <c r="D318" s="1"/>
    </row>
    <row r="319" spans="4:4" s="2" customFormat="1" x14ac:dyDescent="0.25">
      <c r="D319" s="1"/>
    </row>
    <row r="320" spans="4:4" s="2" customFormat="1" x14ac:dyDescent="0.25">
      <c r="D320" s="1"/>
    </row>
    <row r="321" spans="4:4" s="2" customFormat="1" x14ac:dyDescent="0.25">
      <c r="D321" s="1"/>
    </row>
    <row r="322" spans="4:4" s="2" customFormat="1" x14ac:dyDescent="0.25">
      <c r="D322" s="1"/>
    </row>
    <row r="323" spans="4:4" s="2" customFormat="1" x14ac:dyDescent="0.25">
      <c r="D323" s="1"/>
    </row>
    <row r="324" spans="4:4" s="2" customFormat="1" x14ac:dyDescent="0.25">
      <c r="D324" s="1"/>
    </row>
    <row r="325" spans="4:4" s="2" customFormat="1" x14ac:dyDescent="0.25">
      <c r="D325" s="1"/>
    </row>
    <row r="326" spans="4:4" s="2" customFormat="1" x14ac:dyDescent="0.25">
      <c r="D326" s="1"/>
    </row>
    <row r="327" spans="4:4" s="2" customFormat="1" x14ac:dyDescent="0.25">
      <c r="D327" s="1"/>
    </row>
    <row r="328" spans="4:4" s="2" customFormat="1" x14ac:dyDescent="0.25">
      <c r="D328" s="1"/>
    </row>
    <row r="329" spans="4:4" s="2" customFormat="1" x14ac:dyDescent="0.25">
      <c r="D329" s="1"/>
    </row>
    <row r="330" spans="4:4" s="2" customFormat="1" x14ac:dyDescent="0.25">
      <c r="D330" s="1"/>
    </row>
    <row r="331" spans="4:4" s="2" customFormat="1" x14ac:dyDescent="0.25">
      <c r="D331" s="1"/>
    </row>
    <row r="332" spans="4:4" s="2" customFormat="1" x14ac:dyDescent="0.25">
      <c r="D332" s="1"/>
    </row>
    <row r="333" spans="4:4" s="2" customFormat="1" x14ac:dyDescent="0.25">
      <c r="D333" s="1"/>
    </row>
    <row r="334" spans="4:4" s="2" customFormat="1" x14ac:dyDescent="0.25">
      <c r="D334" s="1"/>
    </row>
    <row r="335" spans="4:4" s="2" customFormat="1" x14ac:dyDescent="0.25">
      <c r="D335" s="1"/>
    </row>
    <row r="336" spans="4:4" s="2" customFormat="1" x14ac:dyDescent="0.25">
      <c r="D336" s="1"/>
    </row>
    <row r="337" spans="4:4" s="2" customFormat="1" x14ac:dyDescent="0.25">
      <c r="D337" s="1"/>
    </row>
    <row r="338" spans="4:4" s="2" customFormat="1" x14ac:dyDescent="0.25">
      <c r="D338" s="1"/>
    </row>
    <row r="339" spans="4:4" s="2" customFormat="1" x14ac:dyDescent="0.25">
      <c r="D339" s="1"/>
    </row>
    <row r="340" spans="4:4" s="2" customFormat="1" x14ac:dyDescent="0.25">
      <c r="D340" s="1"/>
    </row>
    <row r="341" spans="4:4" s="2" customFormat="1" x14ac:dyDescent="0.25">
      <c r="D341" s="1"/>
    </row>
    <row r="342" spans="4:4" s="2" customFormat="1" x14ac:dyDescent="0.25">
      <c r="D342" s="1"/>
    </row>
    <row r="343" spans="4:4" s="2" customFormat="1" x14ac:dyDescent="0.25">
      <c r="D343" s="1"/>
    </row>
    <row r="344" spans="4:4" s="2" customFormat="1" x14ac:dyDescent="0.25">
      <c r="D344" s="1"/>
    </row>
    <row r="345" spans="4:4" s="2" customFormat="1" x14ac:dyDescent="0.25">
      <c r="D345" s="1"/>
    </row>
    <row r="346" spans="4:4" s="2" customFormat="1" x14ac:dyDescent="0.25">
      <c r="D346" s="1"/>
    </row>
    <row r="347" spans="4:4" s="2" customFormat="1" x14ac:dyDescent="0.25">
      <c r="D347" s="1"/>
    </row>
    <row r="348" spans="4:4" s="2" customFormat="1" x14ac:dyDescent="0.25">
      <c r="D348" s="1"/>
    </row>
    <row r="349" spans="4:4" s="2" customFormat="1" x14ac:dyDescent="0.25">
      <c r="D349" s="1"/>
    </row>
    <row r="350" spans="4:4" s="2" customFormat="1" x14ac:dyDescent="0.25">
      <c r="D350" s="1"/>
    </row>
    <row r="351" spans="4:4" s="2" customFormat="1" x14ac:dyDescent="0.25">
      <c r="D351" s="1"/>
    </row>
    <row r="352" spans="4:4" s="2" customFormat="1" x14ac:dyDescent="0.25">
      <c r="D352" s="1"/>
    </row>
    <row r="353" spans="4:4" s="2" customFormat="1" x14ac:dyDescent="0.25">
      <c r="D353" s="1"/>
    </row>
    <row r="354" spans="4:4" s="2" customFormat="1" x14ac:dyDescent="0.25">
      <c r="D354" s="1"/>
    </row>
    <row r="355" spans="4:4" s="2" customFormat="1" x14ac:dyDescent="0.25">
      <c r="D355" s="1"/>
    </row>
    <row r="356" spans="4:4" s="2" customFormat="1" x14ac:dyDescent="0.25">
      <c r="D356" s="1"/>
    </row>
    <row r="357" spans="4:4" s="2" customFormat="1" x14ac:dyDescent="0.25">
      <c r="D357" s="1"/>
    </row>
    <row r="358" spans="4:4" s="2" customFormat="1" x14ac:dyDescent="0.25">
      <c r="D358" s="1"/>
    </row>
    <row r="359" spans="4:4" s="2" customFormat="1" x14ac:dyDescent="0.25">
      <c r="D359" s="1"/>
    </row>
    <row r="360" spans="4:4" s="2" customFormat="1" x14ac:dyDescent="0.25">
      <c r="D360" s="1"/>
    </row>
    <row r="361" spans="4:4" s="2" customFormat="1" x14ac:dyDescent="0.25">
      <c r="D361" s="1"/>
    </row>
    <row r="362" spans="4:4" s="2" customFormat="1" x14ac:dyDescent="0.25">
      <c r="D362" s="1"/>
    </row>
    <row r="363" spans="4:4" s="2" customFormat="1" x14ac:dyDescent="0.25">
      <c r="D363" s="1"/>
    </row>
    <row r="364" spans="4:4" s="2" customFormat="1" x14ac:dyDescent="0.25">
      <c r="D364" s="1"/>
    </row>
    <row r="365" spans="4:4" s="2" customFormat="1" x14ac:dyDescent="0.25">
      <c r="D365" s="1"/>
    </row>
    <row r="366" spans="4:4" s="2" customFormat="1" x14ac:dyDescent="0.25">
      <c r="D366" s="1"/>
    </row>
    <row r="367" spans="4:4" s="2" customFormat="1" x14ac:dyDescent="0.25">
      <c r="D367" s="1"/>
    </row>
    <row r="368" spans="4:4" s="2" customFormat="1" x14ac:dyDescent="0.25">
      <c r="D368" s="1"/>
    </row>
    <row r="369" spans="4:4" s="2" customFormat="1" x14ac:dyDescent="0.25">
      <c r="D369" s="1"/>
    </row>
    <row r="370" spans="4:4" s="2" customFormat="1" x14ac:dyDescent="0.25">
      <c r="D370" s="1"/>
    </row>
    <row r="371" spans="4:4" s="2" customFormat="1" x14ac:dyDescent="0.25">
      <c r="D371" s="1"/>
    </row>
    <row r="372" spans="4:4" s="2" customFormat="1" x14ac:dyDescent="0.25">
      <c r="D372" s="1"/>
    </row>
    <row r="373" spans="4:4" s="2" customFormat="1" x14ac:dyDescent="0.25">
      <c r="D373" s="1"/>
    </row>
    <row r="374" spans="4:4" s="2" customFormat="1" x14ac:dyDescent="0.25">
      <c r="D374" s="1"/>
    </row>
    <row r="375" spans="4:4" s="2" customFormat="1" x14ac:dyDescent="0.25">
      <c r="D375" s="1"/>
    </row>
    <row r="376" spans="4:4" s="2" customFormat="1" x14ac:dyDescent="0.25">
      <c r="D376" s="1"/>
    </row>
    <row r="377" spans="4:4" s="2" customFormat="1" x14ac:dyDescent="0.25">
      <c r="D377" s="1"/>
    </row>
    <row r="378" spans="4:4" s="2" customFormat="1" x14ac:dyDescent="0.25">
      <c r="D378" s="1"/>
    </row>
    <row r="379" spans="4:4" s="2" customFormat="1" x14ac:dyDescent="0.25">
      <c r="D379" s="1"/>
    </row>
    <row r="380" spans="4:4" s="2" customFormat="1" x14ac:dyDescent="0.25">
      <c r="D380" s="1"/>
    </row>
    <row r="381" spans="4:4" s="2" customFormat="1" x14ac:dyDescent="0.25">
      <c r="D381" s="1"/>
    </row>
    <row r="382" spans="4:4" s="2" customFormat="1" x14ac:dyDescent="0.25">
      <c r="D382" s="1"/>
    </row>
    <row r="383" spans="4:4" s="2" customFormat="1" x14ac:dyDescent="0.25">
      <c r="D383" s="1"/>
    </row>
    <row r="384" spans="4:4" s="2" customFormat="1" x14ac:dyDescent="0.25">
      <c r="D384" s="1"/>
    </row>
    <row r="385" spans="4:4" s="2" customFormat="1" x14ac:dyDescent="0.25">
      <c r="D385" s="1"/>
    </row>
    <row r="386" spans="4:4" s="2" customFormat="1" x14ac:dyDescent="0.25">
      <c r="D386" s="1"/>
    </row>
    <row r="387" spans="4:4" s="2" customFormat="1" x14ac:dyDescent="0.25">
      <c r="D387" s="1"/>
    </row>
    <row r="388" spans="4:4" s="2" customFormat="1" x14ac:dyDescent="0.25">
      <c r="D388" s="1"/>
    </row>
    <row r="389" spans="4:4" s="2" customFormat="1" x14ac:dyDescent="0.25">
      <c r="D389" s="1"/>
    </row>
    <row r="390" spans="4:4" s="2" customFormat="1" x14ac:dyDescent="0.25">
      <c r="D390" s="1"/>
    </row>
    <row r="391" spans="4:4" s="2" customFormat="1" x14ac:dyDescent="0.25">
      <c r="D391" s="1"/>
    </row>
    <row r="392" spans="4:4" s="2" customFormat="1" x14ac:dyDescent="0.25">
      <c r="D392" s="1"/>
    </row>
    <row r="393" spans="4:4" s="2" customFormat="1" x14ac:dyDescent="0.25">
      <c r="D393" s="1"/>
    </row>
    <row r="394" spans="4:4" s="2" customFormat="1" x14ac:dyDescent="0.25">
      <c r="D394" s="1"/>
    </row>
    <row r="395" spans="4:4" s="2" customFormat="1" x14ac:dyDescent="0.25">
      <c r="D395" s="1"/>
    </row>
    <row r="396" spans="4:4" s="2" customFormat="1" x14ac:dyDescent="0.25">
      <c r="D396" s="1"/>
    </row>
    <row r="397" spans="4:4" s="2" customFormat="1" x14ac:dyDescent="0.25">
      <c r="D397" s="1"/>
    </row>
    <row r="398" spans="4:4" s="2" customFormat="1" x14ac:dyDescent="0.25">
      <c r="D398" s="1"/>
    </row>
    <row r="399" spans="4:4" s="2" customFormat="1" x14ac:dyDescent="0.25">
      <c r="D399" s="1"/>
    </row>
    <row r="400" spans="4:4" s="2" customFormat="1" x14ac:dyDescent="0.25">
      <c r="D400" s="1"/>
    </row>
    <row r="401" spans="4:4" s="2" customFormat="1" x14ac:dyDescent="0.25">
      <c r="D401" s="1"/>
    </row>
    <row r="402" spans="4:4" s="2" customFormat="1" x14ac:dyDescent="0.25">
      <c r="D402" s="1"/>
    </row>
    <row r="403" spans="4:4" s="2" customFormat="1" x14ac:dyDescent="0.25">
      <c r="D403" s="1"/>
    </row>
    <row r="404" spans="4:4" s="2" customFormat="1" x14ac:dyDescent="0.25">
      <c r="D404" s="1"/>
    </row>
    <row r="405" spans="4:4" s="2" customFormat="1" x14ac:dyDescent="0.25">
      <c r="D405" s="1"/>
    </row>
    <row r="406" spans="4:4" s="2" customFormat="1" x14ac:dyDescent="0.25">
      <c r="D406" s="1"/>
    </row>
    <row r="407" spans="4:4" s="2" customFormat="1" x14ac:dyDescent="0.25">
      <c r="D407" s="1"/>
    </row>
    <row r="408" spans="4:4" s="2" customFormat="1" x14ac:dyDescent="0.25">
      <c r="D408" s="1"/>
    </row>
    <row r="409" spans="4:4" s="2" customFormat="1" x14ac:dyDescent="0.25">
      <c r="D409" s="1"/>
    </row>
    <row r="410" spans="4:4" s="2" customFormat="1" x14ac:dyDescent="0.25">
      <c r="D410" s="1"/>
    </row>
    <row r="411" spans="4:4" s="2" customFormat="1" x14ac:dyDescent="0.25">
      <c r="D411" s="1"/>
    </row>
    <row r="412" spans="4:4" s="2" customFormat="1" x14ac:dyDescent="0.25">
      <c r="D412" s="1"/>
    </row>
    <row r="413" spans="4:4" s="2" customFormat="1" x14ac:dyDescent="0.25">
      <c r="D413" s="1"/>
    </row>
    <row r="414" spans="4:4" s="2" customFormat="1" x14ac:dyDescent="0.25">
      <c r="D414" s="1"/>
    </row>
    <row r="415" spans="4:4" s="2" customFormat="1" x14ac:dyDescent="0.25">
      <c r="D415" s="1"/>
    </row>
    <row r="416" spans="4:4" s="2" customFormat="1" x14ac:dyDescent="0.25">
      <c r="D416" s="1"/>
    </row>
    <row r="417" spans="4:4" s="2" customFormat="1" x14ac:dyDescent="0.25">
      <c r="D417" s="1"/>
    </row>
    <row r="418" spans="4:4" s="2" customFormat="1" x14ac:dyDescent="0.25">
      <c r="D418" s="1"/>
    </row>
    <row r="419" spans="4:4" s="2" customFormat="1" x14ac:dyDescent="0.25">
      <c r="D419" s="1"/>
    </row>
    <row r="420" spans="4:4" s="2" customFormat="1" x14ac:dyDescent="0.25">
      <c r="D420" s="1"/>
    </row>
    <row r="421" spans="4:4" s="2" customFormat="1" x14ac:dyDescent="0.25">
      <c r="D421" s="1"/>
    </row>
    <row r="422" spans="4:4" s="2" customFormat="1" x14ac:dyDescent="0.25">
      <c r="D422" s="1"/>
    </row>
    <row r="423" spans="4:4" s="2" customFormat="1" x14ac:dyDescent="0.25">
      <c r="D423" s="1"/>
    </row>
    <row r="424" spans="4:4" s="2" customFormat="1" x14ac:dyDescent="0.25">
      <c r="D424" s="1"/>
    </row>
    <row r="425" spans="4:4" s="2" customFormat="1" x14ac:dyDescent="0.25">
      <c r="D425" s="1"/>
    </row>
    <row r="426" spans="4:4" s="2" customFormat="1" x14ac:dyDescent="0.25">
      <c r="D426" s="1"/>
    </row>
    <row r="427" spans="4:4" s="2" customFormat="1" x14ac:dyDescent="0.25">
      <c r="D427" s="1"/>
    </row>
    <row r="428" spans="4:4" s="2" customFormat="1" x14ac:dyDescent="0.25">
      <c r="D428" s="1"/>
    </row>
    <row r="429" spans="4:4" s="2" customFormat="1" x14ac:dyDescent="0.25">
      <c r="D429" s="1"/>
    </row>
    <row r="430" spans="4:4" s="2" customFormat="1" x14ac:dyDescent="0.25">
      <c r="D430" s="1"/>
    </row>
    <row r="431" spans="4:4" s="2" customFormat="1" x14ac:dyDescent="0.25">
      <c r="D431" s="1"/>
    </row>
    <row r="432" spans="4:4" s="2" customFormat="1" x14ac:dyDescent="0.25">
      <c r="D432" s="1"/>
    </row>
    <row r="433" spans="4:4" s="2" customFormat="1" x14ac:dyDescent="0.25">
      <c r="D433" s="1"/>
    </row>
    <row r="434" spans="4:4" s="2" customFormat="1" x14ac:dyDescent="0.25">
      <c r="D434" s="1"/>
    </row>
    <row r="435" spans="4:4" s="2" customFormat="1" x14ac:dyDescent="0.25">
      <c r="D435" s="1"/>
    </row>
    <row r="436" spans="4:4" s="2" customFormat="1" x14ac:dyDescent="0.25">
      <c r="D436" s="1"/>
    </row>
    <row r="437" spans="4:4" s="2" customFormat="1" x14ac:dyDescent="0.25">
      <c r="D437" s="1"/>
    </row>
    <row r="438" spans="4:4" s="2" customFormat="1" x14ac:dyDescent="0.25">
      <c r="D438" s="1"/>
    </row>
    <row r="439" spans="4:4" s="2" customFormat="1" x14ac:dyDescent="0.25">
      <c r="D439" s="1"/>
    </row>
    <row r="440" spans="4:4" s="2" customFormat="1" x14ac:dyDescent="0.25">
      <c r="D440" s="1"/>
    </row>
    <row r="441" spans="4:4" s="2" customFormat="1" x14ac:dyDescent="0.25">
      <c r="D441" s="1"/>
    </row>
    <row r="442" spans="4:4" s="2" customFormat="1" x14ac:dyDescent="0.25">
      <c r="D442" s="1"/>
    </row>
    <row r="443" spans="4:4" s="2" customFormat="1" x14ac:dyDescent="0.25">
      <c r="D443" s="1"/>
    </row>
    <row r="444" spans="4:4" s="2" customFormat="1" x14ac:dyDescent="0.25">
      <c r="D444" s="1"/>
    </row>
    <row r="445" spans="4:4" s="2" customFormat="1" x14ac:dyDescent="0.25">
      <c r="D445" s="1"/>
    </row>
    <row r="446" spans="4:4" s="2" customFormat="1" x14ac:dyDescent="0.25">
      <c r="D446" s="1"/>
    </row>
    <row r="447" spans="4:4" s="2" customFormat="1" x14ac:dyDescent="0.25">
      <c r="D447" s="1"/>
    </row>
    <row r="448" spans="4:4" s="2" customFormat="1" x14ac:dyDescent="0.25">
      <c r="D448" s="1"/>
    </row>
    <row r="449" spans="4:4" s="2" customFormat="1" x14ac:dyDescent="0.25">
      <c r="D449" s="1"/>
    </row>
    <row r="450" spans="4:4" s="2" customFormat="1" x14ac:dyDescent="0.25">
      <c r="D450" s="1"/>
    </row>
    <row r="451" spans="4:4" s="2" customFormat="1" x14ac:dyDescent="0.25">
      <c r="D451" s="1"/>
    </row>
    <row r="452" spans="4:4" s="2" customFormat="1" x14ac:dyDescent="0.25">
      <c r="D452" s="1"/>
    </row>
    <row r="453" spans="4:4" s="2" customFormat="1" x14ac:dyDescent="0.25">
      <c r="D453" s="1"/>
    </row>
    <row r="454" spans="4:4" s="2" customFormat="1" x14ac:dyDescent="0.25">
      <c r="D454" s="1"/>
    </row>
    <row r="455" spans="4:4" s="2" customFormat="1" x14ac:dyDescent="0.25">
      <c r="D455" s="1"/>
    </row>
    <row r="456" spans="4:4" s="2" customFormat="1" x14ac:dyDescent="0.25">
      <c r="D456" s="1"/>
    </row>
    <row r="457" spans="4:4" s="2" customFormat="1" x14ac:dyDescent="0.25">
      <c r="D457" s="1"/>
    </row>
    <row r="458" spans="4:4" s="2" customFormat="1" x14ac:dyDescent="0.25">
      <c r="D458" s="1"/>
    </row>
    <row r="459" spans="4:4" s="2" customFormat="1" x14ac:dyDescent="0.25">
      <c r="D459" s="1"/>
    </row>
    <row r="460" spans="4:4" s="2" customFormat="1" x14ac:dyDescent="0.25">
      <c r="D460" s="1"/>
    </row>
    <row r="461" spans="4:4" s="2" customFormat="1" x14ac:dyDescent="0.25">
      <c r="D461" s="1"/>
    </row>
    <row r="462" spans="4:4" s="2" customFormat="1" x14ac:dyDescent="0.25">
      <c r="D462" s="1"/>
    </row>
    <row r="463" spans="4:4" s="2" customFormat="1" x14ac:dyDescent="0.25">
      <c r="D463" s="1"/>
    </row>
    <row r="464" spans="4:4" s="2" customFormat="1" x14ac:dyDescent="0.25">
      <c r="D464" s="1"/>
    </row>
    <row r="465" spans="4:4" s="2" customFormat="1" x14ac:dyDescent="0.25">
      <c r="D465" s="1"/>
    </row>
    <row r="466" spans="4:4" s="2" customFormat="1" x14ac:dyDescent="0.25">
      <c r="D466" s="1"/>
    </row>
    <row r="467" spans="4:4" s="2" customFormat="1" x14ac:dyDescent="0.25">
      <c r="D467" s="1"/>
    </row>
    <row r="468" spans="4:4" s="2" customFormat="1" x14ac:dyDescent="0.25">
      <c r="D468" s="1"/>
    </row>
    <row r="469" spans="4:4" s="2" customFormat="1" x14ac:dyDescent="0.25">
      <c r="D469" s="1"/>
    </row>
    <row r="470" spans="4:4" s="2" customFormat="1" x14ac:dyDescent="0.25">
      <c r="D470" s="1"/>
    </row>
  </sheetData>
  <mergeCells count="32">
    <mergeCell ref="AK4:AK25"/>
    <mergeCell ref="AL4:AL25"/>
    <mergeCell ref="AM4:AM25"/>
    <mergeCell ref="Y4:Y25"/>
    <mergeCell ref="AB4:AB25"/>
    <mergeCell ref="AC4:AC25"/>
    <mergeCell ref="AD4:AD25"/>
    <mergeCell ref="AE4:AE25"/>
    <mergeCell ref="AF4:AF25"/>
    <mergeCell ref="AI4:AI25"/>
    <mergeCell ref="AJ4:AJ25"/>
    <mergeCell ref="AI2:AI3"/>
    <mergeCell ref="AL2:AL3"/>
    <mergeCell ref="AM2:AM3"/>
    <mergeCell ref="Y2:Y3"/>
    <mergeCell ref="AA2:AA3"/>
    <mergeCell ref="AB2:AB3"/>
    <mergeCell ref="AE2:AE3"/>
    <mergeCell ref="AF2:AF3"/>
    <mergeCell ref="AH2:AH3"/>
    <mergeCell ref="X2:X3"/>
    <mergeCell ref="F2:F3"/>
    <mergeCell ref="I2:J2"/>
    <mergeCell ref="K2:K3"/>
    <mergeCell ref="L2:M2"/>
    <mergeCell ref="N2:N3"/>
    <mergeCell ref="O2:P2"/>
    <mergeCell ref="Q2:Q3"/>
    <mergeCell ref="S2:T2"/>
    <mergeCell ref="U2:U3"/>
    <mergeCell ref="V2:V3"/>
    <mergeCell ref="W2:W3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F475"/>
  <sheetViews>
    <sheetView topLeftCell="AG28" workbookViewId="0">
      <selection activeCell="H11" sqref="H11"/>
    </sheetView>
  </sheetViews>
  <sheetFormatPr baseColWidth="10" defaultRowHeight="15" x14ac:dyDescent="0.25"/>
  <cols>
    <col min="1" max="1" width="11.42578125" style="59"/>
    <col min="2" max="2" width="6.42578125" style="59" customWidth="1"/>
    <col min="3" max="3" width="16.42578125" style="59" customWidth="1"/>
    <col min="4" max="4" width="43.7109375" style="3" customWidth="1"/>
    <col min="5" max="5" width="14" style="59" customWidth="1"/>
    <col min="6" max="6" width="11.42578125" style="59" customWidth="1"/>
    <col min="7" max="8" width="15.85546875" style="59" customWidth="1"/>
    <col min="9" max="9" width="14.7109375" style="59" customWidth="1"/>
    <col min="10" max="11" width="11.42578125" style="59" customWidth="1"/>
    <col min="12" max="14" width="13.28515625" style="59" customWidth="1"/>
    <col min="15" max="16" width="16.42578125" style="59" customWidth="1"/>
    <col min="17" max="17" width="11.7109375" style="59" customWidth="1"/>
    <col min="18" max="18" width="12.42578125" style="59" customWidth="1"/>
    <col min="19" max="19" width="16.28515625" style="59" customWidth="1"/>
    <col min="20" max="21" width="11.42578125" style="59" customWidth="1"/>
    <col min="22" max="22" width="13.85546875" style="59" customWidth="1"/>
    <col min="23" max="23" width="13.42578125" style="59" customWidth="1"/>
    <col min="24" max="24" width="13" style="59" customWidth="1"/>
    <col min="25" max="25" width="11.42578125" style="59" customWidth="1"/>
    <col min="26" max="26" width="16.7109375" style="59" hidden="1" customWidth="1"/>
    <col min="27" max="27" width="16.28515625" style="59" hidden="1" customWidth="1"/>
    <col min="28" max="28" width="16.5703125" style="59" hidden="1" customWidth="1"/>
    <col min="29" max="29" width="30.42578125" style="59" hidden="1" customWidth="1"/>
    <col min="30" max="30" width="22.42578125" style="59" hidden="1" customWidth="1"/>
    <col min="31" max="31" width="20" style="59" hidden="1" customWidth="1"/>
    <col min="32" max="32" width="19.5703125" style="59" hidden="1" customWidth="1"/>
    <col min="33" max="33" width="16.7109375" style="59" customWidth="1"/>
    <col min="34" max="34" width="16.28515625" style="59" customWidth="1"/>
    <col min="35" max="35" width="16.5703125" style="59" customWidth="1"/>
    <col min="36" max="36" width="30.42578125" style="59" customWidth="1"/>
    <col min="37" max="37" width="22.42578125" style="59" customWidth="1"/>
    <col min="38" max="38" width="20" style="59" customWidth="1"/>
    <col min="39" max="39" width="19.5703125" style="59" customWidth="1"/>
    <col min="40" max="40" width="16.7109375" style="59" customWidth="1"/>
    <col min="41" max="41" width="16.5703125" style="59" customWidth="1"/>
    <col min="42" max="42" width="15.7109375" style="59" customWidth="1"/>
    <col min="43" max="43" width="15.5703125" style="59" customWidth="1"/>
    <col min="44" max="44" width="15.28515625" style="59" customWidth="1"/>
    <col min="45" max="45" width="14.5703125" style="59" customWidth="1"/>
    <col min="46" max="46" width="15.7109375" style="59" customWidth="1"/>
    <col min="47" max="49" width="14.5703125" style="59" customWidth="1"/>
    <col min="50" max="50" width="15.7109375" style="59" customWidth="1"/>
    <col min="51" max="51" width="15.28515625" style="59" customWidth="1"/>
    <col min="52" max="52" width="14.5703125" style="59" customWidth="1"/>
    <col min="53" max="53" width="15.42578125" style="59" customWidth="1"/>
    <col min="54" max="54" width="14.42578125" style="59" bestFit="1" customWidth="1"/>
    <col min="55" max="55" width="14.42578125" style="59" customWidth="1"/>
    <col min="56" max="56" width="16" style="59" customWidth="1"/>
    <col min="57" max="57" width="18.5703125" style="59" customWidth="1"/>
    <col min="58" max="58" width="18" style="59" customWidth="1"/>
    <col min="59" max="16384" width="11.42578125" style="59"/>
  </cols>
  <sheetData>
    <row r="1" spans="2:58" ht="15.75" thickBot="1" x14ac:dyDescent="0.3">
      <c r="Z1" s="60"/>
      <c r="AG1" s="60"/>
    </row>
    <row r="2" spans="2:58" ht="42.75" customHeight="1" thickBot="1" x14ac:dyDescent="0.3">
      <c r="E2" s="43" t="s">
        <v>18</v>
      </c>
      <c r="F2" s="133" t="s">
        <v>13</v>
      </c>
      <c r="G2" s="28" t="s">
        <v>14</v>
      </c>
      <c r="H2" s="30" t="s">
        <v>15</v>
      </c>
      <c r="I2" s="135" t="s">
        <v>16</v>
      </c>
      <c r="J2" s="136"/>
      <c r="K2" s="143" t="s">
        <v>67</v>
      </c>
      <c r="L2" s="149" t="s">
        <v>17</v>
      </c>
      <c r="M2" s="150"/>
      <c r="N2" s="151" t="s">
        <v>67</v>
      </c>
      <c r="O2" s="139" t="s">
        <v>19</v>
      </c>
      <c r="P2" s="140"/>
      <c r="Q2" s="145" t="s">
        <v>67</v>
      </c>
      <c r="R2" s="35" t="s">
        <v>20</v>
      </c>
      <c r="S2" s="137" t="s">
        <v>21</v>
      </c>
      <c r="T2" s="138"/>
      <c r="U2" s="147" t="s">
        <v>67</v>
      </c>
      <c r="V2" s="141" t="s">
        <v>22</v>
      </c>
      <c r="W2" s="141" t="s">
        <v>70</v>
      </c>
      <c r="X2" s="141" t="s">
        <v>71</v>
      </c>
      <c r="Y2" s="154" t="s">
        <v>72</v>
      </c>
      <c r="Z2" s="91" t="s">
        <v>73</v>
      </c>
      <c r="AA2" s="156" t="s">
        <v>74</v>
      </c>
      <c r="AB2" s="156" t="s">
        <v>75</v>
      </c>
      <c r="AC2" s="91" t="s">
        <v>76</v>
      </c>
      <c r="AD2" s="93" t="s">
        <v>77</v>
      </c>
      <c r="AE2" s="156" t="s">
        <v>78</v>
      </c>
      <c r="AF2" s="156" t="s">
        <v>79</v>
      </c>
      <c r="AG2" s="61" t="s">
        <v>80</v>
      </c>
      <c r="AH2" s="141" t="s">
        <v>74</v>
      </c>
      <c r="AI2" s="141" t="s">
        <v>75</v>
      </c>
      <c r="AJ2" s="127" t="s">
        <v>102</v>
      </c>
      <c r="AK2" s="7" t="s">
        <v>77</v>
      </c>
      <c r="AL2" s="141" t="s">
        <v>78</v>
      </c>
      <c r="AM2" s="141" t="s">
        <v>81</v>
      </c>
      <c r="AN2" s="43" t="s">
        <v>18</v>
      </c>
      <c r="AO2" s="133" t="s">
        <v>13</v>
      </c>
      <c r="AP2" s="28" t="s">
        <v>14</v>
      </c>
      <c r="AQ2" s="30" t="s">
        <v>15</v>
      </c>
      <c r="AR2" s="135" t="s">
        <v>16</v>
      </c>
      <c r="AS2" s="136"/>
      <c r="AT2" s="143" t="s">
        <v>67</v>
      </c>
      <c r="AU2" s="149" t="s">
        <v>17</v>
      </c>
      <c r="AV2" s="150"/>
      <c r="AW2" s="151" t="s">
        <v>67</v>
      </c>
      <c r="AX2" s="139" t="s">
        <v>19</v>
      </c>
      <c r="AY2" s="140"/>
      <c r="AZ2" s="145" t="s">
        <v>67</v>
      </c>
      <c r="BA2" s="35" t="s">
        <v>20</v>
      </c>
      <c r="BB2" s="137" t="s">
        <v>21</v>
      </c>
      <c r="BC2" s="138"/>
      <c r="BD2" s="147" t="s">
        <v>67</v>
      </c>
      <c r="BE2" s="141" t="s">
        <v>82</v>
      </c>
      <c r="BF2" s="141" t="s">
        <v>83</v>
      </c>
    </row>
    <row r="3" spans="2:58" ht="28.5" customHeight="1" thickBot="1" x14ac:dyDescent="0.3">
      <c r="B3" s="6" t="s">
        <v>0</v>
      </c>
      <c r="C3" s="7" t="s">
        <v>2</v>
      </c>
      <c r="D3" s="8" t="s">
        <v>1</v>
      </c>
      <c r="E3" s="27" t="s">
        <v>68</v>
      </c>
      <c r="F3" s="134"/>
      <c r="G3" s="29" t="s">
        <v>3</v>
      </c>
      <c r="H3" s="31" t="s">
        <v>4</v>
      </c>
      <c r="I3" s="32" t="s">
        <v>6</v>
      </c>
      <c r="J3" s="33" t="s">
        <v>10</v>
      </c>
      <c r="K3" s="144"/>
      <c r="L3" s="47" t="s">
        <v>5</v>
      </c>
      <c r="M3" s="48" t="s">
        <v>69</v>
      </c>
      <c r="N3" s="152"/>
      <c r="O3" s="44" t="s">
        <v>7</v>
      </c>
      <c r="P3" s="34" t="s">
        <v>12</v>
      </c>
      <c r="Q3" s="146"/>
      <c r="R3" s="36" t="s">
        <v>8</v>
      </c>
      <c r="S3" s="37" t="s">
        <v>9</v>
      </c>
      <c r="T3" s="38" t="s">
        <v>11</v>
      </c>
      <c r="U3" s="148"/>
      <c r="V3" s="142"/>
      <c r="W3" s="142"/>
      <c r="X3" s="142"/>
      <c r="Y3" s="155"/>
      <c r="Z3" s="94">
        <v>4088.45</v>
      </c>
      <c r="AA3" s="157"/>
      <c r="AB3" s="158"/>
      <c r="AC3" s="95">
        <v>0.2</v>
      </c>
      <c r="AD3" s="96">
        <v>0.19</v>
      </c>
      <c r="AE3" s="158"/>
      <c r="AF3" s="158"/>
      <c r="AG3" s="62">
        <v>5000</v>
      </c>
      <c r="AH3" s="142"/>
      <c r="AI3" s="153"/>
      <c r="AJ3" s="70">
        <v>0.2</v>
      </c>
      <c r="AK3" s="71">
        <v>0.19</v>
      </c>
      <c r="AL3" s="153"/>
      <c r="AM3" s="153"/>
      <c r="AN3" s="27" t="s">
        <v>68</v>
      </c>
      <c r="AO3" s="134"/>
      <c r="AP3" s="29" t="s">
        <v>3</v>
      </c>
      <c r="AQ3" s="31" t="s">
        <v>4</v>
      </c>
      <c r="AR3" s="32" t="s">
        <v>6</v>
      </c>
      <c r="AS3" s="33" t="s">
        <v>10</v>
      </c>
      <c r="AT3" s="199"/>
      <c r="AU3" s="47" t="s">
        <v>5</v>
      </c>
      <c r="AV3" s="48" t="s">
        <v>69</v>
      </c>
      <c r="AW3" s="152"/>
      <c r="AX3" s="44" t="s">
        <v>7</v>
      </c>
      <c r="AY3" s="34" t="s">
        <v>12</v>
      </c>
      <c r="AZ3" s="200"/>
      <c r="BA3" s="36" t="s">
        <v>8</v>
      </c>
      <c r="BB3" s="37" t="s">
        <v>9</v>
      </c>
      <c r="BC3" s="38" t="s">
        <v>11</v>
      </c>
      <c r="BD3" s="195"/>
      <c r="BE3" s="142"/>
      <c r="BF3" s="153"/>
    </row>
    <row r="4" spans="2:58" s="2" customFormat="1" ht="30" x14ac:dyDescent="0.25">
      <c r="B4" s="4">
        <v>1</v>
      </c>
      <c r="C4" s="9" t="s">
        <v>23</v>
      </c>
      <c r="D4" s="40" t="s">
        <v>24</v>
      </c>
      <c r="E4" s="15"/>
      <c r="F4" s="15">
        <v>1</v>
      </c>
      <c r="G4" s="15">
        <v>1</v>
      </c>
      <c r="H4" s="15">
        <v>1</v>
      </c>
      <c r="I4" s="18">
        <v>1</v>
      </c>
      <c r="J4" s="10"/>
      <c r="K4" s="21">
        <f>SUM(I4:J4)</f>
        <v>1</v>
      </c>
      <c r="L4" s="9">
        <v>1</v>
      </c>
      <c r="M4" s="49"/>
      <c r="N4" s="24">
        <f>SUM(L4:M4)</f>
        <v>1</v>
      </c>
      <c r="O4" s="18"/>
      <c r="P4" s="10"/>
      <c r="Q4" s="15">
        <f>SUM(O4:P4)</f>
        <v>0</v>
      </c>
      <c r="R4" s="15"/>
      <c r="S4" s="18"/>
      <c r="T4" s="10"/>
      <c r="U4" s="21">
        <f>SUM(S4:T4)</f>
        <v>0</v>
      </c>
      <c r="V4" s="50">
        <f>U4+R4+Q4+K4+H4+G4+F4+E4+N4</f>
        <v>5</v>
      </c>
      <c r="W4" s="53">
        <v>335</v>
      </c>
      <c r="X4" s="54">
        <f>W4*V4</f>
        <v>1675</v>
      </c>
      <c r="Y4" s="168">
        <f>SUM(X4:X25)</f>
        <v>31385</v>
      </c>
      <c r="Z4" s="97">
        <f>Z3*W4</f>
        <v>1369630.75</v>
      </c>
      <c r="AA4" s="98">
        <f>Z4*V4</f>
        <v>6848153.75</v>
      </c>
      <c r="AB4" s="171">
        <f>SUM(AA4:AA25)</f>
        <v>128316003.25</v>
      </c>
      <c r="AC4" s="174">
        <f>AB4*AC3</f>
        <v>25663200.650000002</v>
      </c>
      <c r="AD4" s="174">
        <f>AB4*AD3</f>
        <v>24380040.6175</v>
      </c>
      <c r="AE4" s="177">
        <v>200000</v>
      </c>
      <c r="AF4" s="177">
        <f>AE4+AD4+AC4+AB4</f>
        <v>178559244.51749998</v>
      </c>
      <c r="AG4" s="64">
        <f>AG3*W4</f>
        <v>1675000</v>
      </c>
      <c r="AH4" s="67">
        <f t="shared" ref="AH4:AH25" si="0">AG4*V4</f>
        <v>8375000</v>
      </c>
      <c r="AI4" s="180">
        <f>SUM(AH4:AH25)</f>
        <v>156925000</v>
      </c>
      <c r="AJ4" s="159">
        <f>AI4*AJ3</f>
        <v>31385000</v>
      </c>
      <c r="AK4" s="159">
        <f>AI4*AK3</f>
        <v>29815750</v>
      </c>
      <c r="AL4" s="162">
        <v>200000</v>
      </c>
      <c r="AM4" s="201">
        <f>AL4+AK4+AJ4+AI4</f>
        <v>218325750</v>
      </c>
      <c r="AN4" s="72"/>
      <c r="AO4" s="73">
        <f>AG4*F4</f>
        <v>1675000</v>
      </c>
      <c r="AP4" s="73">
        <f>AG4*G4</f>
        <v>1675000</v>
      </c>
      <c r="AQ4" s="73">
        <f>AG4*H4</f>
        <v>1675000</v>
      </c>
      <c r="AR4" s="74">
        <f>AG4*I4</f>
        <v>1675000</v>
      </c>
      <c r="AS4" s="75">
        <f>AG4*J4</f>
        <v>0</v>
      </c>
      <c r="AT4" s="73">
        <f>SUM(AR4:AS4)</f>
        <v>1675000</v>
      </c>
      <c r="AU4" s="74">
        <f>AG4*L4</f>
        <v>1675000</v>
      </c>
      <c r="AV4" s="75">
        <f>AG4*M4</f>
        <v>0</v>
      </c>
      <c r="AW4" s="73">
        <f>SUM(AU4:AV4)</f>
        <v>1675000</v>
      </c>
      <c r="AX4" s="74">
        <f>AG4*O4</f>
        <v>0</v>
      </c>
      <c r="AY4" s="75">
        <f>AG4*P4</f>
        <v>0</v>
      </c>
      <c r="AZ4" s="73">
        <f>SUM(AX4:AY4)</f>
        <v>0</v>
      </c>
      <c r="BA4" s="73">
        <f>AG4*R4</f>
        <v>0</v>
      </c>
      <c r="BB4" s="74">
        <f>AG4*S4</f>
        <v>0</v>
      </c>
      <c r="BC4" s="75">
        <f>AG4*T4</f>
        <v>0</v>
      </c>
      <c r="BD4" s="76">
        <f>SUM(BB4:BC4)</f>
        <v>0</v>
      </c>
      <c r="BE4" s="77">
        <f>BD4+BA4+AZ4+AW4+AT4+AQ4+AP4+AO4+AN4</f>
        <v>8375000</v>
      </c>
      <c r="BF4" s="196">
        <f>SUM(BE4:BE25)</f>
        <v>156925000</v>
      </c>
    </row>
    <row r="5" spans="2:58" s="2" customFormat="1" ht="30" x14ac:dyDescent="0.25">
      <c r="B5" s="39">
        <v>2</v>
      </c>
      <c r="C5" s="11" t="s">
        <v>25</v>
      </c>
      <c r="D5" s="41" t="s">
        <v>26</v>
      </c>
      <c r="E5" s="16"/>
      <c r="F5" s="16"/>
      <c r="G5" s="16">
        <v>1</v>
      </c>
      <c r="H5" s="16">
        <v>1</v>
      </c>
      <c r="I5" s="19">
        <v>1</v>
      </c>
      <c r="J5" s="12"/>
      <c r="K5" s="22">
        <f>SUM(I5:J5)</f>
        <v>1</v>
      </c>
      <c r="L5" s="11"/>
      <c r="M5" s="45"/>
      <c r="N5" s="25">
        <f>SUM(L5:M5)</f>
        <v>0</v>
      </c>
      <c r="O5" s="19">
        <v>1</v>
      </c>
      <c r="P5" s="12"/>
      <c r="Q5" s="16">
        <f>SUM(O5:P5)</f>
        <v>1</v>
      </c>
      <c r="R5" s="16"/>
      <c r="S5" s="19"/>
      <c r="T5" s="12"/>
      <c r="U5" s="22">
        <f>SUM(S5:T5)</f>
        <v>0</v>
      </c>
      <c r="V5" s="51">
        <f t="shared" ref="V5:V25" si="1">U5+R5+Q5+K5+H5+G5+F5+E5+N5</f>
        <v>4</v>
      </c>
      <c r="W5" s="55">
        <v>370</v>
      </c>
      <c r="X5" s="56">
        <f t="shared" ref="X5:X25" si="2">W5*V5</f>
        <v>1480</v>
      </c>
      <c r="Y5" s="169"/>
      <c r="Z5" s="99">
        <f>Z3*W5</f>
        <v>1512726.5</v>
      </c>
      <c r="AA5" s="100">
        <f t="shared" ref="AA5:AA25" si="3">Z5*V5</f>
        <v>6050906</v>
      </c>
      <c r="AB5" s="172"/>
      <c r="AC5" s="175"/>
      <c r="AD5" s="175"/>
      <c r="AE5" s="178"/>
      <c r="AF5" s="178"/>
      <c r="AG5" s="65">
        <f>AG3*W5</f>
        <v>1850000</v>
      </c>
      <c r="AH5" s="68">
        <f t="shared" si="0"/>
        <v>7400000</v>
      </c>
      <c r="AI5" s="181"/>
      <c r="AJ5" s="160"/>
      <c r="AK5" s="160"/>
      <c r="AL5" s="163"/>
      <c r="AM5" s="202"/>
      <c r="AN5" s="78"/>
      <c r="AO5" s="79">
        <f>AG5*F5</f>
        <v>0</v>
      </c>
      <c r="AP5" s="79">
        <f>AG5*G5</f>
        <v>1850000</v>
      </c>
      <c r="AQ5" s="79">
        <f>AG5*H5</f>
        <v>1850000</v>
      </c>
      <c r="AR5" s="80">
        <f>AG5*I5</f>
        <v>1850000</v>
      </c>
      <c r="AS5" s="81">
        <f>AG5*J5</f>
        <v>0</v>
      </c>
      <c r="AT5" s="79">
        <f>SUM(AR5:AS5)</f>
        <v>1850000</v>
      </c>
      <c r="AU5" s="80">
        <f>AG5*L5</f>
        <v>0</v>
      </c>
      <c r="AV5" s="81">
        <f>AG5*M5</f>
        <v>0</v>
      </c>
      <c r="AW5" s="79">
        <f>SUM(AU5:AV5)</f>
        <v>0</v>
      </c>
      <c r="AX5" s="80">
        <f>AG5*O5</f>
        <v>1850000</v>
      </c>
      <c r="AY5" s="81">
        <f>AG5*P5</f>
        <v>0</v>
      </c>
      <c r="AZ5" s="79">
        <f>SUM(AX5:AY5)</f>
        <v>1850000</v>
      </c>
      <c r="BA5" s="79">
        <f>AG5*R5</f>
        <v>0</v>
      </c>
      <c r="BB5" s="80">
        <f>AG5*S5</f>
        <v>0</v>
      </c>
      <c r="BC5" s="81">
        <f>AG5*T5</f>
        <v>0</v>
      </c>
      <c r="BD5" s="82">
        <f>SUM(BB5:BC5)</f>
        <v>0</v>
      </c>
      <c r="BE5" s="83">
        <f t="shared" ref="BE5:BE25" si="4">BD5+BA5+AZ5+AW5+AT5+AQ5+AP5+AO5+AN5</f>
        <v>7400000</v>
      </c>
      <c r="BF5" s="197"/>
    </row>
    <row r="6" spans="2:58" s="2" customFormat="1" ht="30" x14ac:dyDescent="0.25">
      <c r="B6" s="39">
        <v>3</v>
      </c>
      <c r="C6" s="11" t="s">
        <v>27</v>
      </c>
      <c r="D6" s="41" t="s">
        <v>28</v>
      </c>
      <c r="E6" s="16"/>
      <c r="F6" s="16">
        <v>1</v>
      </c>
      <c r="G6" s="16"/>
      <c r="H6" s="16"/>
      <c r="I6" s="19"/>
      <c r="J6" s="12"/>
      <c r="K6" s="22">
        <f t="shared" ref="K6:K24" si="5">SUM(I6:J6)</f>
        <v>0</v>
      </c>
      <c r="L6" s="11">
        <v>1</v>
      </c>
      <c r="M6" s="45"/>
      <c r="N6" s="25">
        <f t="shared" ref="N6:N15" si="6">SUM(L6:M6)</f>
        <v>1</v>
      </c>
      <c r="O6" s="19">
        <v>1</v>
      </c>
      <c r="P6" s="12"/>
      <c r="Q6" s="16">
        <f t="shared" ref="Q6:Q24" si="7">SUM(O6:P6)</f>
        <v>1</v>
      </c>
      <c r="R6" s="16">
        <v>1</v>
      </c>
      <c r="S6" s="19"/>
      <c r="T6" s="12"/>
      <c r="U6" s="22">
        <f t="shared" ref="U6:U24" si="8">SUM(S6:T6)</f>
        <v>0</v>
      </c>
      <c r="V6" s="51">
        <f t="shared" si="1"/>
        <v>4</v>
      </c>
      <c r="W6" s="55">
        <v>555</v>
      </c>
      <c r="X6" s="56">
        <f t="shared" si="2"/>
        <v>2220</v>
      </c>
      <c r="Y6" s="169"/>
      <c r="Z6" s="99">
        <f>Z3*W6</f>
        <v>2269089.75</v>
      </c>
      <c r="AA6" s="100">
        <f t="shared" si="3"/>
        <v>9076359</v>
      </c>
      <c r="AB6" s="172"/>
      <c r="AC6" s="175"/>
      <c r="AD6" s="175"/>
      <c r="AE6" s="178"/>
      <c r="AF6" s="178"/>
      <c r="AG6" s="65">
        <f>AG3*W6</f>
        <v>2775000</v>
      </c>
      <c r="AH6" s="68">
        <f t="shared" si="0"/>
        <v>11100000</v>
      </c>
      <c r="AI6" s="181"/>
      <c r="AJ6" s="160"/>
      <c r="AK6" s="160"/>
      <c r="AL6" s="163"/>
      <c r="AM6" s="202"/>
      <c r="AN6" s="78"/>
      <c r="AO6" s="79">
        <f t="shared" ref="AO6:AO24" si="9">AG6*F6</f>
        <v>2775000</v>
      </c>
      <c r="AP6" s="79">
        <f t="shared" ref="AP6:AP24" si="10">AG6*G6</f>
        <v>0</v>
      </c>
      <c r="AQ6" s="79">
        <f t="shared" ref="AQ6:AQ24" si="11">AG6*H6</f>
        <v>0</v>
      </c>
      <c r="AR6" s="80">
        <f t="shared" ref="AR6:AR24" si="12">AG6*I6</f>
        <v>0</v>
      </c>
      <c r="AS6" s="81">
        <f t="shared" ref="AS6:AS24" si="13">AG6*J6</f>
        <v>0</v>
      </c>
      <c r="AT6" s="79">
        <f t="shared" ref="AT6:AT24" si="14">SUM(AR6:AS6)</f>
        <v>0</v>
      </c>
      <c r="AU6" s="80">
        <f t="shared" ref="AU6:AU24" si="15">AG6*L6</f>
        <v>2775000</v>
      </c>
      <c r="AV6" s="81">
        <f t="shared" ref="AV6:AV24" si="16">AG6*M6</f>
        <v>0</v>
      </c>
      <c r="AW6" s="79">
        <f t="shared" ref="AW6:AW24" si="17">SUM(AU6:AV6)</f>
        <v>2775000</v>
      </c>
      <c r="AX6" s="80">
        <f t="shared" ref="AX6:AX24" si="18">AG6*O6</f>
        <v>2775000</v>
      </c>
      <c r="AY6" s="81">
        <f t="shared" ref="AY6:AY24" si="19">AG6*P6</f>
        <v>0</v>
      </c>
      <c r="AZ6" s="79">
        <f t="shared" ref="AZ6:AZ24" si="20">SUM(AX6:AY6)</f>
        <v>2775000</v>
      </c>
      <c r="BA6" s="79">
        <f t="shared" ref="BA6:BA24" si="21">AG6*R6</f>
        <v>2775000</v>
      </c>
      <c r="BB6" s="80">
        <f t="shared" ref="BB6:BB24" si="22">AG6*S6</f>
        <v>0</v>
      </c>
      <c r="BC6" s="81">
        <f t="shared" ref="BC6:BC24" si="23">AG6*T6</f>
        <v>0</v>
      </c>
      <c r="BD6" s="82">
        <f t="shared" ref="BD6:BD24" si="24">SUM(BB6:BC6)</f>
        <v>0</v>
      </c>
      <c r="BE6" s="83">
        <f t="shared" si="4"/>
        <v>11100000</v>
      </c>
      <c r="BF6" s="197"/>
    </row>
    <row r="7" spans="2:58" s="2" customFormat="1" ht="30" x14ac:dyDescent="0.25">
      <c r="B7" s="39">
        <v>4</v>
      </c>
      <c r="C7" s="11" t="s">
        <v>29</v>
      </c>
      <c r="D7" s="41" t="s">
        <v>30</v>
      </c>
      <c r="E7" s="16"/>
      <c r="F7" s="16">
        <v>1</v>
      </c>
      <c r="G7" s="16">
        <v>1</v>
      </c>
      <c r="H7" s="16">
        <v>1</v>
      </c>
      <c r="I7" s="19">
        <v>1</v>
      </c>
      <c r="J7" s="12"/>
      <c r="K7" s="22">
        <f t="shared" si="5"/>
        <v>1</v>
      </c>
      <c r="L7" s="11">
        <v>1</v>
      </c>
      <c r="M7" s="45"/>
      <c r="N7" s="25">
        <f t="shared" si="6"/>
        <v>1</v>
      </c>
      <c r="O7" s="19">
        <v>1</v>
      </c>
      <c r="P7" s="12"/>
      <c r="Q7" s="16">
        <f t="shared" si="7"/>
        <v>1</v>
      </c>
      <c r="R7" s="16">
        <v>1</v>
      </c>
      <c r="S7" s="19"/>
      <c r="T7" s="12"/>
      <c r="U7" s="22">
        <f t="shared" si="8"/>
        <v>0</v>
      </c>
      <c r="V7" s="51">
        <f t="shared" si="1"/>
        <v>7</v>
      </c>
      <c r="W7" s="55">
        <v>590</v>
      </c>
      <c r="X7" s="56">
        <f t="shared" si="2"/>
        <v>4130</v>
      </c>
      <c r="Y7" s="169"/>
      <c r="Z7" s="99">
        <f>Z3*W7</f>
        <v>2412185.5</v>
      </c>
      <c r="AA7" s="100">
        <f t="shared" si="3"/>
        <v>16885298.5</v>
      </c>
      <c r="AB7" s="172"/>
      <c r="AC7" s="175"/>
      <c r="AD7" s="175"/>
      <c r="AE7" s="178"/>
      <c r="AF7" s="178"/>
      <c r="AG7" s="65">
        <f>AG3*W7</f>
        <v>2950000</v>
      </c>
      <c r="AH7" s="68">
        <f t="shared" si="0"/>
        <v>20650000</v>
      </c>
      <c r="AI7" s="181"/>
      <c r="AJ7" s="160"/>
      <c r="AK7" s="160"/>
      <c r="AL7" s="163"/>
      <c r="AM7" s="202"/>
      <c r="AN7" s="78"/>
      <c r="AO7" s="79">
        <f t="shared" si="9"/>
        <v>2950000</v>
      </c>
      <c r="AP7" s="79">
        <f t="shared" si="10"/>
        <v>2950000</v>
      </c>
      <c r="AQ7" s="79">
        <f t="shared" si="11"/>
        <v>2950000</v>
      </c>
      <c r="AR7" s="80">
        <f t="shared" si="12"/>
        <v>2950000</v>
      </c>
      <c r="AS7" s="81">
        <f t="shared" si="13"/>
        <v>0</v>
      </c>
      <c r="AT7" s="79">
        <f t="shared" si="14"/>
        <v>2950000</v>
      </c>
      <c r="AU7" s="80">
        <f t="shared" si="15"/>
        <v>2950000</v>
      </c>
      <c r="AV7" s="81">
        <f t="shared" si="16"/>
        <v>0</v>
      </c>
      <c r="AW7" s="79">
        <f t="shared" si="17"/>
        <v>2950000</v>
      </c>
      <c r="AX7" s="80">
        <f t="shared" si="18"/>
        <v>2950000</v>
      </c>
      <c r="AY7" s="81">
        <f t="shared" si="19"/>
        <v>0</v>
      </c>
      <c r="AZ7" s="79">
        <f t="shared" si="20"/>
        <v>2950000</v>
      </c>
      <c r="BA7" s="79">
        <f t="shared" si="21"/>
        <v>2950000</v>
      </c>
      <c r="BB7" s="80">
        <f t="shared" si="22"/>
        <v>0</v>
      </c>
      <c r="BC7" s="81">
        <f t="shared" si="23"/>
        <v>0</v>
      </c>
      <c r="BD7" s="82">
        <f t="shared" si="24"/>
        <v>0</v>
      </c>
      <c r="BE7" s="83">
        <f t="shared" si="4"/>
        <v>20650000</v>
      </c>
      <c r="BF7" s="197"/>
    </row>
    <row r="8" spans="2:58" s="2" customFormat="1" ht="30" x14ac:dyDescent="0.25">
      <c r="B8" s="39">
        <v>5</v>
      </c>
      <c r="C8" s="11" t="s">
        <v>31</v>
      </c>
      <c r="D8" s="41" t="s">
        <v>32</v>
      </c>
      <c r="E8" s="16"/>
      <c r="F8" s="16">
        <v>1</v>
      </c>
      <c r="G8" s="16">
        <v>1</v>
      </c>
      <c r="H8" s="16"/>
      <c r="I8" s="19"/>
      <c r="J8" s="12">
        <v>1</v>
      </c>
      <c r="K8" s="22">
        <f t="shared" si="5"/>
        <v>1</v>
      </c>
      <c r="L8" s="11"/>
      <c r="M8" s="45"/>
      <c r="N8" s="25">
        <f t="shared" si="6"/>
        <v>0</v>
      </c>
      <c r="O8" s="19"/>
      <c r="P8" s="12"/>
      <c r="Q8" s="16">
        <f t="shared" si="7"/>
        <v>0</v>
      </c>
      <c r="R8" s="16">
        <v>1</v>
      </c>
      <c r="S8" s="19">
        <v>1</v>
      </c>
      <c r="T8" s="12">
        <v>1</v>
      </c>
      <c r="U8" s="22">
        <f t="shared" si="8"/>
        <v>2</v>
      </c>
      <c r="V8" s="51">
        <f t="shared" si="1"/>
        <v>6</v>
      </c>
      <c r="W8" s="55">
        <v>270</v>
      </c>
      <c r="X8" s="56">
        <f t="shared" si="2"/>
        <v>1620</v>
      </c>
      <c r="Y8" s="169"/>
      <c r="Z8" s="99">
        <f>Z3*W8</f>
        <v>1103881.5</v>
      </c>
      <c r="AA8" s="100">
        <f t="shared" si="3"/>
        <v>6623289</v>
      </c>
      <c r="AB8" s="172"/>
      <c r="AC8" s="175"/>
      <c r="AD8" s="175"/>
      <c r="AE8" s="178"/>
      <c r="AF8" s="178"/>
      <c r="AG8" s="65">
        <f>AG3*W8</f>
        <v>1350000</v>
      </c>
      <c r="AH8" s="68">
        <f t="shared" si="0"/>
        <v>8100000</v>
      </c>
      <c r="AI8" s="181"/>
      <c r="AJ8" s="160"/>
      <c r="AK8" s="160"/>
      <c r="AL8" s="163"/>
      <c r="AM8" s="202"/>
      <c r="AN8" s="78"/>
      <c r="AO8" s="79">
        <f t="shared" si="9"/>
        <v>1350000</v>
      </c>
      <c r="AP8" s="79">
        <f t="shared" si="10"/>
        <v>1350000</v>
      </c>
      <c r="AQ8" s="79">
        <f t="shared" si="11"/>
        <v>0</v>
      </c>
      <c r="AR8" s="80">
        <f t="shared" si="12"/>
        <v>0</v>
      </c>
      <c r="AS8" s="81">
        <f t="shared" si="13"/>
        <v>1350000</v>
      </c>
      <c r="AT8" s="79">
        <f t="shared" si="14"/>
        <v>1350000</v>
      </c>
      <c r="AU8" s="80">
        <f t="shared" si="15"/>
        <v>0</v>
      </c>
      <c r="AV8" s="81">
        <f t="shared" si="16"/>
        <v>0</v>
      </c>
      <c r="AW8" s="79">
        <f t="shared" si="17"/>
        <v>0</v>
      </c>
      <c r="AX8" s="80">
        <f t="shared" si="18"/>
        <v>0</v>
      </c>
      <c r="AY8" s="81">
        <f t="shared" si="19"/>
        <v>0</v>
      </c>
      <c r="AZ8" s="79">
        <f t="shared" si="20"/>
        <v>0</v>
      </c>
      <c r="BA8" s="79">
        <f t="shared" si="21"/>
        <v>1350000</v>
      </c>
      <c r="BB8" s="80">
        <f t="shared" si="22"/>
        <v>1350000</v>
      </c>
      <c r="BC8" s="81">
        <f t="shared" si="23"/>
        <v>1350000</v>
      </c>
      <c r="BD8" s="82">
        <f t="shared" si="24"/>
        <v>2700000</v>
      </c>
      <c r="BE8" s="83">
        <f t="shared" si="4"/>
        <v>8100000</v>
      </c>
      <c r="BF8" s="197"/>
    </row>
    <row r="9" spans="2:58" s="2" customFormat="1" ht="30" x14ac:dyDescent="0.25">
      <c r="B9" s="39">
        <v>6</v>
      </c>
      <c r="C9" s="11" t="s">
        <v>33</v>
      </c>
      <c r="D9" s="41" t="s">
        <v>34</v>
      </c>
      <c r="E9" s="16"/>
      <c r="F9" s="16"/>
      <c r="G9" s="16">
        <v>1</v>
      </c>
      <c r="H9" s="16">
        <v>1</v>
      </c>
      <c r="I9" s="19"/>
      <c r="J9" s="12"/>
      <c r="K9" s="22">
        <f t="shared" si="5"/>
        <v>0</v>
      </c>
      <c r="L9" s="11"/>
      <c r="M9" s="45"/>
      <c r="N9" s="25">
        <f t="shared" si="6"/>
        <v>0</v>
      </c>
      <c r="O9" s="19">
        <v>1</v>
      </c>
      <c r="P9" s="12"/>
      <c r="Q9" s="16">
        <f t="shared" si="7"/>
        <v>1</v>
      </c>
      <c r="R9" s="16"/>
      <c r="S9" s="19"/>
      <c r="T9" s="12"/>
      <c r="U9" s="22">
        <f t="shared" si="8"/>
        <v>0</v>
      </c>
      <c r="V9" s="51">
        <f t="shared" si="1"/>
        <v>3</v>
      </c>
      <c r="W9" s="55">
        <v>300</v>
      </c>
      <c r="X9" s="56">
        <f t="shared" si="2"/>
        <v>900</v>
      </c>
      <c r="Y9" s="169"/>
      <c r="Z9" s="99">
        <f>Z3*W9</f>
        <v>1226535</v>
      </c>
      <c r="AA9" s="100">
        <f t="shared" si="3"/>
        <v>3679605</v>
      </c>
      <c r="AB9" s="172"/>
      <c r="AC9" s="175"/>
      <c r="AD9" s="175"/>
      <c r="AE9" s="178"/>
      <c r="AF9" s="178"/>
      <c r="AG9" s="65">
        <f>AG3*W9</f>
        <v>1500000</v>
      </c>
      <c r="AH9" s="68">
        <f t="shared" si="0"/>
        <v>4500000</v>
      </c>
      <c r="AI9" s="181"/>
      <c r="AJ9" s="160"/>
      <c r="AK9" s="160"/>
      <c r="AL9" s="163"/>
      <c r="AM9" s="202"/>
      <c r="AN9" s="78"/>
      <c r="AO9" s="79">
        <f t="shared" si="9"/>
        <v>0</v>
      </c>
      <c r="AP9" s="79">
        <f t="shared" si="10"/>
        <v>1500000</v>
      </c>
      <c r="AQ9" s="79">
        <f t="shared" si="11"/>
        <v>1500000</v>
      </c>
      <c r="AR9" s="80">
        <f t="shared" si="12"/>
        <v>0</v>
      </c>
      <c r="AS9" s="81">
        <f t="shared" si="13"/>
        <v>0</v>
      </c>
      <c r="AT9" s="79">
        <f t="shared" si="14"/>
        <v>0</v>
      </c>
      <c r="AU9" s="80">
        <f t="shared" si="15"/>
        <v>0</v>
      </c>
      <c r="AV9" s="81">
        <f t="shared" si="16"/>
        <v>0</v>
      </c>
      <c r="AW9" s="79">
        <f t="shared" si="17"/>
        <v>0</v>
      </c>
      <c r="AX9" s="80">
        <f t="shared" si="18"/>
        <v>1500000</v>
      </c>
      <c r="AY9" s="81">
        <f t="shared" si="19"/>
        <v>0</v>
      </c>
      <c r="AZ9" s="79">
        <f t="shared" si="20"/>
        <v>1500000</v>
      </c>
      <c r="BA9" s="79">
        <f t="shared" si="21"/>
        <v>0</v>
      </c>
      <c r="BB9" s="80">
        <f t="shared" si="22"/>
        <v>0</v>
      </c>
      <c r="BC9" s="81">
        <f t="shared" si="23"/>
        <v>0</v>
      </c>
      <c r="BD9" s="82">
        <f t="shared" si="24"/>
        <v>0</v>
      </c>
      <c r="BE9" s="83">
        <f t="shared" si="4"/>
        <v>4500000</v>
      </c>
      <c r="BF9" s="197"/>
    </row>
    <row r="10" spans="2:58" s="2" customFormat="1" ht="30" x14ac:dyDescent="0.25">
      <c r="B10" s="39">
        <v>7</v>
      </c>
      <c r="C10" s="11" t="s">
        <v>35</v>
      </c>
      <c r="D10" s="41" t="s">
        <v>36</v>
      </c>
      <c r="E10" s="16"/>
      <c r="F10" s="16">
        <v>1</v>
      </c>
      <c r="G10" s="16"/>
      <c r="H10" s="16">
        <v>1</v>
      </c>
      <c r="I10" s="19"/>
      <c r="J10" s="12"/>
      <c r="K10" s="22">
        <f t="shared" si="5"/>
        <v>0</v>
      </c>
      <c r="L10" s="11"/>
      <c r="M10" s="45"/>
      <c r="N10" s="25">
        <f t="shared" si="6"/>
        <v>0</v>
      </c>
      <c r="O10" s="19"/>
      <c r="P10" s="12"/>
      <c r="Q10" s="16">
        <f t="shared" si="7"/>
        <v>0</v>
      </c>
      <c r="R10" s="16"/>
      <c r="S10" s="19"/>
      <c r="T10" s="12"/>
      <c r="U10" s="22">
        <f t="shared" si="8"/>
        <v>0</v>
      </c>
      <c r="V10" s="51">
        <f t="shared" si="1"/>
        <v>2</v>
      </c>
      <c r="W10" s="55">
        <v>270</v>
      </c>
      <c r="X10" s="56">
        <f t="shared" si="2"/>
        <v>540</v>
      </c>
      <c r="Y10" s="169"/>
      <c r="Z10" s="99">
        <f>Z3*W10</f>
        <v>1103881.5</v>
      </c>
      <c r="AA10" s="100">
        <f t="shared" si="3"/>
        <v>2207763</v>
      </c>
      <c r="AB10" s="172"/>
      <c r="AC10" s="175"/>
      <c r="AD10" s="175"/>
      <c r="AE10" s="178"/>
      <c r="AF10" s="178"/>
      <c r="AG10" s="65">
        <f>AG3*W10</f>
        <v>1350000</v>
      </c>
      <c r="AH10" s="68">
        <f t="shared" si="0"/>
        <v>2700000</v>
      </c>
      <c r="AI10" s="181"/>
      <c r="AJ10" s="160"/>
      <c r="AK10" s="160"/>
      <c r="AL10" s="163"/>
      <c r="AM10" s="202"/>
      <c r="AN10" s="78"/>
      <c r="AO10" s="79">
        <f t="shared" si="9"/>
        <v>1350000</v>
      </c>
      <c r="AP10" s="79">
        <f t="shared" si="10"/>
        <v>0</v>
      </c>
      <c r="AQ10" s="79">
        <f t="shared" si="11"/>
        <v>1350000</v>
      </c>
      <c r="AR10" s="80">
        <f t="shared" si="12"/>
        <v>0</v>
      </c>
      <c r="AS10" s="81">
        <f t="shared" si="13"/>
        <v>0</v>
      </c>
      <c r="AT10" s="79">
        <f t="shared" si="14"/>
        <v>0</v>
      </c>
      <c r="AU10" s="80">
        <f t="shared" si="15"/>
        <v>0</v>
      </c>
      <c r="AV10" s="81">
        <f t="shared" si="16"/>
        <v>0</v>
      </c>
      <c r="AW10" s="79">
        <f t="shared" si="17"/>
        <v>0</v>
      </c>
      <c r="AX10" s="80">
        <f t="shared" si="18"/>
        <v>0</v>
      </c>
      <c r="AY10" s="81">
        <f t="shared" si="19"/>
        <v>0</v>
      </c>
      <c r="AZ10" s="79">
        <f t="shared" si="20"/>
        <v>0</v>
      </c>
      <c r="BA10" s="79">
        <f t="shared" si="21"/>
        <v>0</v>
      </c>
      <c r="BB10" s="80">
        <f t="shared" si="22"/>
        <v>0</v>
      </c>
      <c r="BC10" s="81">
        <f t="shared" si="23"/>
        <v>0</v>
      </c>
      <c r="BD10" s="82">
        <f t="shared" si="24"/>
        <v>0</v>
      </c>
      <c r="BE10" s="83">
        <f t="shared" si="4"/>
        <v>2700000</v>
      </c>
      <c r="BF10" s="197"/>
    </row>
    <row r="11" spans="2:58" s="2" customFormat="1" ht="30" x14ac:dyDescent="0.25">
      <c r="B11" s="39">
        <v>8</v>
      </c>
      <c r="C11" s="11" t="s">
        <v>37</v>
      </c>
      <c r="D11" s="41" t="s">
        <v>38</v>
      </c>
      <c r="E11" s="16"/>
      <c r="F11" s="16">
        <v>1</v>
      </c>
      <c r="G11" s="16"/>
      <c r="H11" s="16"/>
      <c r="I11" s="19"/>
      <c r="J11" s="12"/>
      <c r="K11" s="22">
        <f t="shared" si="5"/>
        <v>0</v>
      </c>
      <c r="L11" s="11"/>
      <c r="M11" s="45"/>
      <c r="N11" s="25">
        <f t="shared" si="6"/>
        <v>0</v>
      </c>
      <c r="O11" s="19">
        <v>1</v>
      </c>
      <c r="P11" s="12"/>
      <c r="Q11" s="16">
        <f t="shared" si="7"/>
        <v>1</v>
      </c>
      <c r="R11" s="16">
        <v>1</v>
      </c>
      <c r="S11" s="19">
        <v>1</v>
      </c>
      <c r="T11" s="12">
        <v>1</v>
      </c>
      <c r="U11" s="22">
        <f t="shared" si="8"/>
        <v>2</v>
      </c>
      <c r="V11" s="51">
        <f t="shared" si="1"/>
        <v>5</v>
      </c>
      <c r="W11" s="55">
        <v>260</v>
      </c>
      <c r="X11" s="56">
        <f t="shared" si="2"/>
        <v>1300</v>
      </c>
      <c r="Y11" s="169"/>
      <c r="Z11" s="99">
        <f>Z3*W11</f>
        <v>1062997</v>
      </c>
      <c r="AA11" s="100">
        <f t="shared" si="3"/>
        <v>5314985</v>
      </c>
      <c r="AB11" s="172"/>
      <c r="AC11" s="175"/>
      <c r="AD11" s="175"/>
      <c r="AE11" s="178"/>
      <c r="AF11" s="178"/>
      <c r="AG11" s="65">
        <f>AG3*W11</f>
        <v>1300000</v>
      </c>
      <c r="AH11" s="68">
        <f t="shared" si="0"/>
        <v>6500000</v>
      </c>
      <c r="AI11" s="181"/>
      <c r="AJ11" s="160"/>
      <c r="AK11" s="160"/>
      <c r="AL11" s="163"/>
      <c r="AM11" s="202"/>
      <c r="AN11" s="78"/>
      <c r="AO11" s="79">
        <f t="shared" si="9"/>
        <v>1300000</v>
      </c>
      <c r="AP11" s="79">
        <f t="shared" si="10"/>
        <v>0</v>
      </c>
      <c r="AQ11" s="79">
        <f t="shared" si="11"/>
        <v>0</v>
      </c>
      <c r="AR11" s="80">
        <f t="shared" si="12"/>
        <v>0</v>
      </c>
      <c r="AS11" s="81">
        <f t="shared" si="13"/>
        <v>0</v>
      </c>
      <c r="AT11" s="79">
        <f t="shared" si="14"/>
        <v>0</v>
      </c>
      <c r="AU11" s="80">
        <f t="shared" si="15"/>
        <v>0</v>
      </c>
      <c r="AV11" s="81">
        <f t="shared" si="16"/>
        <v>0</v>
      </c>
      <c r="AW11" s="79">
        <f t="shared" si="17"/>
        <v>0</v>
      </c>
      <c r="AX11" s="80">
        <f t="shared" si="18"/>
        <v>1300000</v>
      </c>
      <c r="AY11" s="81">
        <f t="shared" si="19"/>
        <v>0</v>
      </c>
      <c r="AZ11" s="79">
        <f t="shared" si="20"/>
        <v>1300000</v>
      </c>
      <c r="BA11" s="79">
        <f t="shared" si="21"/>
        <v>1300000</v>
      </c>
      <c r="BB11" s="80">
        <f t="shared" si="22"/>
        <v>1300000</v>
      </c>
      <c r="BC11" s="81">
        <f t="shared" si="23"/>
        <v>1300000</v>
      </c>
      <c r="BD11" s="82">
        <f t="shared" si="24"/>
        <v>2600000</v>
      </c>
      <c r="BE11" s="83">
        <f t="shared" si="4"/>
        <v>6500000</v>
      </c>
      <c r="BF11" s="197"/>
    </row>
    <row r="12" spans="2:58" s="2" customFormat="1" ht="30" x14ac:dyDescent="0.25">
      <c r="B12" s="39">
        <v>9</v>
      </c>
      <c r="C12" s="11" t="s">
        <v>39</v>
      </c>
      <c r="D12" s="41" t="s">
        <v>40</v>
      </c>
      <c r="E12" s="16"/>
      <c r="F12" s="16">
        <v>1</v>
      </c>
      <c r="G12" s="16"/>
      <c r="H12" s="16"/>
      <c r="I12" s="19">
        <v>1</v>
      </c>
      <c r="J12" s="12"/>
      <c r="K12" s="22">
        <f t="shared" si="5"/>
        <v>1</v>
      </c>
      <c r="L12" s="11"/>
      <c r="M12" s="45"/>
      <c r="N12" s="25">
        <f t="shared" si="6"/>
        <v>0</v>
      </c>
      <c r="O12" s="19">
        <v>1</v>
      </c>
      <c r="P12" s="12"/>
      <c r="Q12" s="16">
        <f t="shared" si="7"/>
        <v>1</v>
      </c>
      <c r="R12" s="16"/>
      <c r="S12" s="19">
        <v>1</v>
      </c>
      <c r="T12" s="12">
        <v>1</v>
      </c>
      <c r="U12" s="22">
        <f t="shared" si="8"/>
        <v>2</v>
      </c>
      <c r="V12" s="51">
        <f t="shared" si="1"/>
        <v>5</v>
      </c>
      <c r="W12" s="55">
        <v>405</v>
      </c>
      <c r="X12" s="56">
        <f t="shared" si="2"/>
        <v>2025</v>
      </c>
      <c r="Y12" s="169"/>
      <c r="Z12" s="99">
        <f>Z3*W12</f>
        <v>1655822.25</v>
      </c>
      <c r="AA12" s="100">
        <f t="shared" si="3"/>
        <v>8279111.25</v>
      </c>
      <c r="AB12" s="172"/>
      <c r="AC12" s="175"/>
      <c r="AD12" s="175"/>
      <c r="AE12" s="178"/>
      <c r="AF12" s="178"/>
      <c r="AG12" s="65">
        <f>AG3*W12</f>
        <v>2025000</v>
      </c>
      <c r="AH12" s="68">
        <f t="shared" si="0"/>
        <v>10125000</v>
      </c>
      <c r="AI12" s="181"/>
      <c r="AJ12" s="160"/>
      <c r="AK12" s="160"/>
      <c r="AL12" s="163"/>
      <c r="AM12" s="202"/>
      <c r="AN12" s="78"/>
      <c r="AO12" s="79">
        <f t="shared" si="9"/>
        <v>2025000</v>
      </c>
      <c r="AP12" s="79">
        <f t="shared" si="10"/>
        <v>0</v>
      </c>
      <c r="AQ12" s="79">
        <f t="shared" si="11"/>
        <v>0</v>
      </c>
      <c r="AR12" s="80">
        <f t="shared" si="12"/>
        <v>2025000</v>
      </c>
      <c r="AS12" s="81">
        <f t="shared" si="13"/>
        <v>0</v>
      </c>
      <c r="AT12" s="79">
        <f t="shared" si="14"/>
        <v>2025000</v>
      </c>
      <c r="AU12" s="80">
        <f t="shared" si="15"/>
        <v>0</v>
      </c>
      <c r="AV12" s="81">
        <f t="shared" si="16"/>
        <v>0</v>
      </c>
      <c r="AW12" s="79">
        <f t="shared" si="17"/>
        <v>0</v>
      </c>
      <c r="AX12" s="80">
        <f t="shared" si="18"/>
        <v>2025000</v>
      </c>
      <c r="AY12" s="81">
        <f t="shared" si="19"/>
        <v>0</v>
      </c>
      <c r="AZ12" s="79">
        <f t="shared" si="20"/>
        <v>2025000</v>
      </c>
      <c r="BA12" s="79">
        <f t="shared" si="21"/>
        <v>0</v>
      </c>
      <c r="BB12" s="80">
        <f t="shared" si="22"/>
        <v>2025000</v>
      </c>
      <c r="BC12" s="81">
        <f t="shared" si="23"/>
        <v>2025000</v>
      </c>
      <c r="BD12" s="82">
        <f t="shared" si="24"/>
        <v>4050000</v>
      </c>
      <c r="BE12" s="83">
        <f t="shared" si="4"/>
        <v>10125000</v>
      </c>
      <c r="BF12" s="197"/>
    </row>
    <row r="13" spans="2:58" s="2" customFormat="1" ht="30" x14ac:dyDescent="0.25">
      <c r="B13" s="39">
        <v>10</v>
      </c>
      <c r="C13" s="11" t="s">
        <v>41</v>
      </c>
      <c r="D13" s="41" t="s">
        <v>42</v>
      </c>
      <c r="E13" s="16"/>
      <c r="F13" s="16">
        <v>1</v>
      </c>
      <c r="G13" s="16"/>
      <c r="H13" s="16"/>
      <c r="I13" s="19"/>
      <c r="J13" s="12"/>
      <c r="K13" s="22">
        <f t="shared" si="5"/>
        <v>0</v>
      </c>
      <c r="L13" s="11"/>
      <c r="M13" s="45"/>
      <c r="N13" s="25">
        <f t="shared" si="6"/>
        <v>0</v>
      </c>
      <c r="O13" s="19"/>
      <c r="P13" s="12"/>
      <c r="Q13" s="16">
        <f t="shared" si="7"/>
        <v>0</v>
      </c>
      <c r="R13" s="16"/>
      <c r="S13" s="19"/>
      <c r="T13" s="12"/>
      <c r="U13" s="22">
        <f t="shared" si="8"/>
        <v>0</v>
      </c>
      <c r="V13" s="51">
        <f t="shared" si="1"/>
        <v>1</v>
      </c>
      <c r="W13" s="55">
        <v>325</v>
      </c>
      <c r="X13" s="56">
        <f t="shared" si="2"/>
        <v>325</v>
      </c>
      <c r="Y13" s="169"/>
      <c r="Z13" s="99">
        <f>Z3*W13</f>
        <v>1328746.25</v>
      </c>
      <c r="AA13" s="100">
        <f t="shared" si="3"/>
        <v>1328746.25</v>
      </c>
      <c r="AB13" s="172"/>
      <c r="AC13" s="175"/>
      <c r="AD13" s="175"/>
      <c r="AE13" s="178"/>
      <c r="AF13" s="178"/>
      <c r="AG13" s="65">
        <f>AG3*W13</f>
        <v>1625000</v>
      </c>
      <c r="AH13" s="68">
        <f t="shared" si="0"/>
        <v>1625000</v>
      </c>
      <c r="AI13" s="181"/>
      <c r="AJ13" s="160"/>
      <c r="AK13" s="160"/>
      <c r="AL13" s="163"/>
      <c r="AM13" s="202"/>
      <c r="AN13" s="78"/>
      <c r="AO13" s="79">
        <f t="shared" si="9"/>
        <v>1625000</v>
      </c>
      <c r="AP13" s="79">
        <f t="shared" si="10"/>
        <v>0</v>
      </c>
      <c r="AQ13" s="79">
        <f t="shared" si="11"/>
        <v>0</v>
      </c>
      <c r="AR13" s="80">
        <f t="shared" si="12"/>
        <v>0</v>
      </c>
      <c r="AS13" s="81">
        <f t="shared" si="13"/>
        <v>0</v>
      </c>
      <c r="AT13" s="79">
        <f t="shared" si="14"/>
        <v>0</v>
      </c>
      <c r="AU13" s="80">
        <f t="shared" si="15"/>
        <v>0</v>
      </c>
      <c r="AV13" s="81">
        <f t="shared" si="16"/>
        <v>0</v>
      </c>
      <c r="AW13" s="79">
        <f t="shared" si="17"/>
        <v>0</v>
      </c>
      <c r="AX13" s="80">
        <f t="shared" si="18"/>
        <v>0</v>
      </c>
      <c r="AY13" s="81">
        <f t="shared" si="19"/>
        <v>0</v>
      </c>
      <c r="AZ13" s="79">
        <f t="shared" si="20"/>
        <v>0</v>
      </c>
      <c r="BA13" s="79">
        <f t="shared" si="21"/>
        <v>0</v>
      </c>
      <c r="BB13" s="80">
        <f t="shared" si="22"/>
        <v>0</v>
      </c>
      <c r="BC13" s="81">
        <f t="shared" si="23"/>
        <v>0</v>
      </c>
      <c r="BD13" s="82">
        <f t="shared" si="24"/>
        <v>0</v>
      </c>
      <c r="BE13" s="83">
        <f t="shared" si="4"/>
        <v>1625000</v>
      </c>
      <c r="BF13" s="197"/>
    </row>
    <row r="14" spans="2:58" s="2" customFormat="1" ht="30" x14ac:dyDescent="0.25">
      <c r="B14" s="39">
        <v>11</v>
      </c>
      <c r="C14" s="11" t="s">
        <v>43</v>
      </c>
      <c r="D14" s="41" t="s">
        <v>44</v>
      </c>
      <c r="E14" s="16"/>
      <c r="F14" s="16">
        <v>1</v>
      </c>
      <c r="G14" s="16"/>
      <c r="H14" s="16"/>
      <c r="I14" s="19"/>
      <c r="J14" s="12"/>
      <c r="K14" s="22">
        <f t="shared" si="5"/>
        <v>0</v>
      </c>
      <c r="L14" s="11"/>
      <c r="M14" s="45"/>
      <c r="N14" s="25">
        <f t="shared" si="6"/>
        <v>0</v>
      </c>
      <c r="O14" s="19"/>
      <c r="P14" s="12"/>
      <c r="Q14" s="16">
        <f t="shared" si="7"/>
        <v>0</v>
      </c>
      <c r="R14" s="16"/>
      <c r="S14" s="19"/>
      <c r="T14" s="12"/>
      <c r="U14" s="22">
        <f t="shared" si="8"/>
        <v>0</v>
      </c>
      <c r="V14" s="51">
        <f t="shared" si="1"/>
        <v>1</v>
      </c>
      <c r="W14" s="55">
        <v>250</v>
      </c>
      <c r="X14" s="56">
        <f t="shared" si="2"/>
        <v>250</v>
      </c>
      <c r="Y14" s="169"/>
      <c r="Z14" s="99">
        <f>Z3*W14</f>
        <v>1022112.5</v>
      </c>
      <c r="AA14" s="100">
        <f t="shared" si="3"/>
        <v>1022112.5</v>
      </c>
      <c r="AB14" s="172"/>
      <c r="AC14" s="175"/>
      <c r="AD14" s="175"/>
      <c r="AE14" s="178"/>
      <c r="AF14" s="178"/>
      <c r="AG14" s="65">
        <f>AG3*W14</f>
        <v>1250000</v>
      </c>
      <c r="AH14" s="68">
        <f t="shared" si="0"/>
        <v>1250000</v>
      </c>
      <c r="AI14" s="181"/>
      <c r="AJ14" s="160"/>
      <c r="AK14" s="160"/>
      <c r="AL14" s="163"/>
      <c r="AM14" s="202"/>
      <c r="AN14" s="78"/>
      <c r="AO14" s="79">
        <f t="shared" si="9"/>
        <v>1250000</v>
      </c>
      <c r="AP14" s="79">
        <f t="shared" si="10"/>
        <v>0</v>
      </c>
      <c r="AQ14" s="79">
        <f t="shared" si="11"/>
        <v>0</v>
      </c>
      <c r="AR14" s="80">
        <f t="shared" si="12"/>
        <v>0</v>
      </c>
      <c r="AS14" s="81">
        <f t="shared" si="13"/>
        <v>0</v>
      </c>
      <c r="AT14" s="79">
        <f t="shared" si="14"/>
        <v>0</v>
      </c>
      <c r="AU14" s="80">
        <f t="shared" si="15"/>
        <v>0</v>
      </c>
      <c r="AV14" s="81">
        <f t="shared" si="16"/>
        <v>0</v>
      </c>
      <c r="AW14" s="79">
        <f t="shared" si="17"/>
        <v>0</v>
      </c>
      <c r="AX14" s="80">
        <f t="shared" si="18"/>
        <v>0</v>
      </c>
      <c r="AY14" s="81">
        <f t="shared" si="19"/>
        <v>0</v>
      </c>
      <c r="AZ14" s="79">
        <f t="shared" si="20"/>
        <v>0</v>
      </c>
      <c r="BA14" s="79">
        <f t="shared" si="21"/>
        <v>0</v>
      </c>
      <c r="BB14" s="80">
        <f t="shared" si="22"/>
        <v>0</v>
      </c>
      <c r="BC14" s="81">
        <f t="shared" si="23"/>
        <v>0</v>
      </c>
      <c r="BD14" s="82">
        <f t="shared" si="24"/>
        <v>0</v>
      </c>
      <c r="BE14" s="83">
        <f t="shared" si="4"/>
        <v>1250000</v>
      </c>
      <c r="BF14" s="197"/>
    </row>
    <row r="15" spans="2:58" s="2" customFormat="1" ht="45" x14ac:dyDescent="0.25">
      <c r="B15" s="39">
        <v>12</v>
      </c>
      <c r="C15" s="11" t="s">
        <v>45</v>
      </c>
      <c r="D15" s="41" t="s">
        <v>46</v>
      </c>
      <c r="E15" s="16"/>
      <c r="F15" s="16">
        <v>1</v>
      </c>
      <c r="G15" s="16">
        <v>1</v>
      </c>
      <c r="H15" s="16"/>
      <c r="I15" s="19">
        <v>1</v>
      </c>
      <c r="J15" s="12"/>
      <c r="K15" s="22">
        <f t="shared" si="5"/>
        <v>1</v>
      </c>
      <c r="L15" s="11"/>
      <c r="M15" s="45"/>
      <c r="N15" s="25">
        <f t="shared" si="6"/>
        <v>0</v>
      </c>
      <c r="O15" s="19">
        <v>1</v>
      </c>
      <c r="P15" s="12"/>
      <c r="Q15" s="16">
        <f t="shared" si="7"/>
        <v>1</v>
      </c>
      <c r="R15" s="16"/>
      <c r="S15" s="19">
        <v>1</v>
      </c>
      <c r="T15" s="12">
        <v>1</v>
      </c>
      <c r="U15" s="22">
        <f t="shared" si="8"/>
        <v>2</v>
      </c>
      <c r="V15" s="51">
        <f t="shared" si="1"/>
        <v>6</v>
      </c>
      <c r="W15" s="55">
        <v>190</v>
      </c>
      <c r="X15" s="56">
        <f t="shared" si="2"/>
        <v>1140</v>
      </c>
      <c r="Y15" s="169"/>
      <c r="Z15" s="99">
        <f>Z3*W15</f>
        <v>776805.5</v>
      </c>
      <c r="AA15" s="100">
        <f t="shared" si="3"/>
        <v>4660833</v>
      </c>
      <c r="AB15" s="172"/>
      <c r="AC15" s="175"/>
      <c r="AD15" s="175"/>
      <c r="AE15" s="178"/>
      <c r="AF15" s="178"/>
      <c r="AG15" s="65">
        <f>AG3*W15</f>
        <v>950000</v>
      </c>
      <c r="AH15" s="68">
        <f t="shared" si="0"/>
        <v>5700000</v>
      </c>
      <c r="AI15" s="181"/>
      <c r="AJ15" s="160"/>
      <c r="AK15" s="160"/>
      <c r="AL15" s="163"/>
      <c r="AM15" s="202"/>
      <c r="AN15" s="78"/>
      <c r="AO15" s="79">
        <f t="shared" si="9"/>
        <v>950000</v>
      </c>
      <c r="AP15" s="79">
        <f t="shared" si="10"/>
        <v>950000</v>
      </c>
      <c r="AQ15" s="79">
        <f t="shared" si="11"/>
        <v>0</v>
      </c>
      <c r="AR15" s="80">
        <f t="shared" si="12"/>
        <v>950000</v>
      </c>
      <c r="AS15" s="81">
        <f t="shared" si="13"/>
        <v>0</v>
      </c>
      <c r="AT15" s="79">
        <f t="shared" si="14"/>
        <v>950000</v>
      </c>
      <c r="AU15" s="80">
        <f t="shared" si="15"/>
        <v>0</v>
      </c>
      <c r="AV15" s="81">
        <f t="shared" si="16"/>
        <v>0</v>
      </c>
      <c r="AW15" s="79">
        <f t="shared" si="17"/>
        <v>0</v>
      </c>
      <c r="AX15" s="80">
        <f t="shared" si="18"/>
        <v>950000</v>
      </c>
      <c r="AY15" s="81">
        <f t="shared" si="19"/>
        <v>0</v>
      </c>
      <c r="AZ15" s="79">
        <f t="shared" si="20"/>
        <v>950000</v>
      </c>
      <c r="BA15" s="79">
        <f t="shared" si="21"/>
        <v>0</v>
      </c>
      <c r="BB15" s="80">
        <f t="shared" si="22"/>
        <v>950000</v>
      </c>
      <c r="BC15" s="81">
        <f t="shared" si="23"/>
        <v>950000</v>
      </c>
      <c r="BD15" s="82">
        <f t="shared" si="24"/>
        <v>1900000</v>
      </c>
      <c r="BE15" s="83">
        <f t="shared" si="4"/>
        <v>5700000</v>
      </c>
      <c r="BF15" s="197"/>
    </row>
    <row r="16" spans="2:58" s="2" customFormat="1" ht="30" x14ac:dyDescent="0.25">
      <c r="B16" s="39">
        <v>13</v>
      </c>
      <c r="C16" s="11" t="s">
        <v>47</v>
      </c>
      <c r="D16" s="41" t="s">
        <v>48</v>
      </c>
      <c r="E16" s="16"/>
      <c r="F16" s="16">
        <v>1</v>
      </c>
      <c r="G16" s="16">
        <v>1</v>
      </c>
      <c r="H16" s="16">
        <v>1</v>
      </c>
      <c r="I16" s="19">
        <v>1</v>
      </c>
      <c r="J16" s="12"/>
      <c r="K16" s="22">
        <f t="shared" si="5"/>
        <v>1</v>
      </c>
      <c r="L16" s="11">
        <v>1</v>
      </c>
      <c r="M16" s="45"/>
      <c r="N16" s="25">
        <f>SUM(L16:M16)</f>
        <v>1</v>
      </c>
      <c r="O16" s="19">
        <v>1</v>
      </c>
      <c r="P16" s="12"/>
      <c r="Q16" s="16">
        <f t="shared" si="7"/>
        <v>1</v>
      </c>
      <c r="R16" s="16">
        <v>1</v>
      </c>
      <c r="S16" s="19"/>
      <c r="T16" s="12">
        <v>1</v>
      </c>
      <c r="U16" s="22">
        <f t="shared" si="8"/>
        <v>1</v>
      </c>
      <c r="V16" s="51">
        <f t="shared" si="1"/>
        <v>8</v>
      </c>
      <c r="W16" s="55">
        <v>325</v>
      </c>
      <c r="X16" s="56">
        <f t="shared" si="2"/>
        <v>2600</v>
      </c>
      <c r="Y16" s="169"/>
      <c r="Z16" s="99">
        <f>Z3*W16</f>
        <v>1328746.25</v>
      </c>
      <c r="AA16" s="100">
        <f t="shared" si="3"/>
        <v>10629970</v>
      </c>
      <c r="AB16" s="172"/>
      <c r="AC16" s="175"/>
      <c r="AD16" s="175"/>
      <c r="AE16" s="178"/>
      <c r="AF16" s="178"/>
      <c r="AG16" s="65">
        <f>AG3*W16</f>
        <v>1625000</v>
      </c>
      <c r="AH16" s="68">
        <f t="shared" si="0"/>
        <v>13000000</v>
      </c>
      <c r="AI16" s="181"/>
      <c r="AJ16" s="160"/>
      <c r="AK16" s="160"/>
      <c r="AL16" s="163"/>
      <c r="AM16" s="202"/>
      <c r="AN16" s="78"/>
      <c r="AO16" s="79">
        <f t="shared" si="9"/>
        <v>1625000</v>
      </c>
      <c r="AP16" s="79">
        <f t="shared" si="10"/>
        <v>1625000</v>
      </c>
      <c r="AQ16" s="79">
        <f t="shared" si="11"/>
        <v>1625000</v>
      </c>
      <c r="AR16" s="80">
        <f t="shared" si="12"/>
        <v>1625000</v>
      </c>
      <c r="AS16" s="81">
        <f t="shared" si="13"/>
        <v>0</v>
      </c>
      <c r="AT16" s="79">
        <f t="shared" si="14"/>
        <v>1625000</v>
      </c>
      <c r="AU16" s="80">
        <f t="shared" si="15"/>
        <v>1625000</v>
      </c>
      <c r="AV16" s="81">
        <f t="shared" si="16"/>
        <v>0</v>
      </c>
      <c r="AW16" s="79">
        <f t="shared" si="17"/>
        <v>1625000</v>
      </c>
      <c r="AX16" s="80">
        <f t="shared" si="18"/>
        <v>1625000</v>
      </c>
      <c r="AY16" s="81">
        <f t="shared" si="19"/>
        <v>0</v>
      </c>
      <c r="AZ16" s="79">
        <f t="shared" si="20"/>
        <v>1625000</v>
      </c>
      <c r="BA16" s="79">
        <f t="shared" si="21"/>
        <v>1625000</v>
      </c>
      <c r="BB16" s="80">
        <f t="shared" si="22"/>
        <v>0</v>
      </c>
      <c r="BC16" s="81">
        <f t="shared" si="23"/>
        <v>1625000</v>
      </c>
      <c r="BD16" s="82">
        <f t="shared" si="24"/>
        <v>1625000</v>
      </c>
      <c r="BE16" s="83">
        <f t="shared" si="4"/>
        <v>13000000</v>
      </c>
      <c r="BF16" s="197"/>
    </row>
    <row r="17" spans="2:58" s="2" customFormat="1" ht="30" x14ac:dyDescent="0.25">
      <c r="B17" s="39">
        <v>14</v>
      </c>
      <c r="C17" s="11" t="s">
        <v>49</v>
      </c>
      <c r="D17" s="41" t="s">
        <v>50</v>
      </c>
      <c r="E17" s="16"/>
      <c r="F17" s="16"/>
      <c r="G17" s="16"/>
      <c r="H17" s="16"/>
      <c r="I17" s="19"/>
      <c r="J17" s="12"/>
      <c r="K17" s="22">
        <f t="shared" si="5"/>
        <v>0</v>
      </c>
      <c r="L17" s="11">
        <v>1</v>
      </c>
      <c r="M17" s="45"/>
      <c r="N17" s="25">
        <f t="shared" ref="N17:N25" si="25">SUM(L17:M17)</f>
        <v>1</v>
      </c>
      <c r="O17" s="19">
        <v>1</v>
      </c>
      <c r="P17" s="12"/>
      <c r="Q17" s="16">
        <f t="shared" si="7"/>
        <v>1</v>
      </c>
      <c r="R17" s="16">
        <v>1</v>
      </c>
      <c r="S17" s="19"/>
      <c r="T17" s="12"/>
      <c r="U17" s="22">
        <f t="shared" si="8"/>
        <v>0</v>
      </c>
      <c r="V17" s="51">
        <f t="shared" si="1"/>
        <v>3</v>
      </c>
      <c r="W17" s="55">
        <v>325</v>
      </c>
      <c r="X17" s="56">
        <f t="shared" si="2"/>
        <v>975</v>
      </c>
      <c r="Y17" s="169"/>
      <c r="Z17" s="99">
        <f>Z3*W17</f>
        <v>1328746.25</v>
      </c>
      <c r="AA17" s="100">
        <f t="shared" si="3"/>
        <v>3986238.75</v>
      </c>
      <c r="AB17" s="172"/>
      <c r="AC17" s="175"/>
      <c r="AD17" s="175"/>
      <c r="AE17" s="178"/>
      <c r="AF17" s="178"/>
      <c r="AG17" s="65">
        <f>AG3*W17</f>
        <v>1625000</v>
      </c>
      <c r="AH17" s="68">
        <f t="shared" si="0"/>
        <v>4875000</v>
      </c>
      <c r="AI17" s="181"/>
      <c r="AJ17" s="160"/>
      <c r="AK17" s="160"/>
      <c r="AL17" s="163"/>
      <c r="AM17" s="202"/>
      <c r="AN17" s="78"/>
      <c r="AO17" s="79">
        <f t="shared" si="9"/>
        <v>0</v>
      </c>
      <c r="AP17" s="79">
        <f t="shared" si="10"/>
        <v>0</v>
      </c>
      <c r="AQ17" s="79">
        <f t="shared" si="11"/>
        <v>0</v>
      </c>
      <c r="AR17" s="80">
        <f t="shared" si="12"/>
        <v>0</v>
      </c>
      <c r="AS17" s="81">
        <f t="shared" si="13"/>
        <v>0</v>
      </c>
      <c r="AT17" s="79">
        <f t="shared" si="14"/>
        <v>0</v>
      </c>
      <c r="AU17" s="80">
        <f t="shared" si="15"/>
        <v>1625000</v>
      </c>
      <c r="AV17" s="81">
        <f t="shared" si="16"/>
        <v>0</v>
      </c>
      <c r="AW17" s="79">
        <f t="shared" si="17"/>
        <v>1625000</v>
      </c>
      <c r="AX17" s="80">
        <f t="shared" si="18"/>
        <v>1625000</v>
      </c>
      <c r="AY17" s="81">
        <f t="shared" si="19"/>
        <v>0</v>
      </c>
      <c r="AZ17" s="79">
        <f t="shared" si="20"/>
        <v>1625000</v>
      </c>
      <c r="BA17" s="79">
        <f t="shared" si="21"/>
        <v>1625000</v>
      </c>
      <c r="BB17" s="80">
        <f t="shared" si="22"/>
        <v>0</v>
      </c>
      <c r="BC17" s="81">
        <f t="shared" si="23"/>
        <v>0</v>
      </c>
      <c r="BD17" s="82">
        <f t="shared" si="24"/>
        <v>0</v>
      </c>
      <c r="BE17" s="83">
        <f t="shared" si="4"/>
        <v>4875000</v>
      </c>
      <c r="BF17" s="197"/>
    </row>
    <row r="18" spans="2:58" s="2" customFormat="1" ht="30" x14ac:dyDescent="0.25">
      <c r="B18" s="39">
        <v>15</v>
      </c>
      <c r="C18" s="11" t="s">
        <v>51</v>
      </c>
      <c r="D18" s="41" t="s">
        <v>52</v>
      </c>
      <c r="E18" s="16"/>
      <c r="F18" s="16">
        <v>1</v>
      </c>
      <c r="G18" s="16">
        <v>1</v>
      </c>
      <c r="H18" s="16"/>
      <c r="I18" s="19"/>
      <c r="J18" s="12"/>
      <c r="K18" s="22">
        <f t="shared" si="5"/>
        <v>0</v>
      </c>
      <c r="L18" s="11">
        <v>1</v>
      </c>
      <c r="M18" s="45"/>
      <c r="N18" s="25">
        <f t="shared" si="25"/>
        <v>1</v>
      </c>
      <c r="O18" s="19">
        <v>1</v>
      </c>
      <c r="P18" s="12"/>
      <c r="Q18" s="16">
        <f t="shared" si="7"/>
        <v>1</v>
      </c>
      <c r="R18" s="16"/>
      <c r="S18" s="19"/>
      <c r="T18" s="12"/>
      <c r="U18" s="22">
        <f t="shared" si="8"/>
        <v>0</v>
      </c>
      <c r="V18" s="51">
        <f t="shared" si="1"/>
        <v>4</v>
      </c>
      <c r="W18" s="55">
        <v>650</v>
      </c>
      <c r="X18" s="56">
        <f t="shared" si="2"/>
        <v>2600</v>
      </c>
      <c r="Y18" s="169"/>
      <c r="Z18" s="99">
        <f>Z3*W18</f>
        <v>2657492.5</v>
      </c>
      <c r="AA18" s="100">
        <f t="shared" si="3"/>
        <v>10629970</v>
      </c>
      <c r="AB18" s="172"/>
      <c r="AC18" s="175"/>
      <c r="AD18" s="175"/>
      <c r="AE18" s="178"/>
      <c r="AF18" s="178"/>
      <c r="AG18" s="65">
        <f>AG3*W18</f>
        <v>3250000</v>
      </c>
      <c r="AH18" s="68">
        <f t="shared" si="0"/>
        <v>13000000</v>
      </c>
      <c r="AI18" s="181"/>
      <c r="AJ18" s="160"/>
      <c r="AK18" s="160"/>
      <c r="AL18" s="163"/>
      <c r="AM18" s="202"/>
      <c r="AN18" s="78"/>
      <c r="AO18" s="79">
        <f t="shared" si="9"/>
        <v>3250000</v>
      </c>
      <c r="AP18" s="79">
        <f t="shared" si="10"/>
        <v>3250000</v>
      </c>
      <c r="AQ18" s="79">
        <f t="shared" si="11"/>
        <v>0</v>
      </c>
      <c r="AR18" s="80">
        <f t="shared" si="12"/>
        <v>0</v>
      </c>
      <c r="AS18" s="81">
        <f t="shared" si="13"/>
        <v>0</v>
      </c>
      <c r="AT18" s="79">
        <f t="shared" si="14"/>
        <v>0</v>
      </c>
      <c r="AU18" s="80">
        <f t="shared" si="15"/>
        <v>3250000</v>
      </c>
      <c r="AV18" s="81">
        <f t="shared" si="16"/>
        <v>0</v>
      </c>
      <c r="AW18" s="79">
        <f t="shared" si="17"/>
        <v>3250000</v>
      </c>
      <c r="AX18" s="80">
        <f t="shared" si="18"/>
        <v>3250000</v>
      </c>
      <c r="AY18" s="81">
        <f t="shared" si="19"/>
        <v>0</v>
      </c>
      <c r="AZ18" s="79">
        <f t="shared" si="20"/>
        <v>3250000</v>
      </c>
      <c r="BA18" s="79">
        <f t="shared" si="21"/>
        <v>0</v>
      </c>
      <c r="BB18" s="80">
        <f t="shared" si="22"/>
        <v>0</v>
      </c>
      <c r="BC18" s="81">
        <f t="shared" si="23"/>
        <v>0</v>
      </c>
      <c r="BD18" s="82">
        <f t="shared" si="24"/>
        <v>0</v>
      </c>
      <c r="BE18" s="83">
        <f t="shared" si="4"/>
        <v>13000000</v>
      </c>
      <c r="BF18" s="197"/>
    </row>
    <row r="19" spans="2:58" s="2" customFormat="1" ht="30" x14ac:dyDescent="0.25">
      <c r="B19" s="39">
        <v>16</v>
      </c>
      <c r="C19" s="11" t="s">
        <v>53</v>
      </c>
      <c r="D19" s="41" t="s">
        <v>54</v>
      </c>
      <c r="E19" s="16"/>
      <c r="F19" s="16">
        <v>1</v>
      </c>
      <c r="G19" s="16"/>
      <c r="H19" s="16"/>
      <c r="I19" s="19"/>
      <c r="J19" s="12"/>
      <c r="K19" s="22">
        <f t="shared" si="5"/>
        <v>0</v>
      </c>
      <c r="L19" s="11"/>
      <c r="M19" s="45"/>
      <c r="N19" s="25">
        <f t="shared" si="25"/>
        <v>0</v>
      </c>
      <c r="O19" s="19"/>
      <c r="P19" s="12"/>
      <c r="Q19" s="16">
        <f t="shared" si="7"/>
        <v>0</v>
      </c>
      <c r="R19" s="16"/>
      <c r="S19" s="19"/>
      <c r="T19" s="12"/>
      <c r="U19" s="22">
        <f t="shared" si="8"/>
        <v>0</v>
      </c>
      <c r="V19" s="51">
        <f t="shared" si="1"/>
        <v>1</v>
      </c>
      <c r="W19" s="55">
        <v>600</v>
      </c>
      <c r="X19" s="56">
        <f t="shared" si="2"/>
        <v>600</v>
      </c>
      <c r="Y19" s="169"/>
      <c r="Z19" s="99">
        <f>Z3*W19</f>
        <v>2453070</v>
      </c>
      <c r="AA19" s="100">
        <f t="shared" si="3"/>
        <v>2453070</v>
      </c>
      <c r="AB19" s="172"/>
      <c r="AC19" s="175"/>
      <c r="AD19" s="175"/>
      <c r="AE19" s="178"/>
      <c r="AF19" s="178"/>
      <c r="AG19" s="65">
        <f>W19*AG3</f>
        <v>3000000</v>
      </c>
      <c r="AH19" s="68">
        <f t="shared" si="0"/>
        <v>3000000</v>
      </c>
      <c r="AI19" s="181"/>
      <c r="AJ19" s="160"/>
      <c r="AK19" s="160"/>
      <c r="AL19" s="163"/>
      <c r="AM19" s="202"/>
      <c r="AN19" s="78"/>
      <c r="AO19" s="79">
        <f t="shared" si="9"/>
        <v>3000000</v>
      </c>
      <c r="AP19" s="79">
        <f t="shared" si="10"/>
        <v>0</v>
      </c>
      <c r="AQ19" s="79">
        <f t="shared" si="11"/>
        <v>0</v>
      </c>
      <c r="AR19" s="80">
        <f t="shared" si="12"/>
        <v>0</v>
      </c>
      <c r="AS19" s="81">
        <f t="shared" si="13"/>
        <v>0</v>
      </c>
      <c r="AT19" s="79">
        <f t="shared" si="14"/>
        <v>0</v>
      </c>
      <c r="AU19" s="80">
        <f t="shared" si="15"/>
        <v>0</v>
      </c>
      <c r="AV19" s="81">
        <f t="shared" si="16"/>
        <v>0</v>
      </c>
      <c r="AW19" s="79">
        <f t="shared" si="17"/>
        <v>0</v>
      </c>
      <c r="AX19" s="80">
        <f t="shared" si="18"/>
        <v>0</v>
      </c>
      <c r="AY19" s="81">
        <f t="shared" si="19"/>
        <v>0</v>
      </c>
      <c r="AZ19" s="79">
        <f t="shared" si="20"/>
        <v>0</v>
      </c>
      <c r="BA19" s="79">
        <f t="shared" si="21"/>
        <v>0</v>
      </c>
      <c r="BB19" s="80">
        <f t="shared" si="22"/>
        <v>0</v>
      </c>
      <c r="BC19" s="81">
        <f t="shared" si="23"/>
        <v>0</v>
      </c>
      <c r="BD19" s="82">
        <f t="shared" si="24"/>
        <v>0</v>
      </c>
      <c r="BE19" s="83">
        <f t="shared" si="4"/>
        <v>3000000</v>
      </c>
      <c r="BF19" s="197"/>
    </row>
    <row r="20" spans="2:58" s="2" customFormat="1" ht="30" x14ac:dyDescent="0.25">
      <c r="B20" s="39">
        <v>17</v>
      </c>
      <c r="C20" s="11" t="s">
        <v>55</v>
      </c>
      <c r="D20" s="41" t="s">
        <v>56</v>
      </c>
      <c r="E20" s="16"/>
      <c r="F20" s="16">
        <v>1</v>
      </c>
      <c r="G20" s="16">
        <v>1</v>
      </c>
      <c r="H20" s="16">
        <v>1</v>
      </c>
      <c r="I20" s="19">
        <v>1</v>
      </c>
      <c r="J20" s="12"/>
      <c r="K20" s="22">
        <f t="shared" si="5"/>
        <v>1</v>
      </c>
      <c r="L20" s="11">
        <v>1</v>
      </c>
      <c r="M20" s="45"/>
      <c r="N20" s="25">
        <f t="shared" si="25"/>
        <v>1</v>
      </c>
      <c r="O20" s="19">
        <v>1</v>
      </c>
      <c r="P20" s="12"/>
      <c r="Q20" s="16">
        <f t="shared" si="7"/>
        <v>1</v>
      </c>
      <c r="R20" s="16">
        <v>1</v>
      </c>
      <c r="S20" s="19"/>
      <c r="T20" s="12"/>
      <c r="U20" s="22">
        <f t="shared" si="8"/>
        <v>0</v>
      </c>
      <c r="V20" s="51">
        <f t="shared" si="1"/>
        <v>7</v>
      </c>
      <c r="W20" s="55">
        <v>380</v>
      </c>
      <c r="X20" s="56">
        <f t="shared" si="2"/>
        <v>2660</v>
      </c>
      <c r="Y20" s="169"/>
      <c r="Z20" s="99">
        <f>Z3*W20</f>
        <v>1553611</v>
      </c>
      <c r="AA20" s="100">
        <f t="shared" si="3"/>
        <v>10875277</v>
      </c>
      <c r="AB20" s="172"/>
      <c r="AC20" s="175"/>
      <c r="AD20" s="175"/>
      <c r="AE20" s="178"/>
      <c r="AF20" s="178"/>
      <c r="AG20" s="65">
        <f>W20*AG3</f>
        <v>1900000</v>
      </c>
      <c r="AH20" s="68">
        <f t="shared" si="0"/>
        <v>13300000</v>
      </c>
      <c r="AI20" s="181"/>
      <c r="AJ20" s="160"/>
      <c r="AK20" s="160"/>
      <c r="AL20" s="163"/>
      <c r="AM20" s="202"/>
      <c r="AN20" s="78"/>
      <c r="AO20" s="79">
        <f t="shared" si="9"/>
        <v>1900000</v>
      </c>
      <c r="AP20" s="79">
        <f t="shared" si="10"/>
        <v>1900000</v>
      </c>
      <c r="AQ20" s="79">
        <f t="shared" si="11"/>
        <v>1900000</v>
      </c>
      <c r="AR20" s="80">
        <f t="shared" si="12"/>
        <v>1900000</v>
      </c>
      <c r="AS20" s="81">
        <f t="shared" si="13"/>
        <v>0</v>
      </c>
      <c r="AT20" s="79">
        <f t="shared" si="14"/>
        <v>1900000</v>
      </c>
      <c r="AU20" s="80">
        <f t="shared" si="15"/>
        <v>1900000</v>
      </c>
      <c r="AV20" s="81">
        <f t="shared" si="16"/>
        <v>0</v>
      </c>
      <c r="AW20" s="79">
        <f t="shared" si="17"/>
        <v>1900000</v>
      </c>
      <c r="AX20" s="80">
        <f t="shared" si="18"/>
        <v>1900000</v>
      </c>
      <c r="AY20" s="81">
        <f t="shared" si="19"/>
        <v>0</v>
      </c>
      <c r="AZ20" s="79">
        <f t="shared" si="20"/>
        <v>1900000</v>
      </c>
      <c r="BA20" s="79">
        <f t="shared" si="21"/>
        <v>1900000</v>
      </c>
      <c r="BB20" s="80">
        <f t="shared" si="22"/>
        <v>0</v>
      </c>
      <c r="BC20" s="81">
        <f t="shared" si="23"/>
        <v>0</v>
      </c>
      <c r="BD20" s="82">
        <f t="shared" si="24"/>
        <v>0</v>
      </c>
      <c r="BE20" s="83">
        <f t="shared" si="4"/>
        <v>13300000</v>
      </c>
      <c r="BF20" s="197"/>
    </row>
    <row r="21" spans="2:58" s="2" customFormat="1" ht="30" x14ac:dyDescent="0.25">
      <c r="B21" s="39">
        <v>18</v>
      </c>
      <c r="C21" s="11" t="s">
        <v>57</v>
      </c>
      <c r="D21" s="41" t="s">
        <v>58</v>
      </c>
      <c r="E21" s="16"/>
      <c r="F21" s="16">
        <v>1</v>
      </c>
      <c r="G21" s="16"/>
      <c r="H21" s="16"/>
      <c r="I21" s="19"/>
      <c r="J21" s="12"/>
      <c r="K21" s="22">
        <f t="shared" si="5"/>
        <v>0</v>
      </c>
      <c r="L21" s="11"/>
      <c r="M21" s="45"/>
      <c r="N21" s="25">
        <f t="shared" si="25"/>
        <v>0</v>
      </c>
      <c r="O21" s="19"/>
      <c r="P21" s="12"/>
      <c r="Q21" s="16">
        <f t="shared" si="7"/>
        <v>0</v>
      </c>
      <c r="R21" s="16"/>
      <c r="S21" s="19"/>
      <c r="T21" s="12"/>
      <c r="U21" s="22">
        <f t="shared" si="8"/>
        <v>0</v>
      </c>
      <c r="V21" s="51">
        <f t="shared" si="1"/>
        <v>1</v>
      </c>
      <c r="W21" s="55">
        <v>255</v>
      </c>
      <c r="X21" s="56">
        <f t="shared" si="2"/>
        <v>255</v>
      </c>
      <c r="Y21" s="169"/>
      <c r="Z21" s="99">
        <f>Z3*W21</f>
        <v>1042554.75</v>
      </c>
      <c r="AA21" s="100">
        <f t="shared" si="3"/>
        <v>1042554.75</v>
      </c>
      <c r="AB21" s="172"/>
      <c r="AC21" s="175"/>
      <c r="AD21" s="175"/>
      <c r="AE21" s="178"/>
      <c r="AF21" s="178"/>
      <c r="AG21" s="65">
        <f>W21*AG3</f>
        <v>1275000</v>
      </c>
      <c r="AH21" s="68">
        <f t="shared" si="0"/>
        <v>1275000</v>
      </c>
      <c r="AI21" s="181"/>
      <c r="AJ21" s="160"/>
      <c r="AK21" s="160"/>
      <c r="AL21" s="163"/>
      <c r="AM21" s="202"/>
      <c r="AN21" s="78"/>
      <c r="AO21" s="79">
        <f t="shared" si="9"/>
        <v>1275000</v>
      </c>
      <c r="AP21" s="79">
        <f t="shared" si="10"/>
        <v>0</v>
      </c>
      <c r="AQ21" s="79">
        <f t="shared" si="11"/>
        <v>0</v>
      </c>
      <c r="AR21" s="80">
        <f t="shared" si="12"/>
        <v>0</v>
      </c>
      <c r="AS21" s="81">
        <f t="shared" si="13"/>
        <v>0</v>
      </c>
      <c r="AT21" s="79">
        <f t="shared" si="14"/>
        <v>0</v>
      </c>
      <c r="AU21" s="80">
        <f t="shared" si="15"/>
        <v>0</v>
      </c>
      <c r="AV21" s="81">
        <f t="shared" si="16"/>
        <v>0</v>
      </c>
      <c r="AW21" s="79">
        <f t="shared" si="17"/>
        <v>0</v>
      </c>
      <c r="AX21" s="80">
        <f t="shared" si="18"/>
        <v>0</v>
      </c>
      <c r="AY21" s="81">
        <f t="shared" si="19"/>
        <v>0</v>
      </c>
      <c r="AZ21" s="79">
        <f t="shared" si="20"/>
        <v>0</v>
      </c>
      <c r="BA21" s="79">
        <f t="shared" si="21"/>
        <v>0</v>
      </c>
      <c r="BB21" s="80">
        <f t="shared" si="22"/>
        <v>0</v>
      </c>
      <c r="BC21" s="81">
        <f t="shared" si="23"/>
        <v>0</v>
      </c>
      <c r="BD21" s="82">
        <f t="shared" si="24"/>
        <v>0</v>
      </c>
      <c r="BE21" s="83">
        <f t="shared" si="4"/>
        <v>1275000</v>
      </c>
      <c r="BF21" s="197"/>
    </row>
    <row r="22" spans="2:58" s="2" customFormat="1" ht="30" x14ac:dyDescent="0.25">
      <c r="B22" s="39">
        <v>19</v>
      </c>
      <c r="C22" s="11" t="s">
        <v>59</v>
      </c>
      <c r="D22" s="41" t="s">
        <v>60</v>
      </c>
      <c r="E22" s="16"/>
      <c r="F22" s="16"/>
      <c r="G22" s="16"/>
      <c r="H22" s="16"/>
      <c r="I22" s="19">
        <v>1</v>
      </c>
      <c r="J22" s="12"/>
      <c r="K22" s="22">
        <f t="shared" si="5"/>
        <v>1</v>
      </c>
      <c r="L22" s="11">
        <v>1</v>
      </c>
      <c r="M22" s="45">
        <v>1</v>
      </c>
      <c r="N22" s="25">
        <f t="shared" si="25"/>
        <v>2</v>
      </c>
      <c r="O22" s="19"/>
      <c r="P22" s="12">
        <v>1</v>
      </c>
      <c r="Q22" s="16">
        <f t="shared" si="7"/>
        <v>1</v>
      </c>
      <c r="R22" s="16"/>
      <c r="S22" s="19">
        <v>1</v>
      </c>
      <c r="T22" s="12"/>
      <c r="U22" s="22">
        <f t="shared" si="8"/>
        <v>1</v>
      </c>
      <c r="V22" s="51">
        <f t="shared" si="1"/>
        <v>5</v>
      </c>
      <c r="W22" s="55">
        <v>305</v>
      </c>
      <c r="X22" s="56">
        <f t="shared" si="2"/>
        <v>1525</v>
      </c>
      <c r="Y22" s="169"/>
      <c r="Z22" s="99">
        <f>Z3*W22</f>
        <v>1246977.25</v>
      </c>
      <c r="AA22" s="100">
        <f t="shared" si="3"/>
        <v>6234886.25</v>
      </c>
      <c r="AB22" s="172"/>
      <c r="AC22" s="175"/>
      <c r="AD22" s="175"/>
      <c r="AE22" s="178"/>
      <c r="AF22" s="178"/>
      <c r="AG22" s="65">
        <f>W22*AG3</f>
        <v>1525000</v>
      </c>
      <c r="AH22" s="68">
        <f t="shared" si="0"/>
        <v>7625000</v>
      </c>
      <c r="AI22" s="181"/>
      <c r="AJ22" s="160"/>
      <c r="AK22" s="160"/>
      <c r="AL22" s="163"/>
      <c r="AM22" s="202"/>
      <c r="AN22" s="78"/>
      <c r="AO22" s="79">
        <f t="shared" si="9"/>
        <v>0</v>
      </c>
      <c r="AP22" s="79">
        <f t="shared" si="10"/>
        <v>0</v>
      </c>
      <c r="AQ22" s="79">
        <f t="shared" si="11"/>
        <v>0</v>
      </c>
      <c r="AR22" s="80">
        <f t="shared" si="12"/>
        <v>1525000</v>
      </c>
      <c r="AS22" s="81">
        <f t="shared" si="13"/>
        <v>0</v>
      </c>
      <c r="AT22" s="79">
        <f t="shared" si="14"/>
        <v>1525000</v>
      </c>
      <c r="AU22" s="80">
        <f t="shared" si="15"/>
        <v>1525000</v>
      </c>
      <c r="AV22" s="81">
        <f t="shared" si="16"/>
        <v>1525000</v>
      </c>
      <c r="AW22" s="79">
        <f t="shared" si="17"/>
        <v>3050000</v>
      </c>
      <c r="AX22" s="80">
        <f t="shared" si="18"/>
        <v>0</v>
      </c>
      <c r="AY22" s="81">
        <f t="shared" si="19"/>
        <v>1525000</v>
      </c>
      <c r="AZ22" s="79">
        <f t="shared" si="20"/>
        <v>1525000</v>
      </c>
      <c r="BA22" s="79">
        <f t="shared" si="21"/>
        <v>0</v>
      </c>
      <c r="BB22" s="80">
        <f t="shared" si="22"/>
        <v>1525000</v>
      </c>
      <c r="BC22" s="81">
        <f t="shared" si="23"/>
        <v>0</v>
      </c>
      <c r="BD22" s="82">
        <f t="shared" si="24"/>
        <v>1525000</v>
      </c>
      <c r="BE22" s="83">
        <f t="shared" si="4"/>
        <v>7625000</v>
      </c>
      <c r="BF22" s="197"/>
    </row>
    <row r="23" spans="2:58" s="2" customFormat="1" ht="30" x14ac:dyDescent="0.25">
      <c r="B23" s="39">
        <v>20</v>
      </c>
      <c r="C23" s="11" t="s">
        <v>61</v>
      </c>
      <c r="D23" s="41" t="s">
        <v>62</v>
      </c>
      <c r="E23" s="16"/>
      <c r="F23" s="16">
        <v>1</v>
      </c>
      <c r="G23" s="16">
        <v>1</v>
      </c>
      <c r="H23" s="16">
        <v>1</v>
      </c>
      <c r="I23" s="19"/>
      <c r="J23" s="12"/>
      <c r="K23" s="22">
        <f t="shared" si="5"/>
        <v>0</v>
      </c>
      <c r="L23" s="11"/>
      <c r="M23" s="45"/>
      <c r="N23" s="25">
        <f t="shared" si="25"/>
        <v>0</v>
      </c>
      <c r="O23" s="19"/>
      <c r="P23" s="12"/>
      <c r="Q23" s="16">
        <f t="shared" si="7"/>
        <v>0</v>
      </c>
      <c r="R23" s="16"/>
      <c r="S23" s="19"/>
      <c r="T23" s="12"/>
      <c r="U23" s="22">
        <f t="shared" si="8"/>
        <v>0</v>
      </c>
      <c r="V23" s="51">
        <f t="shared" si="1"/>
        <v>3</v>
      </c>
      <c r="W23" s="55">
        <v>255</v>
      </c>
      <c r="X23" s="56">
        <f t="shared" si="2"/>
        <v>765</v>
      </c>
      <c r="Y23" s="169"/>
      <c r="Z23" s="99">
        <f>Z3*W23</f>
        <v>1042554.75</v>
      </c>
      <c r="AA23" s="100">
        <f t="shared" si="3"/>
        <v>3127664.25</v>
      </c>
      <c r="AB23" s="172"/>
      <c r="AC23" s="175"/>
      <c r="AD23" s="175"/>
      <c r="AE23" s="178"/>
      <c r="AF23" s="178"/>
      <c r="AG23" s="65">
        <f>W23*AG3</f>
        <v>1275000</v>
      </c>
      <c r="AH23" s="68">
        <f t="shared" si="0"/>
        <v>3825000</v>
      </c>
      <c r="AI23" s="181"/>
      <c r="AJ23" s="160"/>
      <c r="AK23" s="160"/>
      <c r="AL23" s="163"/>
      <c r="AM23" s="202"/>
      <c r="AN23" s="78"/>
      <c r="AO23" s="79">
        <f t="shared" si="9"/>
        <v>1275000</v>
      </c>
      <c r="AP23" s="79">
        <f t="shared" si="10"/>
        <v>1275000</v>
      </c>
      <c r="AQ23" s="79">
        <f t="shared" si="11"/>
        <v>1275000</v>
      </c>
      <c r="AR23" s="80">
        <f t="shared" si="12"/>
        <v>0</v>
      </c>
      <c r="AS23" s="81">
        <f t="shared" si="13"/>
        <v>0</v>
      </c>
      <c r="AT23" s="79">
        <f t="shared" si="14"/>
        <v>0</v>
      </c>
      <c r="AU23" s="80">
        <f t="shared" si="15"/>
        <v>0</v>
      </c>
      <c r="AV23" s="81">
        <f t="shared" si="16"/>
        <v>0</v>
      </c>
      <c r="AW23" s="79">
        <f t="shared" si="17"/>
        <v>0</v>
      </c>
      <c r="AX23" s="80">
        <f t="shared" si="18"/>
        <v>0</v>
      </c>
      <c r="AY23" s="81">
        <f t="shared" si="19"/>
        <v>0</v>
      </c>
      <c r="AZ23" s="79">
        <f t="shared" si="20"/>
        <v>0</v>
      </c>
      <c r="BA23" s="79">
        <f t="shared" si="21"/>
        <v>0</v>
      </c>
      <c r="BB23" s="80">
        <f t="shared" si="22"/>
        <v>0</v>
      </c>
      <c r="BC23" s="81">
        <f t="shared" si="23"/>
        <v>0</v>
      </c>
      <c r="BD23" s="82">
        <f t="shared" si="24"/>
        <v>0</v>
      </c>
      <c r="BE23" s="83">
        <f t="shared" si="4"/>
        <v>3825000</v>
      </c>
      <c r="BF23" s="197"/>
    </row>
    <row r="24" spans="2:58" s="2" customFormat="1" ht="30" x14ac:dyDescent="0.25">
      <c r="B24" s="39">
        <v>21</v>
      </c>
      <c r="C24" s="11" t="s">
        <v>63</v>
      </c>
      <c r="D24" s="41" t="s">
        <v>64</v>
      </c>
      <c r="E24" s="16">
        <v>1</v>
      </c>
      <c r="F24" s="16">
        <v>1</v>
      </c>
      <c r="G24" s="16"/>
      <c r="H24" s="16"/>
      <c r="I24" s="19"/>
      <c r="J24" s="12"/>
      <c r="K24" s="22">
        <f t="shared" si="5"/>
        <v>0</v>
      </c>
      <c r="L24" s="11"/>
      <c r="M24" s="45"/>
      <c r="N24" s="25">
        <f t="shared" si="25"/>
        <v>0</v>
      </c>
      <c r="O24" s="19"/>
      <c r="P24" s="12"/>
      <c r="Q24" s="16">
        <f t="shared" si="7"/>
        <v>0</v>
      </c>
      <c r="R24" s="16"/>
      <c r="S24" s="19"/>
      <c r="T24" s="12"/>
      <c r="U24" s="22">
        <f t="shared" si="8"/>
        <v>0</v>
      </c>
      <c r="V24" s="51">
        <f t="shared" si="1"/>
        <v>2</v>
      </c>
      <c r="W24" s="55">
        <v>465</v>
      </c>
      <c r="X24" s="56">
        <f t="shared" si="2"/>
        <v>930</v>
      </c>
      <c r="Y24" s="169"/>
      <c r="Z24" s="99">
        <f>Z3*W24</f>
        <v>1901129.25</v>
      </c>
      <c r="AA24" s="100">
        <f t="shared" si="3"/>
        <v>3802258.5</v>
      </c>
      <c r="AB24" s="172"/>
      <c r="AC24" s="175"/>
      <c r="AD24" s="175"/>
      <c r="AE24" s="178"/>
      <c r="AF24" s="178"/>
      <c r="AG24" s="65">
        <f>W24*AG3</f>
        <v>2325000</v>
      </c>
      <c r="AH24" s="68">
        <f t="shared" si="0"/>
        <v>4650000</v>
      </c>
      <c r="AI24" s="181"/>
      <c r="AJ24" s="160"/>
      <c r="AK24" s="160"/>
      <c r="AL24" s="163"/>
      <c r="AM24" s="202"/>
      <c r="AN24" s="78">
        <f>AG24*E24</f>
        <v>2325000</v>
      </c>
      <c r="AO24" s="79">
        <f t="shared" si="9"/>
        <v>2325000</v>
      </c>
      <c r="AP24" s="79">
        <f t="shared" si="10"/>
        <v>0</v>
      </c>
      <c r="AQ24" s="79">
        <f t="shared" si="11"/>
        <v>0</v>
      </c>
      <c r="AR24" s="80">
        <f t="shared" si="12"/>
        <v>0</v>
      </c>
      <c r="AS24" s="81">
        <f t="shared" si="13"/>
        <v>0</v>
      </c>
      <c r="AT24" s="79">
        <f t="shared" si="14"/>
        <v>0</v>
      </c>
      <c r="AU24" s="80">
        <f t="shared" si="15"/>
        <v>0</v>
      </c>
      <c r="AV24" s="81">
        <f t="shared" si="16"/>
        <v>0</v>
      </c>
      <c r="AW24" s="79">
        <f t="shared" si="17"/>
        <v>0</v>
      </c>
      <c r="AX24" s="80">
        <f t="shared" si="18"/>
        <v>0</v>
      </c>
      <c r="AY24" s="81">
        <f t="shared" si="19"/>
        <v>0</v>
      </c>
      <c r="AZ24" s="79">
        <f t="shared" si="20"/>
        <v>0</v>
      </c>
      <c r="BA24" s="79">
        <f t="shared" si="21"/>
        <v>0</v>
      </c>
      <c r="BB24" s="80">
        <f t="shared" si="22"/>
        <v>0</v>
      </c>
      <c r="BC24" s="81">
        <f t="shared" si="23"/>
        <v>0</v>
      </c>
      <c r="BD24" s="82">
        <f t="shared" si="24"/>
        <v>0</v>
      </c>
      <c r="BE24" s="83">
        <f t="shared" si="4"/>
        <v>4650000</v>
      </c>
      <c r="BF24" s="197"/>
    </row>
    <row r="25" spans="2:58" s="2" customFormat="1" ht="30.75" thickBot="1" x14ac:dyDescent="0.3">
      <c r="B25" s="5">
        <v>22</v>
      </c>
      <c r="C25" s="13" t="s">
        <v>65</v>
      </c>
      <c r="D25" s="42" t="s">
        <v>66</v>
      </c>
      <c r="E25" s="17"/>
      <c r="F25" s="17">
        <v>1</v>
      </c>
      <c r="G25" s="17">
        <v>1</v>
      </c>
      <c r="H25" s="17">
        <v>1</v>
      </c>
      <c r="I25" s="20"/>
      <c r="J25" s="14"/>
      <c r="K25" s="23">
        <f>SUM(I25:J25)</f>
        <v>0</v>
      </c>
      <c r="L25" s="13"/>
      <c r="M25" s="46"/>
      <c r="N25" s="26">
        <f t="shared" si="25"/>
        <v>0</v>
      </c>
      <c r="O25" s="20"/>
      <c r="P25" s="14"/>
      <c r="Q25" s="17">
        <f>SUM(O25:P25)</f>
        <v>0</v>
      </c>
      <c r="R25" s="17"/>
      <c r="S25" s="20"/>
      <c r="T25" s="14"/>
      <c r="U25" s="23">
        <f>SUM(S25:T25)</f>
        <v>0</v>
      </c>
      <c r="V25" s="52">
        <f t="shared" si="1"/>
        <v>3</v>
      </c>
      <c r="W25" s="57">
        <v>290</v>
      </c>
      <c r="X25" s="58">
        <f t="shared" si="2"/>
        <v>870</v>
      </c>
      <c r="Y25" s="170"/>
      <c r="Z25" s="101">
        <f>Z3*W25</f>
        <v>1185650.5</v>
      </c>
      <c r="AA25" s="102">
        <f t="shared" si="3"/>
        <v>3556951.5</v>
      </c>
      <c r="AB25" s="173"/>
      <c r="AC25" s="176"/>
      <c r="AD25" s="176"/>
      <c r="AE25" s="179"/>
      <c r="AF25" s="179"/>
      <c r="AG25" s="66">
        <f>W25*AG3</f>
        <v>1450000</v>
      </c>
      <c r="AH25" s="69">
        <f t="shared" si="0"/>
        <v>4350000</v>
      </c>
      <c r="AI25" s="182"/>
      <c r="AJ25" s="161"/>
      <c r="AK25" s="161"/>
      <c r="AL25" s="164"/>
      <c r="AM25" s="203"/>
      <c r="AN25" s="84"/>
      <c r="AO25" s="85">
        <f>AG25*F25</f>
        <v>1450000</v>
      </c>
      <c r="AP25" s="85">
        <f>AG25*G25</f>
        <v>1450000</v>
      </c>
      <c r="AQ25" s="85">
        <f>AG25*H25</f>
        <v>1450000</v>
      </c>
      <c r="AR25" s="86">
        <f>AG25*I25</f>
        <v>0</v>
      </c>
      <c r="AS25" s="87">
        <f>AG25*J25</f>
        <v>0</v>
      </c>
      <c r="AT25" s="85">
        <f>SUM(AR25:AS25)</f>
        <v>0</v>
      </c>
      <c r="AU25" s="86">
        <f>AG25*L25</f>
        <v>0</v>
      </c>
      <c r="AV25" s="87">
        <f>AG25*M25</f>
        <v>0</v>
      </c>
      <c r="AW25" s="85">
        <f>SUM(AU25:AV25)</f>
        <v>0</v>
      </c>
      <c r="AX25" s="86">
        <f>AG25*O25</f>
        <v>0</v>
      </c>
      <c r="AY25" s="87">
        <f>AG25*P25</f>
        <v>0</v>
      </c>
      <c r="AZ25" s="85">
        <f>SUM(AX25:AY25)</f>
        <v>0</v>
      </c>
      <c r="BA25" s="85">
        <f>AG25*R25</f>
        <v>0</v>
      </c>
      <c r="BB25" s="86">
        <f>AG25*S25</f>
        <v>0</v>
      </c>
      <c r="BC25" s="87">
        <f>AG25*T25</f>
        <v>0</v>
      </c>
      <c r="BD25" s="88">
        <f>SUM(BB25:BC25)</f>
        <v>0</v>
      </c>
      <c r="BE25" s="89">
        <f t="shared" si="4"/>
        <v>4350000</v>
      </c>
      <c r="BF25" s="198"/>
    </row>
    <row r="26" spans="2:58" s="2" customFormat="1" ht="15.75" thickBot="1" x14ac:dyDescent="0.3">
      <c r="D26" s="1"/>
      <c r="AL26" s="192" t="s">
        <v>84</v>
      </c>
      <c r="AM26" s="193"/>
      <c r="AN26" s="90">
        <f>SUM(AN4:AN25)</f>
        <v>2325000</v>
      </c>
      <c r="AO26" s="90">
        <f>SUM(AO4:AO25)</f>
        <v>33350000</v>
      </c>
      <c r="AP26" s="90">
        <f>SUM(AP4:AP25)</f>
        <v>19775000</v>
      </c>
      <c r="AQ26" s="90">
        <f>SUM(AQ4:AQ25)</f>
        <v>15575000</v>
      </c>
      <c r="AR26" s="188">
        <f>SUM(AT4:AT25)</f>
        <v>15850000</v>
      </c>
      <c r="AS26" s="189"/>
      <c r="AT26" s="190"/>
      <c r="AU26" s="188">
        <f>SUM(AW4:AW25)</f>
        <v>18850000</v>
      </c>
      <c r="AV26" s="189"/>
      <c r="AW26" s="190"/>
      <c r="AX26" s="188">
        <f>SUM(AZ4:AZ25)</f>
        <v>23275000</v>
      </c>
      <c r="AY26" s="189"/>
      <c r="AZ26" s="190"/>
      <c r="BA26" s="90">
        <f>SUM(BA4:BA25)</f>
        <v>13525000</v>
      </c>
      <c r="BB26" s="188">
        <f>SUM(BD4:BD25)</f>
        <v>14400000</v>
      </c>
      <c r="BC26" s="189"/>
      <c r="BD26" s="190"/>
      <c r="BE26" s="188">
        <f>SUM(BE4:BE25)</f>
        <v>156925000</v>
      </c>
      <c r="BF26" s="191"/>
    </row>
    <row r="27" spans="2:58" s="2" customFormat="1" ht="29.25" customHeight="1" thickBot="1" x14ac:dyDescent="0.3">
      <c r="D27" s="1"/>
      <c r="AL27" s="192" t="s">
        <v>76</v>
      </c>
      <c r="AM27" s="193"/>
      <c r="AN27" s="90">
        <f>AN26*AJ3</f>
        <v>465000</v>
      </c>
      <c r="AO27" s="90">
        <f>AO26*AJ3</f>
        <v>6670000</v>
      </c>
      <c r="AP27" s="90">
        <f>AP26*AJ3</f>
        <v>3955000</v>
      </c>
      <c r="AQ27" s="90">
        <f>AQ26*AJ3</f>
        <v>3115000</v>
      </c>
      <c r="AR27" s="188">
        <f>AR26*AJ3</f>
        <v>3170000</v>
      </c>
      <c r="AS27" s="194"/>
      <c r="AT27" s="191"/>
      <c r="AU27" s="188">
        <f>AU26*AJ3</f>
        <v>3770000</v>
      </c>
      <c r="AV27" s="189"/>
      <c r="AW27" s="190"/>
      <c r="AX27" s="188">
        <f>AX26*AJ3</f>
        <v>4655000</v>
      </c>
      <c r="AY27" s="189"/>
      <c r="AZ27" s="190"/>
      <c r="BA27" s="90">
        <f>BA26*AJ3</f>
        <v>2705000</v>
      </c>
      <c r="BB27" s="188">
        <f>BB26*AJ3</f>
        <v>2880000</v>
      </c>
      <c r="BC27" s="189"/>
      <c r="BD27" s="190"/>
      <c r="BE27" s="188">
        <f>BE26*AJ3</f>
        <v>31385000</v>
      </c>
      <c r="BF27" s="190"/>
    </row>
    <row r="28" spans="2:58" s="2" customFormat="1" ht="15.75" thickBot="1" x14ac:dyDescent="0.3">
      <c r="D28" s="1"/>
      <c r="AL28" s="184" t="s">
        <v>85</v>
      </c>
      <c r="AM28" s="185"/>
      <c r="AN28" s="90">
        <f>AN26*AK3</f>
        <v>441750</v>
      </c>
      <c r="AO28" s="90">
        <f>AO26*AK3</f>
        <v>6336500</v>
      </c>
      <c r="AP28" s="90">
        <f>AP26*AK3</f>
        <v>3757250</v>
      </c>
      <c r="AQ28" s="90">
        <f>AQ26*AK3</f>
        <v>2959250</v>
      </c>
      <c r="AR28" s="188">
        <f>AR26*AK3</f>
        <v>3011500</v>
      </c>
      <c r="AS28" s="189"/>
      <c r="AT28" s="190"/>
      <c r="AU28" s="188">
        <f>AU26*AK3</f>
        <v>3581500</v>
      </c>
      <c r="AV28" s="189"/>
      <c r="AW28" s="190"/>
      <c r="AX28" s="188">
        <f>AX26*AK3</f>
        <v>4422250</v>
      </c>
      <c r="AY28" s="189"/>
      <c r="AZ28" s="190"/>
      <c r="BA28" s="90">
        <f>BA26*AK3</f>
        <v>2569750</v>
      </c>
      <c r="BB28" s="188">
        <f>BB26*AK3</f>
        <v>2736000</v>
      </c>
      <c r="BC28" s="189"/>
      <c r="BD28" s="190"/>
      <c r="BE28" s="188">
        <f>BE26*AK3</f>
        <v>29815750</v>
      </c>
      <c r="BF28" s="190"/>
    </row>
    <row r="29" spans="2:58" s="2" customFormat="1" ht="15.75" thickBot="1" x14ac:dyDescent="0.3">
      <c r="D29" s="1"/>
      <c r="AL29" s="184" t="s">
        <v>78</v>
      </c>
      <c r="AM29" s="185"/>
      <c r="AN29" s="90">
        <v>22224</v>
      </c>
      <c r="AO29" s="90">
        <v>22222</v>
      </c>
      <c r="AP29" s="90">
        <v>22222</v>
      </c>
      <c r="AQ29" s="90">
        <v>22222</v>
      </c>
      <c r="AR29" s="188">
        <v>22222</v>
      </c>
      <c r="AS29" s="189"/>
      <c r="AT29" s="190"/>
      <c r="AU29" s="188">
        <v>22222</v>
      </c>
      <c r="AV29" s="189"/>
      <c r="AW29" s="190"/>
      <c r="AX29" s="188">
        <v>22222</v>
      </c>
      <c r="AY29" s="189"/>
      <c r="AZ29" s="190"/>
      <c r="BA29" s="90">
        <v>22222</v>
      </c>
      <c r="BB29" s="188">
        <v>22222</v>
      </c>
      <c r="BC29" s="189"/>
      <c r="BD29" s="190"/>
      <c r="BE29" s="188">
        <f>SUM(AN29:BD29)</f>
        <v>200000</v>
      </c>
      <c r="BF29" s="190"/>
    </row>
    <row r="30" spans="2:58" s="2" customFormat="1" ht="15.75" thickBot="1" x14ac:dyDescent="0.3">
      <c r="D30" s="1"/>
      <c r="AL30" s="184" t="s">
        <v>86</v>
      </c>
      <c r="AM30" s="185"/>
      <c r="AN30" s="103">
        <f>SUM(AN26:AN29)</f>
        <v>3253974</v>
      </c>
      <c r="AO30" s="103">
        <f>SUM(AO26:AO29)</f>
        <v>46378722</v>
      </c>
      <c r="AP30" s="103">
        <f>SUM(AP26:AP29)</f>
        <v>27509472</v>
      </c>
      <c r="AQ30" s="103">
        <f>SUM(AQ26:AQ29)</f>
        <v>21671472</v>
      </c>
      <c r="AR30" s="186">
        <f>SUM(AR26:AT29)</f>
        <v>22053722</v>
      </c>
      <c r="AS30" s="187"/>
      <c r="AT30" s="185"/>
      <c r="AU30" s="186">
        <f>SUM(AU26:AW29)</f>
        <v>26223722</v>
      </c>
      <c r="AV30" s="187"/>
      <c r="AW30" s="185"/>
      <c r="AX30" s="186">
        <f>SUM(AX26:AZ29)</f>
        <v>32374472</v>
      </c>
      <c r="AY30" s="187"/>
      <c r="AZ30" s="185"/>
      <c r="BA30" s="103">
        <f>SUM(BA26:BA29)</f>
        <v>18821972</v>
      </c>
      <c r="BB30" s="186">
        <f>SUM(BB26:BD29)</f>
        <v>20038222</v>
      </c>
      <c r="BC30" s="187"/>
      <c r="BD30" s="185"/>
      <c r="BE30" s="186">
        <f>SUM(BE26:BF29)</f>
        <v>218325750</v>
      </c>
      <c r="BF30" s="185"/>
    </row>
    <row r="31" spans="2:58" s="2" customFormat="1" x14ac:dyDescent="0.25">
      <c r="D31" s="1"/>
      <c r="BE31" s="63"/>
    </row>
    <row r="32" spans="2:58" s="2" customFormat="1" x14ac:dyDescent="0.25">
      <c r="D32" s="1"/>
      <c r="AV32" s="104"/>
      <c r="AW32" s="104"/>
      <c r="AX32" s="104"/>
      <c r="BF32" s="208">
        <v>218325750</v>
      </c>
    </row>
    <row r="33" spans="4:50" s="2" customFormat="1" ht="15.75" thickBot="1" x14ac:dyDescent="0.3">
      <c r="D33" s="1"/>
      <c r="AV33" s="104"/>
      <c r="AW33" s="105"/>
      <c r="AX33" s="106"/>
    </row>
    <row r="34" spans="4:50" s="2" customFormat="1" ht="15.75" thickBot="1" x14ac:dyDescent="0.3">
      <c r="D34" s="1"/>
      <c r="AK34" s="6" t="s">
        <v>89</v>
      </c>
      <c r="AL34" s="7" t="s">
        <v>90</v>
      </c>
      <c r="AV34" s="104"/>
      <c r="AW34" s="105"/>
      <c r="AX34" s="106"/>
    </row>
    <row r="35" spans="4:50" s="2" customFormat="1" x14ac:dyDescent="0.25">
      <c r="D35" s="1"/>
      <c r="AK35" s="109" t="s">
        <v>18</v>
      </c>
      <c r="AL35" s="110">
        <f>AN30</f>
        <v>3253974</v>
      </c>
      <c r="AV35" s="104"/>
      <c r="AW35" s="105"/>
      <c r="AX35" s="106"/>
    </row>
    <row r="36" spans="4:50" s="2" customFormat="1" x14ac:dyDescent="0.25">
      <c r="D36" s="1"/>
      <c r="AK36" s="111" t="s">
        <v>91</v>
      </c>
      <c r="AL36" s="112">
        <f>AO30</f>
        <v>46378722</v>
      </c>
      <c r="AV36" s="104"/>
      <c r="AW36" s="105"/>
      <c r="AX36" s="106"/>
    </row>
    <row r="37" spans="4:50" s="2" customFormat="1" x14ac:dyDescent="0.25">
      <c r="D37" s="1"/>
      <c r="AK37" s="111" t="s">
        <v>92</v>
      </c>
      <c r="AL37" s="112">
        <f>AP30</f>
        <v>27509472</v>
      </c>
      <c r="AV37" s="104"/>
      <c r="AW37" s="105"/>
      <c r="AX37" s="106"/>
    </row>
    <row r="38" spans="4:50" s="2" customFormat="1" x14ac:dyDescent="0.25">
      <c r="D38" s="1"/>
      <c r="AK38" s="111" t="s">
        <v>93</v>
      </c>
      <c r="AL38" s="112">
        <f>AQ30</f>
        <v>21671472</v>
      </c>
      <c r="AV38" s="104"/>
      <c r="AW38" s="105"/>
      <c r="AX38" s="106"/>
    </row>
    <row r="39" spans="4:50" s="2" customFormat="1" x14ac:dyDescent="0.25">
      <c r="D39" s="1"/>
      <c r="AK39" s="111" t="s">
        <v>94</v>
      </c>
      <c r="AL39" s="112">
        <f>AR30</f>
        <v>22053722</v>
      </c>
      <c r="AV39" s="104"/>
      <c r="AW39" s="105"/>
      <c r="AX39" s="106"/>
    </row>
    <row r="40" spans="4:50" s="2" customFormat="1" x14ac:dyDescent="0.25">
      <c r="D40" s="1"/>
      <c r="AK40" s="111" t="s">
        <v>95</v>
      </c>
      <c r="AL40" s="112">
        <f>AU30</f>
        <v>26223722</v>
      </c>
      <c r="AV40" s="104"/>
      <c r="AW40" s="105"/>
      <c r="AX40" s="106"/>
    </row>
    <row r="41" spans="4:50" s="2" customFormat="1" x14ac:dyDescent="0.25">
      <c r="D41" s="1"/>
      <c r="AK41" s="111" t="s">
        <v>96</v>
      </c>
      <c r="AL41" s="112">
        <f>AX30</f>
        <v>32374472</v>
      </c>
      <c r="AV41" s="104"/>
      <c r="AW41" s="105"/>
      <c r="AX41" s="106"/>
    </row>
    <row r="42" spans="4:50" s="2" customFormat="1" x14ac:dyDescent="0.25">
      <c r="D42" s="1"/>
      <c r="AK42" s="111" t="s">
        <v>97</v>
      </c>
      <c r="AL42" s="112">
        <f>BA30</f>
        <v>18821972</v>
      </c>
      <c r="AV42" s="183"/>
      <c r="AW42" s="183"/>
      <c r="AX42" s="104"/>
    </row>
    <row r="43" spans="4:50" s="2" customFormat="1" ht="15.75" thickBot="1" x14ac:dyDescent="0.3">
      <c r="D43" s="1"/>
      <c r="AK43" s="115" t="s">
        <v>98</v>
      </c>
      <c r="AL43" s="113">
        <f>BB30</f>
        <v>20038222</v>
      </c>
      <c r="AV43" s="104"/>
      <c r="AW43" s="104"/>
      <c r="AX43" s="104"/>
    </row>
    <row r="44" spans="4:50" s="2" customFormat="1" ht="15.75" thickBot="1" x14ac:dyDescent="0.3">
      <c r="D44" s="1"/>
      <c r="AK44" s="114" t="s">
        <v>99</v>
      </c>
      <c r="AL44" s="116">
        <f>SUM(AL35:AL43)</f>
        <v>218325750</v>
      </c>
    </row>
    <row r="45" spans="4:50" s="2" customFormat="1" x14ac:dyDescent="0.25">
      <c r="D45" s="1"/>
    </row>
    <row r="46" spans="4:50" s="2" customFormat="1" x14ac:dyDescent="0.25">
      <c r="D46" s="1"/>
    </row>
    <row r="47" spans="4:50" s="2" customFormat="1" x14ac:dyDescent="0.25">
      <c r="D47" s="1"/>
    </row>
    <row r="48" spans="4:50" s="2" customFormat="1" x14ac:dyDescent="0.25">
      <c r="D48" s="1"/>
    </row>
    <row r="49" spans="4:4" s="2" customFormat="1" x14ac:dyDescent="0.25">
      <c r="D49" s="1"/>
    </row>
    <row r="50" spans="4:4" s="2" customFormat="1" x14ac:dyDescent="0.25">
      <c r="D50" s="1"/>
    </row>
    <row r="51" spans="4:4" s="2" customFormat="1" x14ac:dyDescent="0.25">
      <c r="D51" s="1"/>
    </row>
    <row r="52" spans="4:4" s="2" customFormat="1" x14ac:dyDescent="0.25">
      <c r="D52" s="1"/>
    </row>
    <row r="53" spans="4:4" s="2" customFormat="1" x14ac:dyDescent="0.25">
      <c r="D53" s="1"/>
    </row>
    <row r="54" spans="4:4" s="2" customFormat="1" x14ac:dyDescent="0.25">
      <c r="D54" s="1"/>
    </row>
    <row r="55" spans="4:4" s="2" customFormat="1" x14ac:dyDescent="0.25">
      <c r="D55" s="1"/>
    </row>
    <row r="56" spans="4:4" s="2" customFormat="1" x14ac:dyDescent="0.25">
      <c r="D56" s="1"/>
    </row>
    <row r="57" spans="4:4" s="2" customFormat="1" x14ac:dyDescent="0.25">
      <c r="D57" s="1"/>
    </row>
    <row r="58" spans="4:4" s="2" customFormat="1" x14ac:dyDescent="0.25">
      <c r="D58" s="1"/>
    </row>
    <row r="59" spans="4:4" s="2" customFormat="1" x14ac:dyDescent="0.25">
      <c r="D59" s="1"/>
    </row>
    <row r="60" spans="4:4" s="2" customFormat="1" x14ac:dyDescent="0.25">
      <c r="D60" s="1"/>
    </row>
    <row r="61" spans="4:4" s="2" customFormat="1" x14ac:dyDescent="0.25">
      <c r="D61" s="1"/>
    </row>
    <row r="62" spans="4:4" s="2" customFormat="1" x14ac:dyDescent="0.25">
      <c r="D62" s="1"/>
    </row>
    <row r="63" spans="4:4" s="2" customFormat="1" x14ac:dyDescent="0.25">
      <c r="D63" s="1"/>
    </row>
    <row r="64" spans="4:4" s="2" customFormat="1" x14ac:dyDescent="0.25">
      <c r="D64" s="1"/>
    </row>
    <row r="65" spans="4:4" s="2" customFormat="1" x14ac:dyDescent="0.25">
      <c r="D65" s="1"/>
    </row>
    <row r="66" spans="4:4" s="2" customFormat="1" x14ac:dyDescent="0.25">
      <c r="D66" s="1"/>
    </row>
    <row r="67" spans="4:4" s="2" customFormat="1" x14ac:dyDescent="0.25">
      <c r="D67" s="1"/>
    </row>
    <row r="68" spans="4:4" s="2" customFormat="1" x14ac:dyDescent="0.25">
      <c r="D68" s="1"/>
    </row>
    <row r="69" spans="4:4" s="2" customFormat="1" x14ac:dyDescent="0.25">
      <c r="D69" s="1"/>
    </row>
    <row r="70" spans="4:4" s="2" customFormat="1" x14ac:dyDescent="0.25">
      <c r="D70" s="1"/>
    </row>
    <row r="71" spans="4:4" s="2" customFormat="1" x14ac:dyDescent="0.25">
      <c r="D71" s="1"/>
    </row>
    <row r="72" spans="4:4" s="2" customFormat="1" x14ac:dyDescent="0.25">
      <c r="D72" s="1"/>
    </row>
    <row r="73" spans="4:4" s="2" customFormat="1" x14ac:dyDescent="0.25">
      <c r="D73" s="1"/>
    </row>
    <row r="74" spans="4:4" s="2" customFormat="1" x14ac:dyDescent="0.25">
      <c r="D74" s="1"/>
    </row>
    <row r="75" spans="4:4" s="2" customFormat="1" x14ac:dyDescent="0.25">
      <c r="D75" s="1"/>
    </row>
    <row r="76" spans="4:4" s="2" customFormat="1" x14ac:dyDescent="0.25">
      <c r="D76" s="1"/>
    </row>
    <row r="77" spans="4:4" s="2" customFormat="1" x14ac:dyDescent="0.25">
      <c r="D77" s="1"/>
    </row>
    <row r="78" spans="4:4" s="2" customFormat="1" x14ac:dyDescent="0.25">
      <c r="D78" s="1"/>
    </row>
    <row r="79" spans="4:4" s="2" customFormat="1" x14ac:dyDescent="0.25">
      <c r="D79" s="1"/>
    </row>
    <row r="80" spans="4:4" s="2" customFormat="1" x14ac:dyDescent="0.25">
      <c r="D80" s="1"/>
    </row>
    <row r="81" spans="4:4" s="2" customFormat="1" x14ac:dyDescent="0.25">
      <c r="D81" s="1"/>
    </row>
    <row r="82" spans="4:4" s="2" customFormat="1" x14ac:dyDescent="0.25">
      <c r="D82" s="1"/>
    </row>
    <row r="83" spans="4:4" s="2" customFormat="1" x14ac:dyDescent="0.25">
      <c r="D83" s="1"/>
    </row>
    <row r="84" spans="4:4" s="2" customFormat="1" x14ac:dyDescent="0.25">
      <c r="D84" s="1"/>
    </row>
    <row r="85" spans="4:4" s="2" customFormat="1" x14ac:dyDescent="0.25">
      <c r="D85" s="1"/>
    </row>
    <row r="86" spans="4:4" s="2" customFormat="1" x14ac:dyDescent="0.25">
      <c r="D86" s="1"/>
    </row>
    <row r="87" spans="4:4" s="2" customFormat="1" x14ac:dyDescent="0.25">
      <c r="D87" s="1"/>
    </row>
    <row r="88" spans="4:4" s="2" customFormat="1" x14ac:dyDescent="0.25">
      <c r="D88" s="1"/>
    </row>
    <row r="89" spans="4:4" s="2" customFormat="1" x14ac:dyDescent="0.25">
      <c r="D89" s="1"/>
    </row>
    <row r="90" spans="4:4" s="2" customFormat="1" x14ac:dyDescent="0.25">
      <c r="D90" s="1"/>
    </row>
    <row r="91" spans="4:4" s="2" customFormat="1" x14ac:dyDescent="0.25">
      <c r="D91" s="1"/>
    </row>
    <row r="92" spans="4:4" s="2" customFormat="1" x14ac:dyDescent="0.25">
      <c r="D92" s="1"/>
    </row>
    <row r="93" spans="4:4" s="2" customFormat="1" x14ac:dyDescent="0.25">
      <c r="D93" s="1"/>
    </row>
    <row r="94" spans="4:4" s="2" customFormat="1" x14ac:dyDescent="0.25">
      <c r="D94" s="1"/>
    </row>
    <row r="95" spans="4:4" s="2" customFormat="1" x14ac:dyDescent="0.25">
      <c r="D95" s="1"/>
    </row>
    <row r="96" spans="4:4" s="2" customFormat="1" x14ac:dyDescent="0.25">
      <c r="D96" s="1"/>
    </row>
    <row r="97" spans="4:4" s="2" customFormat="1" x14ac:dyDescent="0.25">
      <c r="D97" s="1"/>
    </row>
    <row r="98" spans="4:4" s="2" customFormat="1" x14ac:dyDescent="0.25">
      <c r="D98" s="1"/>
    </row>
    <row r="99" spans="4:4" s="2" customFormat="1" x14ac:dyDescent="0.25">
      <c r="D99" s="1"/>
    </row>
    <row r="100" spans="4:4" s="2" customFormat="1" x14ac:dyDescent="0.25">
      <c r="D100" s="1"/>
    </row>
    <row r="101" spans="4:4" s="2" customFormat="1" x14ac:dyDescent="0.25">
      <c r="D101" s="1"/>
    </row>
    <row r="102" spans="4:4" s="2" customFormat="1" x14ac:dyDescent="0.25">
      <c r="D102" s="1"/>
    </row>
    <row r="103" spans="4:4" s="2" customFormat="1" x14ac:dyDescent="0.25">
      <c r="D103" s="1"/>
    </row>
    <row r="104" spans="4:4" s="2" customFormat="1" x14ac:dyDescent="0.25">
      <c r="D104" s="1"/>
    </row>
    <row r="105" spans="4:4" s="2" customFormat="1" x14ac:dyDescent="0.25">
      <c r="D105" s="1"/>
    </row>
    <row r="106" spans="4:4" s="2" customFormat="1" x14ac:dyDescent="0.25">
      <c r="D106" s="1"/>
    </row>
    <row r="107" spans="4:4" s="2" customFormat="1" x14ac:dyDescent="0.25">
      <c r="D107" s="1"/>
    </row>
    <row r="108" spans="4:4" s="2" customFormat="1" x14ac:dyDescent="0.25">
      <c r="D108" s="1"/>
    </row>
    <row r="109" spans="4:4" s="2" customFormat="1" x14ac:dyDescent="0.25">
      <c r="D109" s="1"/>
    </row>
    <row r="110" spans="4:4" s="2" customFormat="1" x14ac:dyDescent="0.25">
      <c r="D110" s="1"/>
    </row>
    <row r="111" spans="4:4" s="2" customFormat="1" x14ac:dyDescent="0.25">
      <c r="D111" s="1"/>
    </row>
    <row r="112" spans="4:4" s="2" customFormat="1" x14ac:dyDescent="0.25">
      <c r="D112" s="1"/>
    </row>
    <row r="113" spans="4:4" s="2" customFormat="1" x14ac:dyDescent="0.25">
      <c r="D113" s="1"/>
    </row>
    <row r="114" spans="4:4" s="2" customFormat="1" x14ac:dyDescent="0.25">
      <c r="D114" s="1"/>
    </row>
    <row r="115" spans="4:4" s="2" customFormat="1" x14ac:dyDescent="0.25">
      <c r="D115" s="1"/>
    </row>
    <row r="116" spans="4:4" s="2" customFormat="1" x14ac:dyDescent="0.25">
      <c r="D116" s="1"/>
    </row>
    <row r="117" spans="4:4" s="2" customFormat="1" x14ac:dyDescent="0.25">
      <c r="D117" s="1"/>
    </row>
    <row r="118" spans="4:4" s="2" customFormat="1" x14ac:dyDescent="0.25">
      <c r="D118" s="1"/>
    </row>
    <row r="119" spans="4:4" s="2" customFormat="1" x14ac:dyDescent="0.25">
      <c r="D119" s="1"/>
    </row>
    <row r="120" spans="4:4" s="2" customFormat="1" x14ac:dyDescent="0.25">
      <c r="D120" s="1"/>
    </row>
    <row r="121" spans="4:4" s="2" customFormat="1" x14ac:dyDescent="0.25">
      <c r="D121" s="1"/>
    </row>
    <row r="122" spans="4:4" s="2" customFormat="1" x14ac:dyDescent="0.25">
      <c r="D122" s="1"/>
    </row>
    <row r="123" spans="4:4" s="2" customFormat="1" x14ac:dyDescent="0.25">
      <c r="D123" s="1"/>
    </row>
    <row r="124" spans="4:4" s="2" customFormat="1" x14ac:dyDescent="0.25">
      <c r="D124" s="1"/>
    </row>
    <row r="125" spans="4:4" s="2" customFormat="1" x14ac:dyDescent="0.25">
      <c r="D125" s="1"/>
    </row>
    <row r="126" spans="4:4" s="2" customFormat="1" x14ac:dyDescent="0.25">
      <c r="D126" s="1"/>
    </row>
    <row r="127" spans="4:4" s="2" customFormat="1" x14ac:dyDescent="0.25">
      <c r="D127" s="1"/>
    </row>
    <row r="128" spans="4:4" s="2" customFormat="1" x14ac:dyDescent="0.25">
      <c r="D128" s="1"/>
    </row>
    <row r="129" spans="4:4" s="2" customFormat="1" x14ac:dyDescent="0.25">
      <c r="D129" s="1"/>
    </row>
    <row r="130" spans="4:4" s="2" customFormat="1" x14ac:dyDescent="0.25">
      <c r="D130" s="1"/>
    </row>
    <row r="131" spans="4:4" s="2" customFormat="1" x14ac:dyDescent="0.25">
      <c r="D131" s="1"/>
    </row>
    <row r="132" spans="4:4" s="2" customFormat="1" x14ac:dyDescent="0.25">
      <c r="D132" s="1"/>
    </row>
    <row r="133" spans="4:4" s="2" customFormat="1" x14ac:dyDescent="0.25">
      <c r="D133" s="1"/>
    </row>
    <row r="134" spans="4:4" s="2" customFormat="1" x14ac:dyDescent="0.25">
      <c r="D134" s="1"/>
    </row>
    <row r="135" spans="4:4" s="2" customFormat="1" x14ac:dyDescent="0.25">
      <c r="D135" s="1"/>
    </row>
    <row r="136" spans="4:4" s="2" customFormat="1" x14ac:dyDescent="0.25">
      <c r="D136" s="1"/>
    </row>
    <row r="137" spans="4:4" s="2" customFormat="1" x14ac:dyDescent="0.25">
      <c r="D137" s="1"/>
    </row>
    <row r="138" spans="4:4" s="2" customFormat="1" x14ac:dyDescent="0.25">
      <c r="D138" s="1"/>
    </row>
    <row r="139" spans="4:4" s="2" customFormat="1" x14ac:dyDescent="0.25">
      <c r="D139" s="1"/>
    </row>
    <row r="140" spans="4:4" s="2" customFormat="1" x14ac:dyDescent="0.25">
      <c r="D140" s="1"/>
    </row>
    <row r="141" spans="4:4" s="2" customFormat="1" x14ac:dyDescent="0.25">
      <c r="D141" s="1"/>
    </row>
    <row r="142" spans="4:4" s="2" customFormat="1" x14ac:dyDescent="0.25">
      <c r="D142" s="1"/>
    </row>
    <row r="143" spans="4:4" s="2" customFormat="1" x14ac:dyDescent="0.25">
      <c r="D143" s="1"/>
    </row>
    <row r="144" spans="4:4" s="2" customFormat="1" x14ac:dyDescent="0.25">
      <c r="D144" s="1"/>
    </row>
    <row r="145" spans="4:4" s="2" customFormat="1" x14ac:dyDescent="0.25">
      <c r="D145" s="1"/>
    </row>
    <row r="146" spans="4:4" s="2" customFormat="1" x14ac:dyDescent="0.25">
      <c r="D146" s="1"/>
    </row>
    <row r="147" spans="4:4" s="2" customFormat="1" x14ac:dyDescent="0.25">
      <c r="D147" s="1"/>
    </row>
    <row r="148" spans="4:4" s="2" customFormat="1" x14ac:dyDescent="0.25">
      <c r="D148" s="1"/>
    </row>
    <row r="149" spans="4:4" s="2" customFormat="1" x14ac:dyDescent="0.25">
      <c r="D149" s="1"/>
    </row>
    <row r="150" spans="4:4" s="2" customFormat="1" x14ac:dyDescent="0.25">
      <c r="D150" s="1"/>
    </row>
    <row r="151" spans="4:4" s="2" customFormat="1" x14ac:dyDescent="0.25">
      <c r="D151" s="1"/>
    </row>
    <row r="152" spans="4:4" s="2" customFormat="1" x14ac:dyDescent="0.25">
      <c r="D152" s="1"/>
    </row>
    <row r="153" spans="4:4" s="2" customFormat="1" x14ac:dyDescent="0.25">
      <c r="D153" s="1"/>
    </row>
    <row r="154" spans="4:4" s="2" customFormat="1" x14ac:dyDescent="0.25">
      <c r="D154" s="1"/>
    </row>
    <row r="155" spans="4:4" s="2" customFormat="1" x14ac:dyDescent="0.25">
      <c r="D155" s="1"/>
    </row>
    <row r="156" spans="4:4" s="2" customFormat="1" x14ac:dyDescent="0.25">
      <c r="D156" s="1"/>
    </row>
    <row r="157" spans="4:4" s="2" customFormat="1" x14ac:dyDescent="0.25">
      <c r="D157" s="1"/>
    </row>
    <row r="158" spans="4:4" s="2" customFormat="1" x14ac:dyDescent="0.25">
      <c r="D158" s="1"/>
    </row>
    <row r="159" spans="4:4" s="2" customFormat="1" x14ac:dyDescent="0.25">
      <c r="D159" s="1"/>
    </row>
    <row r="160" spans="4:4" s="2" customFormat="1" x14ac:dyDescent="0.25">
      <c r="D160" s="1"/>
    </row>
    <row r="161" spans="4:4" s="2" customFormat="1" x14ac:dyDescent="0.25">
      <c r="D161" s="1"/>
    </row>
    <row r="162" spans="4:4" s="2" customFormat="1" x14ac:dyDescent="0.25">
      <c r="D162" s="1"/>
    </row>
    <row r="163" spans="4:4" s="2" customFormat="1" x14ac:dyDescent="0.25">
      <c r="D163" s="1"/>
    </row>
    <row r="164" spans="4:4" s="2" customFormat="1" x14ac:dyDescent="0.25">
      <c r="D164" s="1"/>
    </row>
    <row r="165" spans="4:4" s="2" customFormat="1" x14ac:dyDescent="0.25">
      <c r="D165" s="1"/>
    </row>
    <row r="166" spans="4:4" s="2" customFormat="1" x14ac:dyDescent="0.25">
      <c r="D166" s="1"/>
    </row>
    <row r="167" spans="4:4" s="2" customFormat="1" x14ac:dyDescent="0.25">
      <c r="D167" s="1"/>
    </row>
    <row r="168" spans="4:4" s="2" customFormat="1" x14ac:dyDescent="0.25">
      <c r="D168" s="1"/>
    </row>
    <row r="169" spans="4:4" s="2" customFormat="1" x14ac:dyDescent="0.25">
      <c r="D169" s="1"/>
    </row>
    <row r="170" spans="4:4" s="2" customFormat="1" x14ac:dyDescent="0.25">
      <c r="D170" s="1"/>
    </row>
    <row r="171" spans="4:4" s="2" customFormat="1" x14ac:dyDescent="0.25">
      <c r="D171" s="1"/>
    </row>
    <row r="172" spans="4:4" s="2" customFormat="1" x14ac:dyDescent="0.25">
      <c r="D172" s="1"/>
    </row>
    <row r="173" spans="4:4" s="2" customFormat="1" x14ac:dyDescent="0.25">
      <c r="D173" s="1"/>
    </row>
    <row r="174" spans="4:4" s="2" customFormat="1" x14ac:dyDescent="0.25">
      <c r="D174" s="1"/>
    </row>
    <row r="175" spans="4:4" s="2" customFormat="1" x14ac:dyDescent="0.25">
      <c r="D175" s="1"/>
    </row>
    <row r="176" spans="4:4" s="2" customFormat="1" x14ac:dyDescent="0.25">
      <c r="D176" s="1"/>
    </row>
    <row r="177" spans="4:4" s="2" customFormat="1" x14ac:dyDescent="0.25">
      <c r="D177" s="1"/>
    </row>
    <row r="178" spans="4:4" s="2" customFormat="1" x14ac:dyDescent="0.25">
      <c r="D178" s="1"/>
    </row>
    <row r="179" spans="4:4" s="2" customFormat="1" x14ac:dyDescent="0.25">
      <c r="D179" s="1"/>
    </row>
    <row r="180" spans="4:4" s="2" customFormat="1" x14ac:dyDescent="0.25">
      <c r="D180" s="1"/>
    </row>
    <row r="181" spans="4:4" s="2" customFormat="1" x14ac:dyDescent="0.25">
      <c r="D181" s="1"/>
    </row>
    <row r="182" spans="4:4" s="2" customFormat="1" x14ac:dyDescent="0.25">
      <c r="D182" s="1"/>
    </row>
    <row r="183" spans="4:4" s="2" customFormat="1" x14ac:dyDescent="0.25">
      <c r="D183" s="1"/>
    </row>
    <row r="184" spans="4:4" s="2" customFormat="1" x14ac:dyDescent="0.25">
      <c r="D184" s="1"/>
    </row>
    <row r="185" spans="4:4" s="2" customFormat="1" x14ac:dyDescent="0.25">
      <c r="D185" s="1"/>
    </row>
    <row r="186" spans="4:4" s="2" customFormat="1" x14ac:dyDescent="0.25">
      <c r="D186" s="1"/>
    </row>
    <row r="187" spans="4:4" s="2" customFormat="1" x14ac:dyDescent="0.25">
      <c r="D187" s="1"/>
    </row>
    <row r="188" spans="4:4" s="2" customFormat="1" x14ac:dyDescent="0.25">
      <c r="D188" s="1"/>
    </row>
    <row r="189" spans="4:4" s="2" customFormat="1" x14ac:dyDescent="0.25">
      <c r="D189" s="1"/>
    </row>
    <row r="190" spans="4:4" s="2" customFormat="1" x14ac:dyDescent="0.25">
      <c r="D190" s="1"/>
    </row>
    <row r="191" spans="4:4" s="2" customFormat="1" x14ac:dyDescent="0.25">
      <c r="D191" s="1"/>
    </row>
    <row r="192" spans="4:4" s="2" customFormat="1" x14ac:dyDescent="0.25">
      <c r="D192" s="1"/>
    </row>
    <row r="193" spans="4:4" s="2" customFormat="1" x14ac:dyDescent="0.25">
      <c r="D193" s="1"/>
    </row>
    <row r="194" spans="4:4" s="2" customFormat="1" x14ac:dyDescent="0.25">
      <c r="D194" s="1"/>
    </row>
    <row r="195" spans="4:4" s="2" customFormat="1" x14ac:dyDescent="0.25">
      <c r="D195" s="1"/>
    </row>
    <row r="196" spans="4:4" s="2" customFormat="1" x14ac:dyDescent="0.25">
      <c r="D196" s="1"/>
    </row>
    <row r="197" spans="4:4" s="2" customFormat="1" x14ac:dyDescent="0.25">
      <c r="D197" s="1"/>
    </row>
    <row r="198" spans="4:4" s="2" customFormat="1" x14ac:dyDescent="0.25">
      <c r="D198" s="1"/>
    </row>
    <row r="199" spans="4:4" s="2" customFormat="1" x14ac:dyDescent="0.25">
      <c r="D199" s="1"/>
    </row>
    <row r="200" spans="4:4" s="2" customFormat="1" x14ac:dyDescent="0.25">
      <c r="D200" s="1"/>
    </row>
    <row r="201" spans="4:4" s="2" customFormat="1" x14ac:dyDescent="0.25">
      <c r="D201" s="1"/>
    </row>
    <row r="202" spans="4:4" s="2" customFormat="1" x14ac:dyDescent="0.25">
      <c r="D202" s="1"/>
    </row>
    <row r="203" spans="4:4" s="2" customFormat="1" x14ac:dyDescent="0.25">
      <c r="D203" s="1"/>
    </row>
    <row r="204" spans="4:4" s="2" customFormat="1" x14ac:dyDescent="0.25">
      <c r="D204" s="1"/>
    </row>
    <row r="205" spans="4:4" s="2" customFormat="1" x14ac:dyDescent="0.25">
      <c r="D205" s="1"/>
    </row>
    <row r="206" spans="4:4" s="2" customFormat="1" x14ac:dyDescent="0.25">
      <c r="D206" s="1"/>
    </row>
    <row r="207" spans="4:4" s="2" customFormat="1" x14ac:dyDescent="0.25">
      <c r="D207" s="1"/>
    </row>
    <row r="208" spans="4:4" s="2" customFormat="1" x14ac:dyDescent="0.25">
      <c r="D208" s="1"/>
    </row>
    <row r="209" spans="4:4" s="2" customFormat="1" x14ac:dyDescent="0.25">
      <c r="D209" s="1"/>
    </row>
    <row r="210" spans="4:4" s="2" customFormat="1" x14ac:dyDescent="0.25">
      <c r="D210" s="1"/>
    </row>
    <row r="211" spans="4:4" s="2" customFormat="1" x14ac:dyDescent="0.25">
      <c r="D211" s="1"/>
    </row>
    <row r="212" spans="4:4" s="2" customFormat="1" x14ac:dyDescent="0.25">
      <c r="D212" s="1"/>
    </row>
    <row r="213" spans="4:4" s="2" customFormat="1" x14ac:dyDescent="0.25">
      <c r="D213" s="1"/>
    </row>
    <row r="214" spans="4:4" s="2" customFormat="1" x14ac:dyDescent="0.25">
      <c r="D214" s="1"/>
    </row>
    <row r="215" spans="4:4" s="2" customFormat="1" x14ac:dyDescent="0.25">
      <c r="D215" s="1"/>
    </row>
    <row r="216" spans="4:4" s="2" customFormat="1" x14ac:dyDescent="0.25">
      <c r="D216" s="1"/>
    </row>
    <row r="217" spans="4:4" s="2" customFormat="1" x14ac:dyDescent="0.25">
      <c r="D217" s="1"/>
    </row>
    <row r="218" spans="4:4" s="2" customFormat="1" x14ac:dyDescent="0.25">
      <c r="D218" s="1"/>
    </row>
    <row r="219" spans="4:4" s="2" customFormat="1" x14ac:dyDescent="0.25">
      <c r="D219" s="1"/>
    </row>
    <row r="220" spans="4:4" s="2" customFormat="1" x14ac:dyDescent="0.25">
      <c r="D220" s="1"/>
    </row>
    <row r="221" spans="4:4" s="2" customFormat="1" x14ac:dyDescent="0.25">
      <c r="D221" s="1"/>
    </row>
    <row r="222" spans="4:4" s="2" customFormat="1" x14ac:dyDescent="0.25">
      <c r="D222" s="1"/>
    </row>
    <row r="223" spans="4:4" s="2" customFormat="1" x14ac:dyDescent="0.25">
      <c r="D223" s="1"/>
    </row>
    <row r="224" spans="4:4" s="2" customFormat="1" x14ac:dyDescent="0.25">
      <c r="D224" s="1"/>
    </row>
    <row r="225" spans="4:4" s="2" customFormat="1" x14ac:dyDescent="0.25">
      <c r="D225" s="1"/>
    </row>
    <row r="226" spans="4:4" s="2" customFormat="1" x14ac:dyDescent="0.25">
      <c r="D226" s="1"/>
    </row>
    <row r="227" spans="4:4" s="2" customFormat="1" x14ac:dyDescent="0.25">
      <c r="D227" s="1"/>
    </row>
    <row r="228" spans="4:4" s="2" customFormat="1" x14ac:dyDescent="0.25">
      <c r="D228" s="1"/>
    </row>
    <row r="229" spans="4:4" s="2" customFormat="1" x14ac:dyDescent="0.25">
      <c r="D229" s="1"/>
    </row>
    <row r="230" spans="4:4" s="2" customFormat="1" x14ac:dyDescent="0.25">
      <c r="D230" s="1"/>
    </row>
    <row r="231" spans="4:4" s="2" customFormat="1" x14ac:dyDescent="0.25">
      <c r="D231" s="1"/>
    </row>
    <row r="232" spans="4:4" s="2" customFormat="1" x14ac:dyDescent="0.25">
      <c r="D232" s="1"/>
    </row>
    <row r="233" spans="4:4" s="2" customFormat="1" x14ac:dyDescent="0.25">
      <c r="D233" s="1"/>
    </row>
    <row r="234" spans="4:4" s="2" customFormat="1" x14ac:dyDescent="0.25">
      <c r="D234" s="1"/>
    </row>
    <row r="235" spans="4:4" s="2" customFormat="1" x14ac:dyDescent="0.25">
      <c r="D235" s="1"/>
    </row>
    <row r="236" spans="4:4" s="2" customFormat="1" x14ac:dyDescent="0.25">
      <c r="D236" s="1"/>
    </row>
    <row r="237" spans="4:4" s="2" customFormat="1" x14ac:dyDescent="0.25">
      <c r="D237" s="1"/>
    </row>
    <row r="238" spans="4:4" s="2" customFormat="1" x14ac:dyDescent="0.25">
      <c r="D238" s="1"/>
    </row>
    <row r="239" spans="4:4" s="2" customFormat="1" x14ac:dyDescent="0.25">
      <c r="D239" s="1"/>
    </row>
    <row r="240" spans="4:4" s="2" customFormat="1" x14ac:dyDescent="0.25">
      <c r="D240" s="1"/>
    </row>
    <row r="241" spans="4:4" s="2" customFormat="1" x14ac:dyDescent="0.25">
      <c r="D241" s="1"/>
    </row>
    <row r="242" spans="4:4" s="2" customFormat="1" x14ac:dyDescent="0.25">
      <c r="D242" s="1"/>
    </row>
    <row r="243" spans="4:4" s="2" customFormat="1" x14ac:dyDescent="0.25">
      <c r="D243" s="1"/>
    </row>
    <row r="244" spans="4:4" s="2" customFormat="1" x14ac:dyDescent="0.25">
      <c r="D244" s="1"/>
    </row>
    <row r="245" spans="4:4" s="2" customFormat="1" x14ac:dyDescent="0.25">
      <c r="D245" s="1"/>
    </row>
    <row r="246" spans="4:4" s="2" customFormat="1" x14ac:dyDescent="0.25">
      <c r="D246" s="1"/>
    </row>
    <row r="247" spans="4:4" s="2" customFormat="1" x14ac:dyDescent="0.25">
      <c r="D247" s="1"/>
    </row>
    <row r="248" spans="4:4" s="2" customFormat="1" x14ac:dyDescent="0.25">
      <c r="D248" s="1"/>
    </row>
    <row r="249" spans="4:4" s="2" customFormat="1" x14ac:dyDescent="0.25">
      <c r="D249" s="1"/>
    </row>
    <row r="250" spans="4:4" s="2" customFormat="1" x14ac:dyDescent="0.25">
      <c r="D250" s="1"/>
    </row>
    <row r="251" spans="4:4" s="2" customFormat="1" x14ac:dyDescent="0.25">
      <c r="D251" s="1"/>
    </row>
    <row r="252" spans="4:4" s="2" customFormat="1" x14ac:dyDescent="0.25">
      <c r="D252" s="1"/>
    </row>
    <row r="253" spans="4:4" s="2" customFormat="1" x14ac:dyDescent="0.25">
      <c r="D253" s="1"/>
    </row>
    <row r="254" spans="4:4" s="2" customFormat="1" x14ac:dyDescent="0.25">
      <c r="D254" s="1"/>
    </row>
    <row r="255" spans="4:4" s="2" customFormat="1" x14ac:dyDescent="0.25">
      <c r="D255" s="1"/>
    </row>
    <row r="256" spans="4:4" s="2" customFormat="1" x14ac:dyDescent="0.25">
      <c r="D256" s="1"/>
    </row>
    <row r="257" spans="4:4" s="2" customFormat="1" x14ac:dyDescent="0.25">
      <c r="D257" s="1"/>
    </row>
    <row r="258" spans="4:4" s="2" customFormat="1" x14ac:dyDescent="0.25">
      <c r="D258" s="1"/>
    </row>
    <row r="259" spans="4:4" s="2" customFormat="1" x14ac:dyDescent="0.25">
      <c r="D259" s="1"/>
    </row>
    <row r="260" spans="4:4" s="2" customFormat="1" x14ac:dyDescent="0.25">
      <c r="D260" s="1"/>
    </row>
    <row r="261" spans="4:4" s="2" customFormat="1" x14ac:dyDescent="0.25">
      <c r="D261" s="1"/>
    </row>
    <row r="262" spans="4:4" s="2" customFormat="1" x14ac:dyDescent="0.25">
      <c r="D262" s="1"/>
    </row>
    <row r="263" spans="4:4" s="2" customFormat="1" x14ac:dyDescent="0.25">
      <c r="D263" s="1"/>
    </row>
    <row r="264" spans="4:4" s="2" customFormat="1" x14ac:dyDescent="0.25">
      <c r="D264" s="1"/>
    </row>
    <row r="265" spans="4:4" s="2" customFormat="1" x14ac:dyDescent="0.25">
      <c r="D265" s="1"/>
    </row>
    <row r="266" spans="4:4" s="2" customFormat="1" x14ac:dyDescent="0.25">
      <c r="D266" s="1"/>
    </row>
    <row r="267" spans="4:4" s="2" customFormat="1" x14ac:dyDescent="0.25">
      <c r="D267" s="1"/>
    </row>
    <row r="268" spans="4:4" s="2" customFormat="1" x14ac:dyDescent="0.25">
      <c r="D268" s="1"/>
    </row>
    <row r="269" spans="4:4" s="2" customFormat="1" x14ac:dyDescent="0.25">
      <c r="D269" s="1"/>
    </row>
    <row r="270" spans="4:4" s="2" customFormat="1" x14ac:dyDescent="0.25">
      <c r="D270" s="1"/>
    </row>
    <row r="271" spans="4:4" s="2" customFormat="1" x14ac:dyDescent="0.25">
      <c r="D271" s="1"/>
    </row>
    <row r="272" spans="4:4" s="2" customFormat="1" x14ac:dyDescent="0.25">
      <c r="D272" s="1"/>
    </row>
    <row r="273" spans="4:4" s="2" customFormat="1" x14ac:dyDescent="0.25">
      <c r="D273" s="1"/>
    </row>
    <row r="274" spans="4:4" s="2" customFormat="1" x14ac:dyDescent="0.25">
      <c r="D274" s="1"/>
    </row>
    <row r="275" spans="4:4" s="2" customFormat="1" x14ac:dyDescent="0.25">
      <c r="D275" s="1"/>
    </row>
    <row r="276" spans="4:4" s="2" customFormat="1" x14ac:dyDescent="0.25">
      <c r="D276" s="1"/>
    </row>
    <row r="277" spans="4:4" s="2" customFormat="1" x14ac:dyDescent="0.25">
      <c r="D277" s="1"/>
    </row>
    <row r="278" spans="4:4" s="2" customFormat="1" x14ac:dyDescent="0.25">
      <c r="D278" s="1"/>
    </row>
    <row r="279" spans="4:4" s="2" customFormat="1" x14ac:dyDescent="0.25">
      <c r="D279" s="1"/>
    </row>
    <row r="280" spans="4:4" s="2" customFormat="1" x14ac:dyDescent="0.25">
      <c r="D280" s="1"/>
    </row>
    <row r="281" spans="4:4" s="2" customFormat="1" x14ac:dyDescent="0.25">
      <c r="D281" s="1"/>
    </row>
    <row r="282" spans="4:4" s="2" customFormat="1" x14ac:dyDescent="0.25">
      <c r="D282" s="1"/>
    </row>
    <row r="283" spans="4:4" s="2" customFormat="1" x14ac:dyDescent="0.25">
      <c r="D283" s="1"/>
    </row>
    <row r="284" spans="4:4" s="2" customFormat="1" x14ac:dyDescent="0.25">
      <c r="D284" s="1"/>
    </row>
    <row r="285" spans="4:4" s="2" customFormat="1" x14ac:dyDescent="0.25">
      <c r="D285" s="1"/>
    </row>
    <row r="286" spans="4:4" s="2" customFormat="1" x14ac:dyDescent="0.25">
      <c r="D286" s="1"/>
    </row>
    <row r="287" spans="4:4" s="2" customFormat="1" x14ac:dyDescent="0.25">
      <c r="D287" s="1"/>
    </row>
    <row r="288" spans="4:4" s="2" customFormat="1" x14ac:dyDescent="0.25">
      <c r="D288" s="1"/>
    </row>
    <row r="289" spans="4:4" s="2" customFormat="1" x14ac:dyDescent="0.25">
      <c r="D289" s="1"/>
    </row>
    <row r="290" spans="4:4" s="2" customFormat="1" x14ac:dyDescent="0.25">
      <c r="D290" s="1"/>
    </row>
    <row r="291" spans="4:4" s="2" customFormat="1" x14ac:dyDescent="0.25">
      <c r="D291" s="1"/>
    </row>
    <row r="292" spans="4:4" s="2" customFormat="1" x14ac:dyDescent="0.25">
      <c r="D292" s="1"/>
    </row>
    <row r="293" spans="4:4" s="2" customFormat="1" x14ac:dyDescent="0.25">
      <c r="D293" s="1"/>
    </row>
    <row r="294" spans="4:4" s="2" customFormat="1" x14ac:dyDescent="0.25">
      <c r="D294" s="1"/>
    </row>
    <row r="295" spans="4:4" s="2" customFormat="1" x14ac:dyDescent="0.25">
      <c r="D295" s="1"/>
    </row>
    <row r="296" spans="4:4" s="2" customFormat="1" x14ac:dyDescent="0.25">
      <c r="D296" s="1"/>
    </row>
    <row r="297" spans="4:4" s="2" customFormat="1" x14ac:dyDescent="0.25">
      <c r="D297" s="1"/>
    </row>
    <row r="298" spans="4:4" s="2" customFormat="1" x14ac:dyDescent="0.25">
      <c r="D298" s="1"/>
    </row>
    <row r="299" spans="4:4" s="2" customFormat="1" x14ac:dyDescent="0.25">
      <c r="D299" s="1"/>
    </row>
    <row r="300" spans="4:4" s="2" customFormat="1" x14ac:dyDescent="0.25">
      <c r="D300" s="1"/>
    </row>
    <row r="301" spans="4:4" s="2" customFormat="1" x14ac:dyDescent="0.25">
      <c r="D301" s="1"/>
    </row>
    <row r="302" spans="4:4" s="2" customFormat="1" x14ac:dyDescent="0.25">
      <c r="D302" s="1"/>
    </row>
    <row r="303" spans="4:4" s="2" customFormat="1" x14ac:dyDescent="0.25">
      <c r="D303" s="1"/>
    </row>
    <row r="304" spans="4:4" s="2" customFormat="1" x14ac:dyDescent="0.25">
      <c r="D304" s="1"/>
    </row>
    <row r="305" spans="4:4" s="2" customFormat="1" x14ac:dyDescent="0.25">
      <c r="D305" s="1"/>
    </row>
    <row r="306" spans="4:4" s="2" customFormat="1" x14ac:dyDescent="0.25">
      <c r="D306" s="1"/>
    </row>
    <row r="307" spans="4:4" s="2" customFormat="1" x14ac:dyDescent="0.25">
      <c r="D307" s="1"/>
    </row>
    <row r="308" spans="4:4" s="2" customFormat="1" x14ac:dyDescent="0.25">
      <c r="D308" s="1"/>
    </row>
    <row r="309" spans="4:4" s="2" customFormat="1" x14ac:dyDescent="0.25">
      <c r="D309" s="1"/>
    </row>
    <row r="310" spans="4:4" s="2" customFormat="1" x14ac:dyDescent="0.25">
      <c r="D310" s="1"/>
    </row>
    <row r="311" spans="4:4" s="2" customFormat="1" x14ac:dyDescent="0.25">
      <c r="D311" s="1"/>
    </row>
    <row r="312" spans="4:4" s="2" customFormat="1" x14ac:dyDescent="0.25">
      <c r="D312" s="1"/>
    </row>
    <row r="313" spans="4:4" s="2" customFormat="1" x14ac:dyDescent="0.25">
      <c r="D313" s="1"/>
    </row>
    <row r="314" spans="4:4" s="2" customFormat="1" x14ac:dyDescent="0.25">
      <c r="D314" s="1"/>
    </row>
    <row r="315" spans="4:4" s="2" customFormat="1" x14ac:dyDescent="0.25">
      <c r="D315" s="1"/>
    </row>
    <row r="316" spans="4:4" s="2" customFormat="1" x14ac:dyDescent="0.25">
      <c r="D316" s="1"/>
    </row>
    <row r="317" spans="4:4" s="2" customFormat="1" x14ac:dyDescent="0.25">
      <c r="D317" s="1"/>
    </row>
    <row r="318" spans="4:4" s="2" customFormat="1" x14ac:dyDescent="0.25">
      <c r="D318" s="1"/>
    </row>
    <row r="319" spans="4:4" s="2" customFormat="1" x14ac:dyDescent="0.25">
      <c r="D319" s="1"/>
    </row>
    <row r="320" spans="4:4" s="2" customFormat="1" x14ac:dyDescent="0.25">
      <c r="D320" s="1"/>
    </row>
    <row r="321" spans="4:4" s="2" customFormat="1" x14ac:dyDescent="0.25">
      <c r="D321" s="1"/>
    </row>
    <row r="322" spans="4:4" s="2" customFormat="1" x14ac:dyDescent="0.25">
      <c r="D322" s="1"/>
    </row>
    <row r="323" spans="4:4" s="2" customFormat="1" x14ac:dyDescent="0.25">
      <c r="D323" s="1"/>
    </row>
    <row r="324" spans="4:4" s="2" customFormat="1" x14ac:dyDescent="0.25">
      <c r="D324" s="1"/>
    </row>
    <row r="325" spans="4:4" s="2" customFormat="1" x14ac:dyDescent="0.25">
      <c r="D325" s="1"/>
    </row>
    <row r="326" spans="4:4" s="2" customFormat="1" x14ac:dyDescent="0.25">
      <c r="D326" s="1"/>
    </row>
    <row r="327" spans="4:4" s="2" customFormat="1" x14ac:dyDescent="0.25">
      <c r="D327" s="1"/>
    </row>
    <row r="328" spans="4:4" s="2" customFormat="1" x14ac:dyDescent="0.25">
      <c r="D328" s="1"/>
    </row>
    <row r="329" spans="4:4" s="2" customFormat="1" x14ac:dyDescent="0.25">
      <c r="D329" s="1"/>
    </row>
    <row r="330" spans="4:4" s="2" customFormat="1" x14ac:dyDescent="0.25">
      <c r="D330" s="1"/>
    </row>
    <row r="331" spans="4:4" s="2" customFormat="1" x14ac:dyDescent="0.25">
      <c r="D331" s="1"/>
    </row>
    <row r="332" spans="4:4" s="2" customFormat="1" x14ac:dyDescent="0.25">
      <c r="D332" s="1"/>
    </row>
    <row r="333" spans="4:4" s="2" customFormat="1" x14ac:dyDescent="0.25">
      <c r="D333" s="1"/>
    </row>
    <row r="334" spans="4:4" s="2" customFormat="1" x14ac:dyDescent="0.25">
      <c r="D334" s="1"/>
    </row>
    <row r="335" spans="4:4" s="2" customFormat="1" x14ac:dyDescent="0.25">
      <c r="D335" s="1"/>
    </row>
    <row r="336" spans="4:4" s="2" customFormat="1" x14ac:dyDescent="0.25">
      <c r="D336" s="1"/>
    </row>
    <row r="337" spans="4:4" s="2" customFormat="1" x14ac:dyDescent="0.25">
      <c r="D337" s="1"/>
    </row>
    <row r="338" spans="4:4" s="2" customFormat="1" x14ac:dyDescent="0.25">
      <c r="D338" s="1"/>
    </row>
    <row r="339" spans="4:4" s="2" customFormat="1" x14ac:dyDescent="0.25">
      <c r="D339" s="1"/>
    </row>
    <row r="340" spans="4:4" s="2" customFormat="1" x14ac:dyDescent="0.25">
      <c r="D340" s="1"/>
    </row>
    <row r="341" spans="4:4" s="2" customFormat="1" x14ac:dyDescent="0.25">
      <c r="D341" s="1"/>
    </row>
    <row r="342" spans="4:4" s="2" customFormat="1" x14ac:dyDescent="0.25">
      <c r="D342" s="1"/>
    </row>
    <row r="343" spans="4:4" s="2" customFormat="1" x14ac:dyDescent="0.25">
      <c r="D343" s="1"/>
    </row>
    <row r="344" spans="4:4" s="2" customFormat="1" x14ac:dyDescent="0.25">
      <c r="D344" s="1"/>
    </row>
    <row r="345" spans="4:4" s="2" customFormat="1" x14ac:dyDescent="0.25">
      <c r="D345" s="1"/>
    </row>
    <row r="346" spans="4:4" s="2" customFormat="1" x14ac:dyDescent="0.25">
      <c r="D346" s="1"/>
    </row>
    <row r="347" spans="4:4" s="2" customFormat="1" x14ac:dyDescent="0.25">
      <c r="D347" s="1"/>
    </row>
    <row r="348" spans="4:4" s="2" customFormat="1" x14ac:dyDescent="0.25">
      <c r="D348" s="1"/>
    </row>
    <row r="349" spans="4:4" s="2" customFormat="1" x14ac:dyDescent="0.25">
      <c r="D349" s="1"/>
    </row>
    <row r="350" spans="4:4" s="2" customFormat="1" x14ac:dyDescent="0.25">
      <c r="D350" s="1"/>
    </row>
    <row r="351" spans="4:4" s="2" customFormat="1" x14ac:dyDescent="0.25">
      <c r="D351" s="1"/>
    </row>
    <row r="352" spans="4:4" s="2" customFormat="1" x14ac:dyDescent="0.25">
      <c r="D352" s="1"/>
    </row>
    <row r="353" spans="4:4" s="2" customFormat="1" x14ac:dyDescent="0.25">
      <c r="D353" s="1"/>
    </row>
    <row r="354" spans="4:4" s="2" customFormat="1" x14ac:dyDescent="0.25">
      <c r="D354" s="1"/>
    </row>
    <row r="355" spans="4:4" s="2" customFormat="1" x14ac:dyDescent="0.25">
      <c r="D355" s="1"/>
    </row>
    <row r="356" spans="4:4" s="2" customFormat="1" x14ac:dyDescent="0.25">
      <c r="D356" s="1"/>
    </row>
    <row r="357" spans="4:4" s="2" customFormat="1" x14ac:dyDescent="0.25">
      <c r="D357" s="1"/>
    </row>
    <row r="358" spans="4:4" s="2" customFormat="1" x14ac:dyDescent="0.25">
      <c r="D358" s="1"/>
    </row>
    <row r="359" spans="4:4" s="2" customFormat="1" x14ac:dyDescent="0.25">
      <c r="D359" s="1"/>
    </row>
    <row r="360" spans="4:4" s="2" customFormat="1" x14ac:dyDescent="0.25">
      <c r="D360" s="1"/>
    </row>
    <row r="361" spans="4:4" s="2" customFormat="1" x14ac:dyDescent="0.25">
      <c r="D361" s="1"/>
    </row>
    <row r="362" spans="4:4" s="2" customFormat="1" x14ac:dyDescent="0.25">
      <c r="D362" s="1"/>
    </row>
    <row r="363" spans="4:4" s="2" customFormat="1" x14ac:dyDescent="0.25">
      <c r="D363" s="1"/>
    </row>
    <row r="364" spans="4:4" s="2" customFormat="1" x14ac:dyDescent="0.25">
      <c r="D364" s="1"/>
    </row>
    <row r="365" spans="4:4" s="2" customFormat="1" x14ac:dyDescent="0.25">
      <c r="D365" s="1"/>
    </row>
    <row r="366" spans="4:4" s="2" customFormat="1" x14ac:dyDescent="0.25">
      <c r="D366" s="1"/>
    </row>
    <row r="367" spans="4:4" s="2" customFormat="1" x14ac:dyDescent="0.25">
      <c r="D367" s="1"/>
    </row>
    <row r="368" spans="4:4" s="2" customFormat="1" x14ac:dyDescent="0.25">
      <c r="D368" s="1"/>
    </row>
    <row r="369" spans="4:4" s="2" customFormat="1" x14ac:dyDescent="0.25">
      <c r="D369" s="1"/>
    </row>
    <row r="370" spans="4:4" s="2" customFormat="1" x14ac:dyDescent="0.25">
      <c r="D370" s="1"/>
    </row>
    <row r="371" spans="4:4" s="2" customFormat="1" x14ac:dyDescent="0.25">
      <c r="D371" s="1"/>
    </row>
    <row r="372" spans="4:4" s="2" customFormat="1" x14ac:dyDescent="0.25">
      <c r="D372" s="1"/>
    </row>
    <row r="373" spans="4:4" s="2" customFormat="1" x14ac:dyDescent="0.25">
      <c r="D373" s="1"/>
    </row>
    <row r="374" spans="4:4" s="2" customFormat="1" x14ac:dyDescent="0.25">
      <c r="D374" s="1"/>
    </row>
    <row r="375" spans="4:4" s="2" customFormat="1" x14ac:dyDescent="0.25">
      <c r="D375" s="1"/>
    </row>
    <row r="376" spans="4:4" s="2" customFormat="1" x14ac:dyDescent="0.25">
      <c r="D376" s="1"/>
    </row>
    <row r="377" spans="4:4" s="2" customFormat="1" x14ac:dyDescent="0.25">
      <c r="D377" s="1"/>
    </row>
    <row r="378" spans="4:4" s="2" customFormat="1" x14ac:dyDescent="0.25">
      <c r="D378" s="1"/>
    </row>
    <row r="379" spans="4:4" s="2" customFormat="1" x14ac:dyDescent="0.25">
      <c r="D379" s="1"/>
    </row>
    <row r="380" spans="4:4" s="2" customFormat="1" x14ac:dyDescent="0.25">
      <c r="D380" s="1"/>
    </row>
    <row r="381" spans="4:4" s="2" customFormat="1" x14ac:dyDescent="0.25">
      <c r="D381" s="1"/>
    </row>
    <row r="382" spans="4:4" s="2" customFormat="1" x14ac:dyDescent="0.25">
      <c r="D382" s="1"/>
    </row>
    <row r="383" spans="4:4" s="2" customFormat="1" x14ac:dyDescent="0.25">
      <c r="D383" s="1"/>
    </row>
    <row r="384" spans="4:4" s="2" customFormat="1" x14ac:dyDescent="0.25">
      <c r="D384" s="1"/>
    </row>
    <row r="385" spans="4:4" s="2" customFormat="1" x14ac:dyDescent="0.25">
      <c r="D385" s="1"/>
    </row>
    <row r="386" spans="4:4" s="2" customFormat="1" x14ac:dyDescent="0.25">
      <c r="D386" s="1"/>
    </row>
    <row r="387" spans="4:4" s="2" customFormat="1" x14ac:dyDescent="0.25">
      <c r="D387" s="1"/>
    </row>
    <row r="388" spans="4:4" s="2" customFormat="1" x14ac:dyDescent="0.25">
      <c r="D388" s="1"/>
    </row>
    <row r="389" spans="4:4" s="2" customFormat="1" x14ac:dyDescent="0.25">
      <c r="D389" s="1"/>
    </row>
    <row r="390" spans="4:4" s="2" customFormat="1" x14ac:dyDescent="0.25">
      <c r="D390" s="1"/>
    </row>
    <row r="391" spans="4:4" s="2" customFormat="1" x14ac:dyDescent="0.25">
      <c r="D391" s="1"/>
    </row>
    <row r="392" spans="4:4" s="2" customFormat="1" x14ac:dyDescent="0.25">
      <c r="D392" s="1"/>
    </row>
    <row r="393" spans="4:4" s="2" customFormat="1" x14ac:dyDescent="0.25">
      <c r="D393" s="1"/>
    </row>
    <row r="394" spans="4:4" s="2" customFormat="1" x14ac:dyDescent="0.25">
      <c r="D394" s="1"/>
    </row>
    <row r="395" spans="4:4" s="2" customFormat="1" x14ac:dyDescent="0.25">
      <c r="D395" s="1"/>
    </row>
    <row r="396" spans="4:4" s="2" customFormat="1" x14ac:dyDescent="0.25">
      <c r="D396" s="1"/>
    </row>
    <row r="397" spans="4:4" s="2" customFormat="1" x14ac:dyDescent="0.25">
      <c r="D397" s="1"/>
    </row>
    <row r="398" spans="4:4" s="2" customFormat="1" x14ac:dyDescent="0.25">
      <c r="D398" s="1"/>
    </row>
    <row r="399" spans="4:4" s="2" customFormat="1" x14ac:dyDescent="0.25">
      <c r="D399" s="1"/>
    </row>
    <row r="400" spans="4:4" s="2" customFormat="1" x14ac:dyDescent="0.25">
      <c r="D400" s="1"/>
    </row>
    <row r="401" spans="4:4" s="2" customFormat="1" x14ac:dyDescent="0.25">
      <c r="D401" s="1"/>
    </row>
    <row r="402" spans="4:4" s="2" customFormat="1" x14ac:dyDescent="0.25">
      <c r="D402" s="1"/>
    </row>
    <row r="403" spans="4:4" s="2" customFormat="1" x14ac:dyDescent="0.25">
      <c r="D403" s="1"/>
    </row>
    <row r="404" spans="4:4" s="2" customFormat="1" x14ac:dyDescent="0.25">
      <c r="D404" s="1"/>
    </row>
    <row r="405" spans="4:4" s="2" customFormat="1" x14ac:dyDescent="0.25">
      <c r="D405" s="1"/>
    </row>
    <row r="406" spans="4:4" s="2" customFormat="1" x14ac:dyDescent="0.25">
      <c r="D406" s="1"/>
    </row>
    <row r="407" spans="4:4" s="2" customFormat="1" x14ac:dyDescent="0.25">
      <c r="D407" s="1"/>
    </row>
    <row r="408" spans="4:4" s="2" customFormat="1" x14ac:dyDescent="0.25">
      <c r="D408" s="1"/>
    </row>
    <row r="409" spans="4:4" s="2" customFormat="1" x14ac:dyDescent="0.25">
      <c r="D409" s="1"/>
    </row>
    <row r="410" spans="4:4" s="2" customFormat="1" x14ac:dyDescent="0.25">
      <c r="D410" s="1"/>
    </row>
    <row r="411" spans="4:4" s="2" customFormat="1" x14ac:dyDescent="0.25">
      <c r="D411" s="1"/>
    </row>
    <row r="412" spans="4:4" s="2" customFormat="1" x14ac:dyDescent="0.25">
      <c r="D412" s="1"/>
    </row>
    <row r="413" spans="4:4" s="2" customFormat="1" x14ac:dyDescent="0.25">
      <c r="D413" s="1"/>
    </row>
    <row r="414" spans="4:4" s="2" customFormat="1" x14ac:dyDescent="0.25">
      <c r="D414" s="1"/>
    </row>
    <row r="415" spans="4:4" s="2" customFormat="1" x14ac:dyDescent="0.25">
      <c r="D415" s="1"/>
    </row>
    <row r="416" spans="4:4" s="2" customFormat="1" x14ac:dyDescent="0.25">
      <c r="D416" s="1"/>
    </row>
    <row r="417" spans="4:4" s="2" customFormat="1" x14ac:dyDescent="0.25">
      <c r="D417" s="1"/>
    </row>
    <row r="418" spans="4:4" s="2" customFormat="1" x14ac:dyDescent="0.25">
      <c r="D418" s="1"/>
    </row>
    <row r="419" spans="4:4" s="2" customFormat="1" x14ac:dyDescent="0.25">
      <c r="D419" s="1"/>
    </row>
    <row r="420" spans="4:4" s="2" customFormat="1" x14ac:dyDescent="0.25">
      <c r="D420" s="1"/>
    </row>
    <row r="421" spans="4:4" s="2" customFormat="1" x14ac:dyDescent="0.25">
      <c r="D421" s="1"/>
    </row>
    <row r="422" spans="4:4" s="2" customFormat="1" x14ac:dyDescent="0.25">
      <c r="D422" s="1"/>
    </row>
    <row r="423" spans="4:4" s="2" customFormat="1" x14ac:dyDescent="0.25">
      <c r="D423" s="1"/>
    </row>
    <row r="424" spans="4:4" s="2" customFormat="1" x14ac:dyDescent="0.25">
      <c r="D424" s="1"/>
    </row>
    <row r="425" spans="4:4" s="2" customFormat="1" x14ac:dyDescent="0.25">
      <c r="D425" s="1"/>
    </row>
    <row r="426" spans="4:4" s="2" customFormat="1" x14ac:dyDescent="0.25">
      <c r="D426" s="1"/>
    </row>
    <row r="427" spans="4:4" s="2" customFormat="1" x14ac:dyDescent="0.25">
      <c r="D427" s="1"/>
    </row>
    <row r="428" spans="4:4" s="2" customFormat="1" x14ac:dyDescent="0.25">
      <c r="D428" s="1"/>
    </row>
    <row r="429" spans="4:4" s="2" customFormat="1" x14ac:dyDescent="0.25">
      <c r="D429" s="1"/>
    </row>
    <row r="430" spans="4:4" s="2" customFormat="1" x14ac:dyDescent="0.25">
      <c r="D430" s="1"/>
    </row>
    <row r="431" spans="4:4" s="2" customFormat="1" x14ac:dyDescent="0.25">
      <c r="D431" s="1"/>
    </row>
    <row r="432" spans="4:4" s="2" customFormat="1" x14ac:dyDescent="0.25">
      <c r="D432" s="1"/>
    </row>
    <row r="433" spans="4:4" s="2" customFormat="1" x14ac:dyDescent="0.25">
      <c r="D433" s="1"/>
    </row>
    <row r="434" spans="4:4" s="2" customFormat="1" x14ac:dyDescent="0.25">
      <c r="D434" s="1"/>
    </row>
    <row r="435" spans="4:4" s="2" customFormat="1" x14ac:dyDescent="0.25">
      <c r="D435" s="1"/>
    </row>
    <row r="436" spans="4:4" s="2" customFormat="1" x14ac:dyDescent="0.25">
      <c r="D436" s="1"/>
    </row>
    <row r="437" spans="4:4" s="2" customFormat="1" x14ac:dyDescent="0.25">
      <c r="D437" s="1"/>
    </row>
    <row r="438" spans="4:4" s="2" customFormat="1" x14ac:dyDescent="0.25">
      <c r="D438" s="1"/>
    </row>
    <row r="439" spans="4:4" s="2" customFormat="1" x14ac:dyDescent="0.25">
      <c r="D439" s="1"/>
    </row>
    <row r="440" spans="4:4" s="2" customFormat="1" x14ac:dyDescent="0.25">
      <c r="D440" s="1"/>
    </row>
    <row r="441" spans="4:4" s="2" customFormat="1" x14ac:dyDescent="0.25">
      <c r="D441" s="1"/>
    </row>
    <row r="442" spans="4:4" s="2" customFormat="1" x14ac:dyDescent="0.25">
      <c r="D442" s="1"/>
    </row>
    <row r="443" spans="4:4" s="2" customFormat="1" x14ac:dyDescent="0.25">
      <c r="D443" s="1"/>
    </row>
    <row r="444" spans="4:4" s="2" customFormat="1" x14ac:dyDescent="0.25">
      <c r="D444" s="1"/>
    </row>
    <row r="445" spans="4:4" s="2" customFormat="1" x14ac:dyDescent="0.25">
      <c r="D445" s="1"/>
    </row>
    <row r="446" spans="4:4" s="2" customFormat="1" x14ac:dyDescent="0.25">
      <c r="D446" s="1"/>
    </row>
    <row r="447" spans="4:4" s="2" customFormat="1" x14ac:dyDescent="0.25">
      <c r="D447" s="1"/>
    </row>
    <row r="448" spans="4:4" s="2" customFormat="1" x14ac:dyDescent="0.25">
      <c r="D448" s="1"/>
    </row>
    <row r="449" spans="4:4" s="2" customFormat="1" x14ac:dyDescent="0.25">
      <c r="D449" s="1"/>
    </row>
    <row r="450" spans="4:4" s="2" customFormat="1" x14ac:dyDescent="0.25">
      <c r="D450" s="1"/>
    </row>
    <row r="451" spans="4:4" s="2" customFormat="1" x14ac:dyDescent="0.25">
      <c r="D451" s="1"/>
    </row>
    <row r="452" spans="4:4" s="2" customFormat="1" x14ac:dyDescent="0.25">
      <c r="D452" s="1"/>
    </row>
    <row r="453" spans="4:4" s="2" customFormat="1" x14ac:dyDescent="0.25">
      <c r="D453" s="1"/>
    </row>
    <row r="454" spans="4:4" s="2" customFormat="1" x14ac:dyDescent="0.25">
      <c r="D454" s="1"/>
    </row>
    <row r="455" spans="4:4" s="2" customFormat="1" x14ac:dyDescent="0.25">
      <c r="D455" s="1"/>
    </row>
    <row r="456" spans="4:4" s="2" customFormat="1" x14ac:dyDescent="0.25">
      <c r="D456" s="1"/>
    </row>
    <row r="457" spans="4:4" s="2" customFormat="1" x14ac:dyDescent="0.25">
      <c r="D457" s="1"/>
    </row>
    <row r="458" spans="4:4" s="2" customFormat="1" x14ac:dyDescent="0.25">
      <c r="D458" s="1"/>
    </row>
    <row r="459" spans="4:4" s="2" customFormat="1" x14ac:dyDescent="0.25">
      <c r="D459" s="1"/>
    </row>
    <row r="460" spans="4:4" s="2" customFormat="1" x14ac:dyDescent="0.25">
      <c r="D460" s="1"/>
    </row>
    <row r="461" spans="4:4" s="2" customFormat="1" x14ac:dyDescent="0.25">
      <c r="D461" s="1"/>
    </row>
    <row r="462" spans="4:4" s="2" customFormat="1" x14ac:dyDescent="0.25">
      <c r="D462" s="1"/>
    </row>
    <row r="463" spans="4:4" s="2" customFormat="1" x14ac:dyDescent="0.25">
      <c r="D463" s="1"/>
    </row>
    <row r="464" spans="4:4" s="2" customFormat="1" x14ac:dyDescent="0.25">
      <c r="D464" s="1"/>
    </row>
    <row r="465" spans="4:4" s="2" customFormat="1" x14ac:dyDescent="0.25">
      <c r="D465" s="1"/>
    </row>
    <row r="466" spans="4:4" s="2" customFormat="1" x14ac:dyDescent="0.25">
      <c r="D466" s="1"/>
    </row>
    <row r="467" spans="4:4" s="2" customFormat="1" x14ac:dyDescent="0.25">
      <c r="D467" s="1"/>
    </row>
    <row r="468" spans="4:4" s="2" customFormat="1" x14ac:dyDescent="0.25">
      <c r="D468" s="1"/>
    </row>
    <row r="469" spans="4:4" s="2" customFormat="1" x14ac:dyDescent="0.25">
      <c r="D469" s="1"/>
    </row>
    <row r="470" spans="4:4" s="2" customFormat="1" x14ac:dyDescent="0.25">
      <c r="D470" s="1"/>
    </row>
    <row r="471" spans="4:4" s="2" customFormat="1" x14ac:dyDescent="0.25">
      <c r="D471" s="1"/>
    </row>
    <row r="472" spans="4:4" s="2" customFormat="1" x14ac:dyDescent="0.25">
      <c r="D472" s="1"/>
    </row>
    <row r="473" spans="4:4" s="2" customFormat="1" x14ac:dyDescent="0.25">
      <c r="D473" s="1"/>
    </row>
    <row r="474" spans="4:4" s="2" customFormat="1" x14ac:dyDescent="0.25">
      <c r="D474" s="1"/>
    </row>
    <row r="475" spans="4:4" s="2" customFormat="1" x14ac:dyDescent="0.25">
      <c r="D475" s="1"/>
    </row>
  </sheetData>
  <mergeCells count="75">
    <mergeCell ref="X2:X3"/>
    <mergeCell ref="F2:F3"/>
    <mergeCell ref="I2:J2"/>
    <mergeCell ref="K2:K3"/>
    <mergeCell ref="L2:M2"/>
    <mergeCell ref="N2:N3"/>
    <mergeCell ref="O2:P2"/>
    <mergeCell ref="Q2:Q3"/>
    <mergeCell ref="S2:T2"/>
    <mergeCell ref="U2:U3"/>
    <mergeCell ref="V2:V3"/>
    <mergeCell ref="W2:W3"/>
    <mergeCell ref="AI2:AI3"/>
    <mergeCell ref="AL2:AL3"/>
    <mergeCell ref="AM2:AM3"/>
    <mergeCell ref="Y4:Y25"/>
    <mergeCell ref="AB4:AB25"/>
    <mergeCell ref="AC4:AC25"/>
    <mergeCell ref="AD4:AD25"/>
    <mergeCell ref="AE4:AE25"/>
    <mergeCell ref="AF4:AF25"/>
    <mergeCell ref="AI4:AI25"/>
    <mergeCell ref="Y2:Y3"/>
    <mergeCell ref="AA2:AA3"/>
    <mergeCell ref="AB2:AB3"/>
    <mergeCell ref="AE2:AE3"/>
    <mergeCell ref="AF2:AF3"/>
    <mergeCell ref="AH2:AH3"/>
    <mergeCell ref="AJ4:AJ25"/>
    <mergeCell ref="AK4:AK25"/>
    <mergeCell ref="AL4:AL25"/>
    <mergeCell ref="AM4:AM25"/>
    <mergeCell ref="AO2:AO3"/>
    <mergeCell ref="BD2:BD3"/>
    <mergeCell ref="BE2:BE3"/>
    <mergeCell ref="BF2:BF3"/>
    <mergeCell ref="BF4:BF25"/>
    <mergeCell ref="AL26:AM26"/>
    <mergeCell ref="AR26:AT26"/>
    <mergeCell ref="AU26:AW26"/>
    <mergeCell ref="AX26:AZ26"/>
    <mergeCell ref="BB26:BD26"/>
    <mergeCell ref="AT2:AT3"/>
    <mergeCell ref="AU2:AV2"/>
    <mergeCell ref="AW2:AW3"/>
    <mergeCell ref="AX2:AY2"/>
    <mergeCell ref="AZ2:AZ3"/>
    <mergeCell ref="BB2:BC2"/>
    <mergeCell ref="AR2:AS2"/>
    <mergeCell ref="BE28:BF28"/>
    <mergeCell ref="BE26:BF26"/>
    <mergeCell ref="AL27:AM27"/>
    <mergeCell ref="AR27:AT27"/>
    <mergeCell ref="AU27:AW27"/>
    <mergeCell ref="AX27:AZ27"/>
    <mergeCell ref="BB27:BD27"/>
    <mergeCell ref="BE27:BF27"/>
    <mergeCell ref="AL28:AM28"/>
    <mergeCell ref="AR28:AT28"/>
    <mergeCell ref="AU28:AW28"/>
    <mergeCell ref="AX28:AZ28"/>
    <mergeCell ref="BB28:BD28"/>
    <mergeCell ref="BB30:BD30"/>
    <mergeCell ref="BE30:BF30"/>
    <mergeCell ref="AL29:AM29"/>
    <mergeCell ref="AR29:AT29"/>
    <mergeCell ref="AU29:AW29"/>
    <mergeCell ref="AX29:AZ29"/>
    <mergeCell ref="BB29:BD29"/>
    <mergeCell ref="BE29:BF29"/>
    <mergeCell ref="AV42:AW42"/>
    <mergeCell ref="AL30:AM30"/>
    <mergeCell ref="AR30:AT30"/>
    <mergeCell ref="AU30:AW30"/>
    <mergeCell ref="AX30:AZ30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F475"/>
  <sheetViews>
    <sheetView tabSelected="1" topLeftCell="K1" workbookViewId="0">
      <selection activeCell="BE29" sqref="BE29:BF29"/>
    </sheetView>
  </sheetViews>
  <sheetFormatPr baseColWidth="10" defaultRowHeight="15" x14ac:dyDescent="0.25"/>
  <cols>
    <col min="1" max="1" width="11.42578125" style="59"/>
    <col min="2" max="2" width="6.42578125" style="59" customWidth="1"/>
    <col min="3" max="3" width="16.42578125" style="59" customWidth="1"/>
    <col min="4" max="4" width="43.7109375" style="3" customWidth="1"/>
    <col min="5" max="5" width="14" style="59" customWidth="1"/>
    <col min="6" max="6" width="11.42578125" style="59" customWidth="1"/>
    <col min="7" max="8" width="15.85546875" style="59" customWidth="1"/>
    <col min="9" max="9" width="14.7109375" style="59" customWidth="1"/>
    <col min="10" max="11" width="11.42578125" style="59" customWidth="1"/>
    <col min="12" max="14" width="13.28515625" style="59" customWidth="1"/>
    <col min="15" max="16" width="16.42578125" style="59" customWidth="1"/>
    <col min="17" max="17" width="11.7109375" style="59" customWidth="1"/>
    <col min="18" max="18" width="12.42578125" style="59" customWidth="1"/>
    <col min="19" max="19" width="16.28515625" style="59" customWidth="1"/>
    <col min="20" max="21" width="11.42578125" style="59" customWidth="1"/>
    <col min="22" max="22" width="13.85546875" style="59" customWidth="1"/>
    <col min="23" max="23" width="13.42578125" style="59" customWidth="1"/>
    <col min="24" max="24" width="13" style="59" customWidth="1"/>
    <col min="25" max="25" width="11.42578125" style="59" customWidth="1"/>
    <col min="26" max="26" width="16.7109375" style="59" hidden="1" customWidth="1"/>
    <col min="27" max="27" width="16.28515625" style="59" hidden="1" customWidth="1"/>
    <col min="28" max="28" width="16.5703125" style="59" hidden="1" customWidth="1"/>
    <col min="29" max="29" width="30.42578125" style="59" hidden="1" customWidth="1"/>
    <col min="30" max="30" width="22.42578125" style="59" hidden="1" customWidth="1"/>
    <col min="31" max="31" width="20" style="59" hidden="1" customWidth="1"/>
    <col min="32" max="32" width="19.5703125" style="59" hidden="1" customWidth="1"/>
    <col min="33" max="33" width="16.7109375" style="59" customWidth="1"/>
    <col min="34" max="34" width="16.28515625" style="59" customWidth="1"/>
    <col min="35" max="35" width="16.5703125" style="59" customWidth="1"/>
    <col min="36" max="36" width="30.42578125" style="59" customWidth="1"/>
    <col min="37" max="37" width="22.42578125" style="59" customWidth="1"/>
    <col min="38" max="38" width="20" style="59" customWidth="1"/>
    <col min="39" max="39" width="19.5703125" style="59" customWidth="1"/>
    <col min="40" max="40" width="16.7109375" style="59" customWidth="1"/>
    <col min="41" max="41" width="16.5703125" style="59" customWidth="1"/>
    <col min="42" max="42" width="15.7109375" style="59" customWidth="1"/>
    <col min="43" max="43" width="15.5703125" style="59" customWidth="1"/>
    <col min="44" max="44" width="15.28515625" style="59" customWidth="1"/>
    <col min="45" max="45" width="16.28515625" style="59" customWidth="1"/>
    <col min="46" max="46" width="15.7109375" style="59" customWidth="1"/>
    <col min="47" max="47" width="15.28515625" style="59" customWidth="1"/>
    <col min="48" max="49" width="14.5703125" style="59" customWidth="1"/>
    <col min="50" max="50" width="15.7109375" style="59" customWidth="1"/>
    <col min="51" max="51" width="15.28515625" style="59" customWidth="1"/>
    <col min="52" max="52" width="14.5703125" style="59" customWidth="1"/>
    <col min="53" max="53" width="15.42578125" style="59" customWidth="1"/>
    <col min="54" max="54" width="14.42578125" style="59" bestFit="1" customWidth="1"/>
    <col min="55" max="55" width="14.42578125" style="59" customWidth="1"/>
    <col min="56" max="56" width="16" style="59" customWidth="1"/>
    <col min="57" max="57" width="18.5703125" style="59" customWidth="1"/>
    <col min="58" max="58" width="18" style="59" customWidth="1"/>
    <col min="59" max="16384" width="11.42578125" style="59"/>
  </cols>
  <sheetData>
    <row r="1" spans="2:58" ht="15.75" thickBot="1" x14ac:dyDescent="0.3">
      <c r="Z1" s="60"/>
      <c r="AG1" s="60"/>
    </row>
    <row r="2" spans="2:58" ht="42.75" customHeight="1" thickBot="1" x14ac:dyDescent="0.3">
      <c r="E2" s="43" t="s">
        <v>18</v>
      </c>
      <c r="F2" s="133" t="s">
        <v>13</v>
      </c>
      <c r="G2" s="28" t="s">
        <v>14</v>
      </c>
      <c r="H2" s="30" t="s">
        <v>15</v>
      </c>
      <c r="I2" s="135" t="s">
        <v>16</v>
      </c>
      <c r="J2" s="136"/>
      <c r="K2" s="143" t="s">
        <v>67</v>
      </c>
      <c r="L2" s="149" t="s">
        <v>17</v>
      </c>
      <c r="M2" s="150"/>
      <c r="N2" s="151" t="s">
        <v>67</v>
      </c>
      <c r="O2" s="139" t="s">
        <v>19</v>
      </c>
      <c r="P2" s="140"/>
      <c r="Q2" s="145" t="s">
        <v>67</v>
      </c>
      <c r="R2" s="35" t="s">
        <v>20</v>
      </c>
      <c r="S2" s="137" t="s">
        <v>21</v>
      </c>
      <c r="T2" s="138"/>
      <c r="U2" s="147" t="s">
        <v>67</v>
      </c>
      <c r="V2" s="141" t="s">
        <v>22</v>
      </c>
      <c r="W2" s="141" t="s">
        <v>70</v>
      </c>
      <c r="X2" s="141" t="s">
        <v>71</v>
      </c>
      <c r="Y2" s="154" t="s">
        <v>72</v>
      </c>
      <c r="Z2" s="108" t="s">
        <v>73</v>
      </c>
      <c r="AA2" s="156" t="s">
        <v>74</v>
      </c>
      <c r="AB2" s="156" t="s">
        <v>75</v>
      </c>
      <c r="AC2" s="108" t="s">
        <v>76</v>
      </c>
      <c r="AD2" s="93" t="s">
        <v>77</v>
      </c>
      <c r="AE2" s="156" t="s">
        <v>78</v>
      </c>
      <c r="AF2" s="156" t="s">
        <v>79</v>
      </c>
      <c r="AG2" s="107" t="s">
        <v>80</v>
      </c>
      <c r="AH2" s="141" t="s">
        <v>74</v>
      </c>
      <c r="AI2" s="141" t="s">
        <v>75</v>
      </c>
      <c r="AJ2" s="127" t="s">
        <v>102</v>
      </c>
      <c r="AK2" s="7" t="s">
        <v>77</v>
      </c>
      <c r="AL2" s="141" t="s">
        <v>78</v>
      </c>
      <c r="AM2" s="141" t="s">
        <v>81</v>
      </c>
      <c r="AN2" s="43" t="s">
        <v>18</v>
      </c>
      <c r="AO2" s="133" t="s">
        <v>13</v>
      </c>
      <c r="AP2" s="28" t="s">
        <v>14</v>
      </c>
      <c r="AQ2" s="30" t="s">
        <v>15</v>
      </c>
      <c r="AR2" s="135" t="s">
        <v>16</v>
      </c>
      <c r="AS2" s="136"/>
      <c r="AT2" s="143" t="s">
        <v>67</v>
      </c>
      <c r="AU2" s="149" t="s">
        <v>17</v>
      </c>
      <c r="AV2" s="150"/>
      <c r="AW2" s="151" t="s">
        <v>67</v>
      </c>
      <c r="AX2" s="139" t="s">
        <v>19</v>
      </c>
      <c r="AY2" s="140"/>
      <c r="AZ2" s="145" t="s">
        <v>67</v>
      </c>
      <c r="BA2" s="35" t="s">
        <v>20</v>
      </c>
      <c r="BB2" s="137" t="s">
        <v>21</v>
      </c>
      <c r="BC2" s="138"/>
      <c r="BD2" s="147" t="s">
        <v>67</v>
      </c>
      <c r="BE2" s="141" t="s">
        <v>82</v>
      </c>
      <c r="BF2" s="141" t="s">
        <v>83</v>
      </c>
    </row>
    <row r="3" spans="2:58" ht="28.5" customHeight="1" thickBot="1" x14ac:dyDescent="0.3">
      <c r="B3" s="6" t="s">
        <v>0</v>
      </c>
      <c r="C3" s="7" t="s">
        <v>2</v>
      </c>
      <c r="D3" s="8" t="s">
        <v>1</v>
      </c>
      <c r="E3" s="27" t="s">
        <v>68</v>
      </c>
      <c r="F3" s="134"/>
      <c r="G3" s="29" t="s">
        <v>3</v>
      </c>
      <c r="H3" s="31" t="s">
        <v>4</v>
      </c>
      <c r="I3" s="32" t="s">
        <v>6</v>
      </c>
      <c r="J3" s="33" t="s">
        <v>10</v>
      </c>
      <c r="K3" s="144"/>
      <c r="L3" s="47" t="s">
        <v>5</v>
      </c>
      <c r="M3" s="48" t="s">
        <v>69</v>
      </c>
      <c r="N3" s="152"/>
      <c r="O3" s="44" t="s">
        <v>7</v>
      </c>
      <c r="P3" s="34" t="s">
        <v>12</v>
      </c>
      <c r="Q3" s="146"/>
      <c r="R3" s="36" t="s">
        <v>8</v>
      </c>
      <c r="S3" s="37" t="s">
        <v>9</v>
      </c>
      <c r="T3" s="38" t="s">
        <v>11</v>
      </c>
      <c r="U3" s="148"/>
      <c r="V3" s="142"/>
      <c r="W3" s="142"/>
      <c r="X3" s="142"/>
      <c r="Y3" s="155"/>
      <c r="Z3" s="94">
        <v>4088.45</v>
      </c>
      <c r="AA3" s="157"/>
      <c r="AB3" s="158"/>
      <c r="AC3" s="95">
        <v>0.2</v>
      </c>
      <c r="AD3" s="96">
        <v>0.19</v>
      </c>
      <c r="AE3" s="158"/>
      <c r="AF3" s="158"/>
      <c r="AG3" s="62">
        <v>5000</v>
      </c>
      <c r="AH3" s="142"/>
      <c r="AI3" s="153"/>
      <c r="AJ3" s="70">
        <v>0.2</v>
      </c>
      <c r="AK3" s="71">
        <v>0.19</v>
      </c>
      <c r="AL3" s="153"/>
      <c r="AM3" s="153"/>
      <c r="AN3" s="27" t="s">
        <v>68</v>
      </c>
      <c r="AO3" s="134"/>
      <c r="AP3" s="29" t="s">
        <v>3</v>
      </c>
      <c r="AQ3" s="31" t="s">
        <v>4</v>
      </c>
      <c r="AR3" s="32" t="s">
        <v>6</v>
      </c>
      <c r="AS3" s="33" t="s">
        <v>10</v>
      </c>
      <c r="AT3" s="199"/>
      <c r="AU3" s="47" t="s">
        <v>5</v>
      </c>
      <c r="AV3" s="48" t="s">
        <v>69</v>
      </c>
      <c r="AW3" s="152"/>
      <c r="AX3" s="44" t="s">
        <v>7</v>
      </c>
      <c r="AY3" s="34" t="s">
        <v>12</v>
      </c>
      <c r="AZ3" s="200"/>
      <c r="BA3" s="36" t="s">
        <v>8</v>
      </c>
      <c r="BB3" s="37" t="s">
        <v>9</v>
      </c>
      <c r="BC3" s="38" t="s">
        <v>11</v>
      </c>
      <c r="BD3" s="195"/>
      <c r="BE3" s="142"/>
      <c r="BF3" s="153"/>
    </row>
    <row r="4" spans="2:58" s="2" customFormat="1" ht="30" x14ac:dyDescent="0.25">
      <c r="B4" s="4">
        <v>1</v>
      </c>
      <c r="C4" s="9" t="s">
        <v>23</v>
      </c>
      <c r="D4" s="40" t="s">
        <v>24</v>
      </c>
      <c r="E4" s="15"/>
      <c r="F4" s="15">
        <v>1</v>
      </c>
      <c r="G4" s="15">
        <v>1</v>
      </c>
      <c r="H4" s="15">
        <v>1</v>
      </c>
      <c r="I4" s="18">
        <v>1</v>
      </c>
      <c r="J4" s="10"/>
      <c r="K4" s="21">
        <f>SUM(I4:J4)</f>
        <v>1</v>
      </c>
      <c r="L4" s="9">
        <v>1</v>
      </c>
      <c r="M4" s="49"/>
      <c r="N4" s="24">
        <f>SUM(L4:M4)</f>
        <v>1</v>
      </c>
      <c r="O4" s="18"/>
      <c r="P4" s="10"/>
      <c r="Q4" s="15">
        <f>SUM(O4:P4)</f>
        <v>0</v>
      </c>
      <c r="R4" s="15"/>
      <c r="S4" s="18"/>
      <c r="T4" s="10"/>
      <c r="U4" s="21">
        <f>SUM(S4:T4)</f>
        <v>0</v>
      </c>
      <c r="V4" s="50">
        <f>U4+R4+Q4+K4+H4+G4+F4+E4+N4</f>
        <v>5</v>
      </c>
      <c r="W4" s="53">
        <v>335</v>
      </c>
      <c r="X4" s="54">
        <f>W4*V4</f>
        <v>1675</v>
      </c>
      <c r="Y4" s="168">
        <f>SUM(X4:X25)</f>
        <v>31385</v>
      </c>
      <c r="Z4" s="97">
        <f>Z3*W4</f>
        <v>1369630.75</v>
      </c>
      <c r="AA4" s="98">
        <f>Z4*V4</f>
        <v>6848153.75</v>
      </c>
      <c r="AB4" s="171">
        <f>SUM(AA4:AA25)</f>
        <v>128316003.25</v>
      </c>
      <c r="AC4" s="174">
        <f>AB4*AC3</f>
        <v>25663200.650000002</v>
      </c>
      <c r="AD4" s="174">
        <f>AB4*AD3</f>
        <v>24380040.6175</v>
      </c>
      <c r="AE4" s="177">
        <v>200000</v>
      </c>
      <c r="AF4" s="177">
        <f>AE4+AD4+AC4+AB4</f>
        <v>178559244.51749998</v>
      </c>
      <c r="AG4" s="64">
        <f>AG3*W4</f>
        <v>1675000</v>
      </c>
      <c r="AH4" s="67">
        <f t="shared" ref="AH4:AH25" si="0">AG4*V4</f>
        <v>8375000</v>
      </c>
      <c r="AI4" s="180">
        <f>SUM(AH4:AH25)</f>
        <v>156925000</v>
      </c>
      <c r="AJ4" s="159">
        <f>AI4*AJ3</f>
        <v>31385000</v>
      </c>
      <c r="AK4" s="159">
        <f>AI4*AK3</f>
        <v>29815750</v>
      </c>
      <c r="AL4" s="162">
        <v>200000</v>
      </c>
      <c r="AM4" s="201">
        <f>AL4+AK4+AJ4+AI4</f>
        <v>218325750</v>
      </c>
      <c r="AN4" s="72"/>
      <c r="AO4" s="73">
        <f>AG4*F4</f>
        <v>1675000</v>
      </c>
      <c r="AP4" s="73">
        <f>AG4*G4</f>
        <v>1675000</v>
      </c>
      <c r="AQ4" s="73">
        <f>AG4*H4</f>
        <v>1675000</v>
      </c>
      <c r="AR4" s="74">
        <f>AG4*I4</f>
        <v>1675000</v>
      </c>
      <c r="AS4" s="75">
        <f>AG4*J4</f>
        <v>0</v>
      </c>
      <c r="AT4" s="73">
        <f>SUM(AR4:AS4)</f>
        <v>1675000</v>
      </c>
      <c r="AU4" s="74">
        <f>AG4*L4</f>
        <v>1675000</v>
      </c>
      <c r="AV4" s="75">
        <f>AG4*M4</f>
        <v>0</v>
      </c>
      <c r="AW4" s="73">
        <f>SUM(AU4:AV4)</f>
        <v>1675000</v>
      </c>
      <c r="AX4" s="74">
        <f>AG4*O4</f>
        <v>0</v>
      </c>
      <c r="AY4" s="75">
        <f>AG4*P4</f>
        <v>0</v>
      </c>
      <c r="AZ4" s="73">
        <f>SUM(AX4:AY4)</f>
        <v>0</v>
      </c>
      <c r="BA4" s="73">
        <f>AG4*R4</f>
        <v>0</v>
      </c>
      <c r="BB4" s="74">
        <f>AG4*S4</f>
        <v>0</v>
      </c>
      <c r="BC4" s="75">
        <f>AG4*T4</f>
        <v>0</v>
      </c>
      <c r="BD4" s="76">
        <f>SUM(BB4:BC4)</f>
        <v>0</v>
      </c>
      <c r="BE4" s="77">
        <f>BD4+BA4+AZ4+AW4+AT4+AQ4+AP4+AO4+AN4</f>
        <v>8375000</v>
      </c>
      <c r="BF4" s="196">
        <f>SUM(BE4:BE25)</f>
        <v>156925000</v>
      </c>
    </row>
    <row r="5" spans="2:58" s="2" customFormat="1" ht="30" x14ac:dyDescent="0.25">
      <c r="B5" s="39">
        <v>2</v>
      </c>
      <c r="C5" s="11" t="s">
        <v>25</v>
      </c>
      <c r="D5" s="41" t="s">
        <v>26</v>
      </c>
      <c r="E5" s="16"/>
      <c r="F5" s="16"/>
      <c r="G5" s="16">
        <v>1</v>
      </c>
      <c r="H5" s="16">
        <v>1</v>
      </c>
      <c r="I5" s="19">
        <v>1</v>
      </c>
      <c r="J5" s="12"/>
      <c r="K5" s="22">
        <f>SUM(I5:J5)</f>
        <v>1</v>
      </c>
      <c r="L5" s="11"/>
      <c r="M5" s="45"/>
      <c r="N5" s="25">
        <f>SUM(L5:M5)</f>
        <v>0</v>
      </c>
      <c r="O5" s="19">
        <v>1</v>
      </c>
      <c r="P5" s="12"/>
      <c r="Q5" s="16">
        <f>SUM(O5:P5)</f>
        <v>1</v>
      </c>
      <c r="R5" s="16"/>
      <c r="S5" s="19"/>
      <c r="T5" s="12"/>
      <c r="U5" s="22">
        <f>SUM(S5:T5)</f>
        <v>0</v>
      </c>
      <c r="V5" s="51">
        <f t="shared" ref="V5:V25" si="1">U5+R5+Q5+K5+H5+G5+F5+E5+N5</f>
        <v>4</v>
      </c>
      <c r="W5" s="55">
        <v>370</v>
      </c>
      <c r="X5" s="56">
        <f t="shared" ref="X5:X25" si="2">W5*V5</f>
        <v>1480</v>
      </c>
      <c r="Y5" s="169"/>
      <c r="Z5" s="99">
        <f>Z3*W5</f>
        <v>1512726.5</v>
      </c>
      <c r="AA5" s="100">
        <f t="shared" ref="AA5:AA25" si="3">Z5*V5</f>
        <v>6050906</v>
      </c>
      <c r="AB5" s="172"/>
      <c r="AC5" s="175"/>
      <c r="AD5" s="175"/>
      <c r="AE5" s="178"/>
      <c r="AF5" s="178"/>
      <c r="AG5" s="65">
        <f>AG3*W5</f>
        <v>1850000</v>
      </c>
      <c r="AH5" s="68">
        <f t="shared" si="0"/>
        <v>7400000</v>
      </c>
      <c r="AI5" s="181"/>
      <c r="AJ5" s="160"/>
      <c r="AK5" s="160"/>
      <c r="AL5" s="163"/>
      <c r="AM5" s="202"/>
      <c r="AN5" s="78"/>
      <c r="AO5" s="79">
        <f>AG5*F5</f>
        <v>0</v>
      </c>
      <c r="AP5" s="79">
        <f>AG5*G5</f>
        <v>1850000</v>
      </c>
      <c r="AQ5" s="79">
        <f>AG5*H5</f>
        <v>1850000</v>
      </c>
      <c r="AR5" s="80">
        <f>AG5*I5</f>
        <v>1850000</v>
      </c>
      <c r="AS5" s="81">
        <f>AG5*J5</f>
        <v>0</v>
      </c>
      <c r="AT5" s="79">
        <f>SUM(AR5:AS5)</f>
        <v>1850000</v>
      </c>
      <c r="AU5" s="80">
        <f>AG5*L5</f>
        <v>0</v>
      </c>
      <c r="AV5" s="81">
        <f>AG5*M5</f>
        <v>0</v>
      </c>
      <c r="AW5" s="79">
        <f>SUM(AU5:AV5)</f>
        <v>0</v>
      </c>
      <c r="AX5" s="80">
        <f>AG5*O5</f>
        <v>1850000</v>
      </c>
      <c r="AY5" s="81">
        <f>AG5*P5</f>
        <v>0</v>
      </c>
      <c r="AZ5" s="79">
        <f>SUM(AX5:AY5)</f>
        <v>1850000</v>
      </c>
      <c r="BA5" s="79">
        <f>AG5*R5</f>
        <v>0</v>
      </c>
      <c r="BB5" s="80">
        <f>AG5*S5</f>
        <v>0</v>
      </c>
      <c r="BC5" s="81">
        <f>AG5*T5</f>
        <v>0</v>
      </c>
      <c r="BD5" s="82">
        <f>SUM(BB5:BC5)</f>
        <v>0</v>
      </c>
      <c r="BE5" s="83">
        <f t="shared" ref="BE5:BE25" si="4">BD5+BA5+AZ5+AW5+AT5+AQ5+AP5+AO5+AN5</f>
        <v>7400000</v>
      </c>
      <c r="BF5" s="197"/>
    </row>
    <row r="6" spans="2:58" s="2" customFormat="1" ht="30" x14ac:dyDescent="0.25">
      <c r="B6" s="39">
        <v>3</v>
      </c>
      <c r="C6" s="11" t="s">
        <v>27</v>
      </c>
      <c r="D6" s="41" t="s">
        <v>28</v>
      </c>
      <c r="E6" s="16"/>
      <c r="F6" s="16">
        <v>1</v>
      </c>
      <c r="G6" s="16"/>
      <c r="H6" s="16"/>
      <c r="I6" s="19"/>
      <c r="J6" s="12"/>
      <c r="K6" s="22">
        <f t="shared" ref="K6:K24" si="5">SUM(I6:J6)</f>
        <v>0</v>
      </c>
      <c r="L6" s="11">
        <v>1</v>
      </c>
      <c r="M6" s="45"/>
      <c r="N6" s="25">
        <f t="shared" ref="N6:N15" si="6">SUM(L6:M6)</f>
        <v>1</v>
      </c>
      <c r="O6" s="19">
        <v>1</v>
      </c>
      <c r="P6" s="12"/>
      <c r="Q6" s="16">
        <f t="shared" ref="Q6:Q24" si="7">SUM(O6:P6)</f>
        <v>1</v>
      </c>
      <c r="R6" s="16">
        <v>1</v>
      </c>
      <c r="S6" s="19"/>
      <c r="T6" s="12"/>
      <c r="U6" s="22">
        <f t="shared" ref="U6:U24" si="8">SUM(S6:T6)</f>
        <v>0</v>
      </c>
      <c r="V6" s="51">
        <f t="shared" si="1"/>
        <v>4</v>
      </c>
      <c r="W6" s="55">
        <v>555</v>
      </c>
      <c r="X6" s="56">
        <f t="shared" si="2"/>
        <v>2220</v>
      </c>
      <c r="Y6" s="169"/>
      <c r="Z6" s="99">
        <f>Z3*W6</f>
        <v>2269089.75</v>
      </c>
      <c r="AA6" s="100">
        <f t="shared" si="3"/>
        <v>9076359</v>
      </c>
      <c r="AB6" s="172"/>
      <c r="AC6" s="175"/>
      <c r="AD6" s="175"/>
      <c r="AE6" s="178"/>
      <c r="AF6" s="178"/>
      <c r="AG6" s="65">
        <f>AG3*W6</f>
        <v>2775000</v>
      </c>
      <c r="AH6" s="68">
        <f t="shared" si="0"/>
        <v>11100000</v>
      </c>
      <c r="AI6" s="181"/>
      <c r="AJ6" s="160"/>
      <c r="AK6" s="160"/>
      <c r="AL6" s="163"/>
      <c r="AM6" s="202"/>
      <c r="AN6" s="78"/>
      <c r="AO6" s="79">
        <f t="shared" ref="AO6:AO24" si="9">AG6*F6</f>
        <v>2775000</v>
      </c>
      <c r="AP6" s="79">
        <f t="shared" ref="AP6:AP24" si="10">AG6*G6</f>
        <v>0</v>
      </c>
      <c r="AQ6" s="79">
        <f t="shared" ref="AQ6:AQ24" si="11">AG6*H6</f>
        <v>0</v>
      </c>
      <c r="AR6" s="80">
        <f t="shared" ref="AR6:AR24" si="12">AG6*I6</f>
        <v>0</v>
      </c>
      <c r="AS6" s="81">
        <f t="shared" ref="AS6:AS24" si="13">AG6*J6</f>
        <v>0</v>
      </c>
      <c r="AT6" s="79">
        <f t="shared" ref="AT6:AT24" si="14">SUM(AR6:AS6)</f>
        <v>0</v>
      </c>
      <c r="AU6" s="80">
        <f t="shared" ref="AU6:AU24" si="15">AG6*L6</f>
        <v>2775000</v>
      </c>
      <c r="AV6" s="81">
        <f t="shared" ref="AV6:AV24" si="16">AG6*M6</f>
        <v>0</v>
      </c>
      <c r="AW6" s="79">
        <f t="shared" ref="AW6:AW24" si="17">SUM(AU6:AV6)</f>
        <v>2775000</v>
      </c>
      <c r="AX6" s="80">
        <f t="shared" ref="AX6:AX24" si="18">AG6*O6</f>
        <v>2775000</v>
      </c>
      <c r="AY6" s="81">
        <f t="shared" ref="AY6:AY24" si="19">AG6*P6</f>
        <v>0</v>
      </c>
      <c r="AZ6" s="79">
        <f t="shared" ref="AZ6:AZ24" si="20">SUM(AX6:AY6)</f>
        <v>2775000</v>
      </c>
      <c r="BA6" s="79">
        <f t="shared" ref="BA6:BA24" si="21">AG6*R6</f>
        <v>2775000</v>
      </c>
      <c r="BB6" s="80">
        <f t="shared" ref="BB6:BB24" si="22">AG6*S6</f>
        <v>0</v>
      </c>
      <c r="BC6" s="81">
        <f t="shared" ref="BC6:BC24" si="23">AG6*T6</f>
        <v>0</v>
      </c>
      <c r="BD6" s="82">
        <f t="shared" ref="BD6:BD24" si="24">SUM(BB6:BC6)</f>
        <v>0</v>
      </c>
      <c r="BE6" s="83">
        <f t="shared" si="4"/>
        <v>11100000</v>
      </c>
      <c r="BF6" s="197"/>
    </row>
    <row r="7" spans="2:58" s="2" customFormat="1" ht="30" x14ac:dyDescent="0.25">
      <c r="B7" s="39">
        <v>4</v>
      </c>
      <c r="C7" s="11" t="s">
        <v>29</v>
      </c>
      <c r="D7" s="41" t="s">
        <v>30</v>
      </c>
      <c r="E7" s="16"/>
      <c r="F7" s="16">
        <v>1</v>
      </c>
      <c r="G7" s="16">
        <v>1</v>
      </c>
      <c r="H7" s="16">
        <v>1</v>
      </c>
      <c r="I7" s="19">
        <v>1</v>
      </c>
      <c r="J7" s="12"/>
      <c r="K7" s="22">
        <f t="shared" si="5"/>
        <v>1</v>
      </c>
      <c r="L7" s="11">
        <v>1</v>
      </c>
      <c r="M7" s="45"/>
      <c r="N7" s="25">
        <f t="shared" si="6"/>
        <v>1</v>
      </c>
      <c r="O7" s="19">
        <v>1</v>
      </c>
      <c r="P7" s="12"/>
      <c r="Q7" s="16">
        <f t="shared" si="7"/>
        <v>1</v>
      </c>
      <c r="R7" s="16">
        <v>1</v>
      </c>
      <c r="S7" s="19"/>
      <c r="T7" s="12"/>
      <c r="U7" s="22">
        <f t="shared" si="8"/>
        <v>0</v>
      </c>
      <c r="V7" s="51">
        <f t="shared" si="1"/>
        <v>7</v>
      </c>
      <c r="W7" s="55">
        <v>590</v>
      </c>
      <c r="X7" s="56">
        <f t="shared" si="2"/>
        <v>4130</v>
      </c>
      <c r="Y7" s="169"/>
      <c r="Z7" s="99">
        <f>Z3*W7</f>
        <v>2412185.5</v>
      </c>
      <c r="AA7" s="100">
        <f t="shared" si="3"/>
        <v>16885298.5</v>
      </c>
      <c r="AB7" s="172"/>
      <c r="AC7" s="175"/>
      <c r="AD7" s="175"/>
      <c r="AE7" s="178"/>
      <c r="AF7" s="178"/>
      <c r="AG7" s="65">
        <f>AG3*W7</f>
        <v>2950000</v>
      </c>
      <c r="AH7" s="68">
        <f t="shared" si="0"/>
        <v>20650000</v>
      </c>
      <c r="AI7" s="181"/>
      <c r="AJ7" s="160"/>
      <c r="AK7" s="160"/>
      <c r="AL7" s="163"/>
      <c r="AM7" s="202"/>
      <c r="AN7" s="78"/>
      <c r="AO7" s="79">
        <f t="shared" si="9"/>
        <v>2950000</v>
      </c>
      <c r="AP7" s="79">
        <f t="shared" si="10"/>
        <v>2950000</v>
      </c>
      <c r="AQ7" s="79">
        <f t="shared" si="11"/>
        <v>2950000</v>
      </c>
      <c r="AR7" s="80">
        <f t="shared" si="12"/>
        <v>2950000</v>
      </c>
      <c r="AS7" s="81">
        <f t="shared" si="13"/>
        <v>0</v>
      </c>
      <c r="AT7" s="79">
        <f t="shared" si="14"/>
        <v>2950000</v>
      </c>
      <c r="AU7" s="80">
        <f t="shared" si="15"/>
        <v>2950000</v>
      </c>
      <c r="AV7" s="81">
        <f t="shared" si="16"/>
        <v>0</v>
      </c>
      <c r="AW7" s="79">
        <f t="shared" si="17"/>
        <v>2950000</v>
      </c>
      <c r="AX7" s="80">
        <f t="shared" si="18"/>
        <v>2950000</v>
      </c>
      <c r="AY7" s="81">
        <f t="shared" si="19"/>
        <v>0</v>
      </c>
      <c r="AZ7" s="79">
        <f t="shared" si="20"/>
        <v>2950000</v>
      </c>
      <c r="BA7" s="79">
        <f t="shared" si="21"/>
        <v>2950000</v>
      </c>
      <c r="BB7" s="80">
        <f t="shared" si="22"/>
        <v>0</v>
      </c>
      <c r="BC7" s="81">
        <f t="shared" si="23"/>
        <v>0</v>
      </c>
      <c r="BD7" s="82">
        <f t="shared" si="24"/>
        <v>0</v>
      </c>
      <c r="BE7" s="83">
        <f t="shared" si="4"/>
        <v>20650000</v>
      </c>
      <c r="BF7" s="197"/>
    </row>
    <row r="8" spans="2:58" s="2" customFormat="1" ht="30" x14ac:dyDescent="0.25">
      <c r="B8" s="39">
        <v>5</v>
      </c>
      <c r="C8" s="11" t="s">
        <v>31</v>
      </c>
      <c r="D8" s="41" t="s">
        <v>32</v>
      </c>
      <c r="E8" s="16"/>
      <c r="F8" s="16">
        <v>1</v>
      </c>
      <c r="G8" s="16">
        <v>1</v>
      </c>
      <c r="H8" s="16"/>
      <c r="I8" s="19"/>
      <c r="J8" s="12">
        <v>1</v>
      </c>
      <c r="K8" s="22">
        <f t="shared" si="5"/>
        <v>1</v>
      </c>
      <c r="L8" s="11"/>
      <c r="M8" s="45"/>
      <c r="N8" s="25">
        <f t="shared" si="6"/>
        <v>0</v>
      </c>
      <c r="O8" s="19"/>
      <c r="P8" s="12"/>
      <c r="Q8" s="16">
        <f t="shared" si="7"/>
        <v>0</v>
      </c>
      <c r="R8" s="16">
        <v>1</v>
      </c>
      <c r="S8" s="19">
        <v>1</v>
      </c>
      <c r="T8" s="12">
        <v>1</v>
      </c>
      <c r="U8" s="22">
        <f t="shared" si="8"/>
        <v>2</v>
      </c>
      <c r="V8" s="51">
        <f t="shared" si="1"/>
        <v>6</v>
      </c>
      <c r="W8" s="55">
        <v>270</v>
      </c>
      <c r="X8" s="56">
        <f t="shared" si="2"/>
        <v>1620</v>
      </c>
      <c r="Y8" s="169"/>
      <c r="Z8" s="99">
        <f>Z3*W8</f>
        <v>1103881.5</v>
      </c>
      <c r="AA8" s="100">
        <f t="shared" si="3"/>
        <v>6623289</v>
      </c>
      <c r="AB8" s="172"/>
      <c r="AC8" s="175"/>
      <c r="AD8" s="175"/>
      <c r="AE8" s="178"/>
      <c r="AF8" s="178"/>
      <c r="AG8" s="65">
        <f>AG3*W8</f>
        <v>1350000</v>
      </c>
      <c r="AH8" s="68">
        <f t="shared" si="0"/>
        <v>8100000</v>
      </c>
      <c r="AI8" s="181"/>
      <c r="AJ8" s="160"/>
      <c r="AK8" s="160"/>
      <c r="AL8" s="163"/>
      <c r="AM8" s="202"/>
      <c r="AN8" s="78"/>
      <c r="AO8" s="79">
        <f t="shared" si="9"/>
        <v>1350000</v>
      </c>
      <c r="AP8" s="79">
        <f t="shared" si="10"/>
        <v>1350000</v>
      </c>
      <c r="AQ8" s="79">
        <f t="shared" si="11"/>
        <v>0</v>
      </c>
      <c r="AR8" s="80">
        <f t="shared" si="12"/>
        <v>0</v>
      </c>
      <c r="AS8" s="81">
        <f t="shared" si="13"/>
        <v>1350000</v>
      </c>
      <c r="AT8" s="79">
        <f t="shared" si="14"/>
        <v>1350000</v>
      </c>
      <c r="AU8" s="80">
        <f t="shared" si="15"/>
        <v>0</v>
      </c>
      <c r="AV8" s="81">
        <f t="shared" si="16"/>
        <v>0</v>
      </c>
      <c r="AW8" s="79">
        <f t="shared" si="17"/>
        <v>0</v>
      </c>
      <c r="AX8" s="80">
        <f t="shared" si="18"/>
        <v>0</v>
      </c>
      <c r="AY8" s="81">
        <f t="shared" si="19"/>
        <v>0</v>
      </c>
      <c r="AZ8" s="79">
        <f t="shared" si="20"/>
        <v>0</v>
      </c>
      <c r="BA8" s="79">
        <f t="shared" si="21"/>
        <v>1350000</v>
      </c>
      <c r="BB8" s="80">
        <f t="shared" si="22"/>
        <v>1350000</v>
      </c>
      <c r="BC8" s="81">
        <f t="shared" si="23"/>
        <v>1350000</v>
      </c>
      <c r="BD8" s="82">
        <f t="shared" si="24"/>
        <v>2700000</v>
      </c>
      <c r="BE8" s="83">
        <f t="shared" si="4"/>
        <v>8100000</v>
      </c>
      <c r="BF8" s="197"/>
    </row>
    <row r="9" spans="2:58" s="2" customFormat="1" ht="30" x14ac:dyDescent="0.25">
      <c r="B9" s="39">
        <v>6</v>
      </c>
      <c r="C9" s="11" t="s">
        <v>33</v>
      </c>
      <c r="D9" s="41" t="s">
        <v>34</v>
      </c>
      <c r="E9" s="16"/>
      <c r="F9" s="16"/>
      <c r="G9" s="16">
        <v>1</v>
      </c>
      <c r="H9" s="16">
        <v>1</v>
      </c>
      <c r="I9" s="19"/>
      <c r="J9" s="12"/>
      <c r="K9" s="22">
        <f t="shared" si="5"/>
        <v>0</v>
      </c>
      <c r="L9" s="11"/>
      <c r="M9" s="45"/>
      <c r="N9" s="25">
        <f t="shared" si="6"/>
        <v>0</v>
      </c>
      <c r="O9" s="19">
        <v>1</v>
      </c>
      <c r="P9" s="12"/>
      <c r="Q9" s="16">
        <f t="shared" si="7"/>
        <v>1</v>
      </c>
      <c r="R9" s="16"/>
      <c r="S9" s="19"/>
      <c r="T9" s="12"/>
      <c r="U9" s="22">
        <f t="shared" si="8"/>
        <v>0</v>
      </c>
      <c r="V9" s="51">
        <f t="shared" si="1"/>
        <v>3</v>
      </c>
      <c r="W9" s="55">
        <v>300</v>
      </c>
      <c r="X9" s="56">
        <f t="shared" si="2"/>
        <v>900</v>
      </c>
      <c r="Y9" s="169"/>
      <c r="Z9" s="99">
        <f>Z3*W9</f>
        <v>1226535</v>
      </c>
      <c r="AA9" s="100">
        <f t="shared" si="3"/>
        <v>3679605</v>
      </c>
      <c r="AB9" s="172"/>
      <c r="AC9" s="175"/>
      <c r="AD9" s="175"/>
      <c r="AE9" s="178"/>
      <c r="AF9" s="178"/>
      <c r="AG9" s="65">
        <f>AG3*W9</f>
        <v>1500000</v>
      </c>
      <c r="AH9" s="68">
        <f t="shared" si="0"/>
        <v>4500000</v>
      </c>
      <c r="AI9" s="181"/>
      <c r="AJ9" s="160"/>
      <c r="AK9" s="160"/>
      <c r="AL9" s="163"/>
      <c r="AM9" s="202"/>
      <c r="AN9" s="78"/>
      <c r="AO9" s="79">
        <f t="shared" si="9"/>
        <v>0</v>
      </c>
      <c r="AP9" s="79">
        <f t="shared" si="10"/>
        <v>1500000</v>
      </c>
      <c r="AQ9" s="79">
        <f t="shared" si="11"/>
        <v>1500000</v>
      </c>
      <c r="AR9" s="80">
        <f t="shared" si="12"/>
        <v>0</v>
      </c>
      <c r="AS9" s="81">
        <f t="shared" si="13"/>
        <v>0</v>
      </c>
      <c r="AT9" s="79">
        <f t="shared" si="14"/>
        <v>0</v>
      </c>
      <c r="AU9" s="80">
        <f t="shared" si="15"/>
        <v>0</v>
      </c>
      <c r="AV9" s="81">
        <f t="shared" si="16"/>
        <v>0</v>
      </c>
      <c r="AW9" s="79">
        <f t="shared" si="17"/>
        <v>0</v>
      </c>
      <c r="AX9" s="80">
        <f t="shared" si="18"/>
        <v>1500000</v>
      </c>
      <c r="AY9" s="81">
        <f t="shared" si="19"/>
        <v>0</v>
      </c>
      <c r="AZ9" s="79">
        <f t="shared" si="20"/>
        <v>1500000</v>
      </c>
      <c r="BA9" s="79">
        <f t="shared" si="21"/>
        <v>0</v>
      </c>
      <c r="BB9" s="80">
        <f t="shared" si="22"/>
        <v>0</v>
      </c>
      <c r="BC9" s="81">
        <f t="shared" si="23"/>
        <v>0</v>
      </c>
      <c r="BD9" s="82">
        <f t="shared" si="24"/>
        <v>0</v>
      </c>
      <c r="BE9" s="83">
        <f t="shared" si="4"/>
        <v>4500000</v>
      </c>
      <c r="BF9" s="197"/>
    </row>
    <row r="10" spans="2:58" s="2" customFormat="1" ht="30" x14ac:dyDescent="0.25">
      <c r="B10" s="39">
        <v>7</v>
      </c>
      <c r="C10" s="11" t="s">
        <v>35</v>
      </c>
      <c r="D10" s="41" t="s">
        <v>36</v>
      </c>
      <c r="E10" s="16"/>
      <c r="F10" s="16">
        <v>1</v>
      </c>
      <c r="G10" s="16"/>
      <c r="H10" s="16">
        <v>1</v>
      </c>
      <c r="I10" s="19"/>
      <c r="J10" s="12"/>
      <c r="K10" s="22">
        <f t="shared" si="5"/>
        <v>0</v>
      </c>
      <c r="L10" s="11"/>
      <c r="M10" s="45"/>
      <c r="N10" s="25">
        <f t="shared" si="6"/>
        <v>0</v>
      </c>
      <c r="O10" s="19"/>
      <c r="P10" s="12"/>
      <c r="Q10" s="16">
        <f t="shared" si="7"/>
        <v>0</v>
      </c>
      <c r="R10" s="16"/>
      <c r="S10" s="19"/>
      <c r="T10" s="12"/>
      <c r="U10" s="22">
        <f t="shared" si="8"/>
        <v>0</v>
      </c>
      <c r="V10" s="51">
        <f t="shared" si="1"/>
        <v>2</v>
      </c>
      <c r="W10" s="55">
        <v>270</v>
      </c>
      <c r="X10" s="56">
        <f t="shared" si="2"/>
        <v>540</v>
      </c>
      <c r="Y10" s="169"/>
      <c r="Z10" s="99">
        <f>Z3*W10</f>
        <v>1103881.5</v>
      </c>
      <c r="AA10" s="100">
        <f t="shared" si="3"/>
        <v>2207763</v>
      </c>
      <c r="AB10" s="172"/>
      <c r="AC10" s="175"/>
      <c r="AD10" s="175"/>
      <c r="AE10" s="178"/>
      <c r="AF10" s="178"/>
      <c r="AG10" s="65">
        <f>AG3*W10</f>
        <v>1350000</v>
      </c>
      <c r="AH10" s="68">
        <f t="shared" si="0"/>
        <v>2700000</v>
      </c>
      <c r="AI10" s="181"/>
      <c r="AJ10" s="160"/>
      <c r="AK10" s="160"/>
      <c r="AL10" s="163"/>
      <c r="AM10" s="202"/>
      <c r="AN10" s="78"/>
      <c r="AO10" s="79">
        <f t="shared" si="9"/>
        <v>1350000</v>
      </c>
      <c r="AP10" s="79">
        <f t="shared" si="10"/>
        <v>0</v>
      </c>
      <c r="AQ10" s="79">
        <f t="shared" si="11"/>
        <v>1350000</v>
      </c>
      <c r="AR10" s="80">
        <f t="shared" si="12"/>
        <v>0</v>
      </c>
      <c r="AS10" s="81">
        <f t="shared" si="13"/>
        <v>0</v>
      </c>
      <c r="AT10" s="79">
        <f t="shared" si="14"/>
        <v>0</v>
      </c>
      <c r="AU10" s="80">
        <f t="shared" si="15"/>
        <v>0</v>
      </c>
      <c r="AV10" s="81">
        <f t="shared" si="16"/>
        <v>0</v>
      </c>
      <c r="AW10" s="79">
        <f t="shared" si="17"/>
        <v>0</v>
      </c>
      <c r="AX10" s="80">
        <f t="shared" si="18"/>
        <v>0</v>
      </c>
      <c r="AY10" s="81">
        <f t="shared" si="19"/>
        <v>0</v>
      </c>
      <c r="AZ10" s="79">
        <f t="shared" si="20"/>
        <v>0</v>
      </c>
      <c r="BA10" s="79">
        <f t="shared" si="21"/>
        <v>0</v>
      </c>
      <c r="BB10" s="80">
        <f t="shared" si="22"/>
        <v>0</v>
      </c>
      <c r="BC10" s="81">
        <f t="shared" si="23"/>
        <v>0</v>
      </c>
      <c r="BD10" s="82">
        <f t="shared" si="24"/>
        <v>0</v>
      </c>
      <c r="BE10" s="83">
        <f t="shared" si="4"/>
        <v>2700000</v>
      </c>
      <c r="BF10" s="197"/>
    </row>
    <row r="11" spans="2:58" s="2" customFormat="1" ht="30" x14ac:dyDescent="0.25">
      <c r="B11" s="39">
        <v>8</v>
      </c>
      <c r="C11" s="11" t="s">
        <v>37</v>
      </c>
      <c r="D11" s="41" t="s">
        <v>38</v>
      </c>
      <c r="E11" s="16"/>
      <c r="F11" s="16">
        <v>1</v>
      </c>
      <c r="G11" s="16"/>
      <c r="H11" s="16"/>
      <c r="I11" s="19"/>
      <c r="J11" s="12"/>
      <c r="K11" s="22">
        <f t="shared" si="5"/>
        <v>0</v>
      </c>
      <c r="L11" s="11"/>
      <c r="M11" s="45"/>
      <c r="N11" s="25">
        <f t="shared" si="6"/>
        <v>0</v>
      </c>
      <c r="O11" s="19">
        <v>1</v>
      </c>
      <c r="P11" s="12"/>
      <c r="Q11" s="16">
        <f t="shared" si="7"/>
        <v>1</v>
      </c>
      <c r="R11" s="16">
        <v>1</v>
      </c>
      <c r="S11" s="19">
        <v>1</v>
      </c>
      <c r="T11" s="12">
        <v>1</v>
      </c>
      <c r="U11" s="22">
        <f t="shared" si="8"/>
        <v>2</v>
      </c>
      <c r="V11" s="51">
        <f t="shared" si="1"/>
        <v>5</v>
      </c>
      <c r="W11" s="55">
        <v>260</v>
      </c>
      <c r="X11" s="56">
        <f t="shared" si="2"/>
        <v>1300</v>
      </c>
      <c r="Y11" s="169"/>
      <c r="Z11" s="99">
        <f>Z3*W11</f>
        <v>1062997</v>
      </c>
      <c r="AA11" s="100">
        <f t="shared" si="3"/>
        <v>5314985</v>
      </c>
      <c r="AB11" s="172"/>
      <c r="AC11" s="175"/>
      <c r="AD11" s="175"/>
      <c r="AE11" s="178"/>
      <c r="AF11" s="178"/>
      <c r="AG11" s="65">
        <f>AG3*W11</f>
        <v>1300000</v>
      </c>
      <c r="AH11" s="68">
        <f t="shared" si="0"/>
        <v>6500000</v>
      </c>
      <c r="AI11" s="181"/>
      <c r="AJ11" s="160"/>
      <c r="AK11" s="160"/>
      <c r="AL11" s="163"/>
      <c r="AM11" s="202"/>
      <c r="AN11" s="78"/>
      <c r="AO11" s="79">
        <f t="shared" si="9"/>
        <v>1300000</v>
      </c>
      <c r="AP11" s="79">
        <f t="shared" si="10"/>
        <v>0</v>
      </c>
      <c r="AQ11" s="79">
        <f t="shared" si="11"/>
        <v>0</v>
      </c>
      <c r="AR11" s="80">
        <f t="shared" si="12"/>
        <v>0</v>
      </c>
      <c r="AS11" s="81">
        <f t="shared" si="13"/>
        <v>0</v>
      </c>
      <c r="AT11" s="79">
        <f t="shared" si="14"/>
        <v>0</v>
      </c>
      <c r="AU11" s="80">
        <f t="shared" si="15"/>
        <v>0</v>
      </c>
      <c r="AV11" s="81">
        <f t="shared" si="16"/>
        <v>0</v>
      </c>
      <c r="AW11" s="79">
        <f t="shared" si="17"/>
        <v>0</v>
      </c>
      <c r="AX11" s="80">
        <f t="shared" si="18"/>
        <v>1300000</v>
      </c>
      <c r="AY11" s="81">
        <f t="shared" si="19"/>
        <v>0</v>
      </c>
      <c r="AZ11" s="79">
        <f t="shared" si="20"/>
        <v>1300000</v>
      </c>
      <c r="BA11" s="79">
        <f t="shared" si="21"/>
        <v>1300000</v>
      </c>
      <c r="BB11" s="80">
        <f t="shared" si="22"/>
        <v>1300000</v>
      </c>
      <c r="BC11" s="81">
        <f t="shared" si="23"/>
        <v>1300000</v>
      </c>
      <c r="BD11" s="82">
        <f t="shared" si="24"/>
        <v>2600000</v>
      </c>
      <c r="BE11" s="83">
        <f t="shared" si="4"/>
        <v>6500000</v>
      </c>
      <c r="BF11" s="197"/>
    </row>
    <row r="12" spans="2:58" s="2" customFormat="1" ht="30" x14ac:dyDescent="0.25">
      <c r="B12" s="39">
        <v>9</v>
      </c>
      <c r="C12" s="11" t="s">
        <v>39</v>
      </c>
      <c r="D12" s="41" t="s">
        <v>40</v>
      </c>
      <c r="E12" s="16"/>
      <c r="F12" s="16">
        <v>1</v>
      </c>
      <c r="G12" s="16"/>
      <c r="H12" s="16"/>
      <c r="I12" s="19">
        <v>1</v>
      </c>
      <c r="J12" s="12"/>
      <c r="K12" s="22">
        <f t="shared" si="5"/>
        <v>1</v>
      </c>
      <c r="L12" s="11"/>
      <c r="M12" s="45"/>
      <c r="N12" s="25">
        <f t="shared" si="6"/>
        <v>0</v>
      </c>
      <c r="O12" s="19">
        <v>1</v>
      </c>
      <c r="P12" s="12"/>
      <c r="Q12" s="16">
        <f t="shared" si="7"/>
        <v>1</v>
      </c>
      <c r="R12" s="16"/>
      <c r="S12" s="19">
        <v>1</v>
      </c>
      <c r="T12" s="12">
        <v>1</v>
      </c>
      <c r="U12" s="22">
        <f t="shared" si="8"/>
        <v>2</v>
      </c>
      <c r="V12" s="51">
        <f t="shared" si="1"/>
        <v>5</v>
      </c>
      <c r="W12" s="55">
        <v>405</v>
      </c>
      <c r="X12" s="56">
        <f t="shared" si="2"/>
        <v>2025</v>
      </c>
      <c r="Y12" s="169"/>
      <c r="Z12" s="99">
        <f>Z3*W12</f>
        <v>1655822.25</v>
      </c>
      <c r="AA12" s="100">
        <f t="shared" si="3"/>
        <v>8279111.25</v>
      </c>
      <c r="AB12" s="172"/>
      <c r="AC12" s="175"/>
      <c r="AD12" s="175"/>
      <c r="AE12" s="178"/>
      <c r="AF12" s="178"/>
      <c r="AG12" s="65">
        <f>AG3*W12</f>
        <v>2025000</v>
      </c>
      <c r="AH12" s="68">
        <f t="shared" si="0"/>
        <v>10125000</v>
      </c>
      <c r="AI12" s="181"/>
      <c r="AJ12" s="160"/>
      <c r="AK12" s="160"/>
      <c r="AL12" s="163"/>
      <c r="AM12" s="202"/>
      <c r="AN12" s="78"/>
      <c r="AO12" s="79">
        <f t="shared" si="9"/>
        <v>2025000</v>
      </c>
      <c r="AP12" s="79">
        <f t="shared" si="10"/>
        <v>0</v>
      </c>
      <c r="AQ12" s="79">
        <f t="shared" si="11"/>
        <v>0</v>
      </c>
      <c r="AR12" s="80">
        <f t="shared" si="12"/>
        <v>2025000</v>
      </c>
      <c r="AS12" s="81">
        <f t="shared" si="13"/>
        <v>0</v>
      </c>
      <c r="AT12" s="79">
        <f t="shared" si="14"/>
        <v>2025000</v>
      </c>
      <c r="AU12" s="80">
        <f t="shared" si="15"/>
        <v>0</v>
      </c>
      <c r="AV12" s="81">
        <f t="shared" si="16"/>
        <v>0</v>
      </c>
      <c r="AW12" s="79">
        <f t="shared" si="17"/>
        <v>0</v>
      </c>
      <c r="AX12" s="80">
        <f t="shared" si="18"/>
        <v>2025000</v>
      </c>
      <c r="AY12" s="81">
        <f t="shared" si="19"/>
        <v>0</v>
      </c>
      <c r="AZ12" s="79">
        <f t="shared" si="20"/>
        <v>2025000</v>
      </c>
      <c r="BA12" s="79">
        <f t="shared" si="21"/>
        <v>0</v>
      </c>
      <c r="BB12" s="80">
        <f t="shared" si="22"/>
        <v>2025000</v>
      </c>
      <c r="BC12" s="81">
        <f t="shared" si="23"/>
        <v>2025000</v>
      </c>
      <c r="BD12" s="82">
        <f t="shared" si="24"/>
        <v>4050000</v>
      </c>
      <c r="BE12" s="83">
        <f t="shared" si="4"/>
        <v>10125000</v>
      </c>
      <c r="BF12" s="197"/>
    </row>
    <row r="13" spans="2:58" s="2" customFormat="1" ht="30" x14ac:dyDescent="0.25">
      <c r="B13" s="39">
        <v>10</v>
      </c>
      <c r="C13" s="11" t="s">
        <v>41</v>
      </c>
      <c r="D13" s="41" t="s">
        <v>42</v>
      </c>
      <c r="E13" s="16"/>
      <c r="F13" s="16">
        <v>1</v>
      </c>
      <c r="G13" s="16"/>
      <c r="H13" s="16"/>
      <c r="I13" s="19"/>
      <c r="J13" s="12"/>
      <c r="K13" s="22">
        <f t="shared" si="5"/>
        <v>0</v>
      </c>
      <c r="L13" s="11"/>
      <c r="M13" s="45"/>
      <c r="N13" s="25">
        <f t="shared" si="6"/>
        <v>0</v>
      </c>
      <c r="O13" s="19"/>
      <c r="P13" s="12"/>
      <c r="Q13" s="16">
        <f t="shared" si="7"/>
        <v>0</v>
      </c>
      <c r="R13" s="16"/>
      <c r="S13" s="19"/>
      <c r="T13" s="12"/>
      <c r="U13" s="22">
        <f t="shared" si="8"/>
        <v>0</v>
      </c>
      <c r="V13" s="51">
        <f t="shared" si="1"/>
        <v>1</v>
      </c>
      <c r="W13" s="55">
        <v>325</v>
      </c>
      <c r="X13" s="56">
        <f t="shared" si="2"/>
        <v>325</v>
      </c>
      <c r="Y13" s="169"/>
      <c r="Z13" s="99">
        <f>Z3*W13</f>
        <v>1328746.25</v>
      </c>
      <c r="AA13" s="100">
        <f t="shared" si="3"/>
        <v>1328746.25</v>
      </c>
      <c r="AB13" s="172"/>
      <c r="AC13" s="175"/>
      <c r="AD13" s="175"/>
      <c r="AE13" s="178"/>
      <c r="AF13" s="178"/>
      <c r="AG13" s="65">
        <f>AG3*W13</f>
        <v>1625000</v>
      </c>
      <c r="AH13" s="68">
        <f t="shared" si="0"/>
        <v>1625000</v>
      </c>
      <c r="AI13" s="181"/>
      <c r="AJ13" s="160"/>
      <c r="AK13" s="160"/>
      <c r="AL13" s="163"/>
      <c r="AM13" s="202"/>
      <c r="AN13" s="78"/>
      <c r="AO13" s="79">
        <f t="shared" si="9"/>
        <v>1625000</v>
      </c>
      <c r="AP13" s="79">
        <f t="shared" si="10"/>
        <v>0</v>
      </c>
      <c r="AQ13" s="79">
        <f t="shared" si="11"/>
        <v>0</v>
      </c>
      <c r="AR13" s="80">
        <f t="shared" si="12"/>
        <v>0</v>
      </c>
      <c r="AS13" s="81">
        <f t="shared" si="13"/>
        <v>0</v>
      </c>
      <c r="AT13" s="79">
        <f t="shared" si="14"/>
        <v>0</v>
      </c>
      <c r="AU13" s="80">
        <f t="shared" si="15"/>
        <v>0</v>
      </c>
      <c r="AV13" s="81">
        <f t="shared" si="16"/>
        <v>0</v>
      </c>
      <c r="AW13" s="79">
        <f t="shared" si="17"/>
        <v>0</v>
      </c>
      <c r="AX13" s="80">
        <f t="shared" si="18"/>
        <v>0</v>
      </c>
      <c r="AY13" s="81">
        <f t="shared" si="19"/>
        <v>0</v>
      </c>
      <c r="AZ13" s="79">
        <f t="shared" si="20"/>
        <v>0</v>
      </c>
      <c r="BA13" s="79">
        <f t="shared" si="21"/>
        <v>0</v>
      </c>
      <c r="BB13" s="80">
        <f t="shared" si="22"/>
        <v>0</v>
      </c>
      <c r="BC13" s="81">
        <f t="shared" si="23"/>
        <v>0</v>
      </c>
      <c r="BD13" s="82">
        <f t="shared" si="24"/>
        <v>0</v>
      </c>
      <c r="BE13" s="83">
        <f t="shared" si="4"/>
        <v>1625000</v>
      </c>
      <c r="BF13" s="197"/>
    </row>
    <row r="14" spans="2:58" s="2" customFormat="1" ht="30" x14ac:dyDescent="0.25">
      <c r="B14" s="39">
        <v>11</v>
      </c>
      <c r="C14" s="11" t="s">
        <v>43</v>
      </c>
      <c r="D14" s="41" t="s">
        <v>44</v>
      </c>
      <c r="E14" s="16"/>
      <c r="F14" s="16">
        <v>1</v>
      </c>
      <c r="G14" s="16"/>
      <c r="H14" s="16"/>
      <c r="I14" s="19"/>
      <c r="J14" s="12"/>
      <c r="K14" s="22">
        <f t="shared" si="5"/>
        <v>0</v>
      </c>
      <c r="L14" s="11"/>
      <c r="M14" s="45"/>
      <c r="N14" s="25">
        <f t="shared" si="6"/>
        <v>0</v>
      </c>
      <c r="O14" s="19"/>
      <c r="P14" s="12"/>
      <c r="Q14" s="16">
        <f t="shared" si="7"/>
        <v>0</v>
      </c>
      <c r="R14" s="16"/>
      <c r="S14" s="19"/>
      <c r="T14" s="12"/>
      <c r="U14" s="22">
        <f t="shared" si="8"/>
        <v>0</v>
      </c>
      <c r="V14" s="51">
        <f t="shared" si="1"/>
        <v>1</v>
      </c>
      <c r="W14" s="55">
        <v>250</v>
      </c>
      <c r="X14" s="56">
        <f t="shared" si="2"/>
        <v>250</v>
      </c>
      <c r="Y14" s="169"/>
      <c r="Z14" s="99">
        <f>Z3*W14</f>
        <v>1022112.5</v>
      </c>
      <c r="AA14" s="100">
        <f t="shared" si="3"/>
        <v>1022112.5</v>
      </c>
      <c r="AB14" s="172"/>
      <c r="AC14" s="175"/>
      <c r="AD14" s="175"/>
      <c r="AE14" s="178"/>
      <c r="AF14" s="178"/>
      <c r="AG14" s="65">
        <f>AG3*W14</f>
        <v>1250000</v>
      </c>
      <c r="AH14" s="68">
        <f t="shared" si="0"/>
        <v>1250000</v>
      </c>
      <c r="AI14" s="181"/>
      <c r="AJ14" s="160"/>
      <c r="AK14" s="160"/>
      <c r="AL14" s="163"/>
      <c r="AM14" s="202"/>
      <c r="AN14" s="78"/>
      <c r="AO14" s="79">
        <f t="shared" si="9"/>
        <v>1250000</v>
      </c>
      <c r="AP14" s="79">
        <f t="shared" si="10"/>
        <v>0</v>
      </c>
      <c r="AQ14" s="79">
        <f t="shared" si="11"/>
        <v>0</v>
      </c>
      <c r="AR14" s="80">
        <f t="shared" si="12"/>
        <v>0</v>
      </c>
      <c r="AS14" s="81">
        <f t="shared" si="13"/>
        <v>0</v>
      </c>
      <c r="AT14" s="79">
        <f t="shared" si="14"/>
        <v>0</v>
      </c>
      <c r="AU14" s="80">
        <f t="shared" si="15"/>
        <v>0</v>
      </c>
      <c r="AV14" s="81">
        <f t="shared" si="16"/>
        <v>0</v>
      </c>
      <c r="AW14" s="79">
        <f t="shared" si="17"/>
        <v>0</v>
      </c>
      <c r="AX14" s="80">
        <f t="shared" si="18"/>
        <v>0</v>
      </c>
      <c r="AY14" s="81">
        <f t="shared" si="19"/>
        <v>0</v>
      </c>
      <c r="AZ14" s="79">
        <f t="shared" si="20"/>
        <v>0</v>
      </c>
      <c r="BA14" s="79">
        <f t="shared" si="21"/>
        <v>0</v>
      </c>
      <c r="BB14" s="80">
        <f t="shared" si="22"/>
        <v>0</v>
      </c>
      <c r="BC14" s="81">
        <f t="shared" si="23"/>
        <v>0</v>
      </c>
      <c r="BD14" s="82">
        <f t="shared" si="24"/>
        <v>0</v>
      </c>
      <c r="BE14" s="83">
        <f t="shared" si="4"/>
        <v>1250000</v>
      </c>
      <c r="BF14" s="197"/>
    </row>
    <row r="15" spans="2:58" s="2" customFormat="1" ht="45" x14ac:dyDescent="0.25">
      <c r="B15" s="39">
        <v>12</v>
      </c>
      <c r="C15" s="11" t="s">
        <v>45</v>
      </c>
      <c r="D15" s="41" t="s">
        <v>46</v>
      </c>
      <c r="E15" s="16"/>
      <c r="F15" s="16">
        <v>1</v>
      </c>
      <c r="G15" s="16">
        <v>1</v>
      </c>
      <c r="H15" s="16"/>
      <c r="I15" s="19">
        <v>1</v>
      </c>
      <c r="J15" s="12"/>
      <c r="K15" s="22">
        <f t="shared" si="5"/>
        <v>1</v>
      </c>
      <c r="L15" s="11"/>
      <c r="M15" s="45"/>
      <c r="N15" s="25">
        <f t="shared" si="6"/>
        <v>0</v>
      </c>
      <c r="O15" s="19">
        <v>1</v>
      </c>
      <c r="P15" s="12"/>
      <c r="Q15" s="16">
        <f t="shared" si="7"/>
        <v>1</v>
      </c>
      <c r="R15" s="16"/>
      <c r="S15" s="19">
        <v>1</v>
      </c>
      <c r="T15" s="12">
        <v>1</v>
      </c>
      <c r="U15" s="22">
        <f t="shared" si="8"/>
        <v>2</v>
      </c>
      <c r="V15" s="51">
        <f t="shared" si="1"/>
        <v>6</v>
      </c>
      <c r="W15" s="55">
        <v>190</v>
      </c>
      <c r="X15" s="56">
        <f t="shared" si="2"/>
        <v>1140</v>
      </c>
      <c r="Y15" s="169"/>
      <c r="Z15" s="99">
        <f>Z3*W15</f>
        <v>776805.5</v>
      </c>
      <c r="AA15" s="100">
        <f t="shared" si="3"/>
        <v>4660833</v>
      </c>
      <c r="AB15" s="172"/>
      <c r="AC15" s="175"/>
      <c r="AD15" s="175"/>
      <c r="AE15" s="178"/>
      <c r="AF15" s="178"/>
      <c r="AG15" s="65">
        <f>AG3*W15</f>
        <v>950000</v>
      </c>
      <c r="AH15" s="68">
        <f t="shared" si="0"/>
        <v>5700000</v>
      </c>
      <c r="AI15" s="181"/>
      <c r="AJ15" s="160"/>
      <c r="AK15" s="160"/>
      <c r="AL15" s="163"/>
      <c r="AM15" s="202"/>
      <c r="AN15" s="78"/>
      <c r="AO15" s="79">
        <f t="shared" si="9"/>
        <v>950000</v>
      </c>
      <c r="AP15" s="79">
        <f t="shared" si="10"/>
        <v>950000</v>
      </c>
      <c r="AQ15" s="79">
        <f t="shared" si="11"/>
        <v>0</v>
      </c>
      <c r="AR15" s="80">
        <f t="shared" si="12"/>
        <v>950000</v>
      </c>
      <c r="AS15" s="81">
        <f t="shared" si="13"/>
        <v>0</v>
      </c>
      <c r="AT15" s="79">
        <f t="shared" si="14"/>
        <v>950000</v>
      </c>
      <c r="AU15" s="80">
        <f t="shared" si="15"/>
        <v>0</v>
      </c>
      <c r="AV15" s="81">
        <f t="shared" si="16"/>
        <v>0</v>
      </c>
      <c r="AW15" s="79">
        <f t="shared" si="17"/>
        <v>0</v>
      </c>
      <c r="AX15" s="80">
        <f t="shared" si="18"/>
        <v>950000</v>
      </c>
      <c r="AY15" s="81">
        <f t="shared" si="19"/>
        <v>0</v>
      </c>
      <c r="AZ15" s="79">
        <f t="shared" si="20"/>
        <v>950000</v>
      </c>
      <c r="BA15" s="79">
        <f t="shared" si="21"/>
        <v>0</v>
      </c>
      <c r="BB15" s="80">
        <f t="shared" si="22"/>
        <v>950000</v>
      </c>
      <c r="BC15" s="81">
        <f t="shared" si="23"/>
        <v>950000</v>
      </c>
      <c r="BD15" s="82">
        <f t="shared" si="24"/>
        <v>1900000</v>
      </c>
      <c r="BE15" s="83">
        <f t="shared" si="4"/>
        <v>5700000</v>
      </c>
      <c r="BF15" s="197"/>
    </row>
    <row r="16" spans="2:58" s="2" customFormat="1" ht="30" x14ac:dyDescent="0.25">
      <c r="B16" s="39">
        <v>13</v>
      </c>
      <c r="C16" s="11" t="s">
        <v>47</v>
      </c>
      <c r="D16" s="41" t="s">
        <v>48</v>
      </c>
      <c r="E16" s="16"/>
      <c r="F16" s="16">
        <v>1</v>
      </c>
      <c r="G16" s="16">
        <v>1</v>
      </c>
      <c r="H16" s="16">
        <v>1</v>
      </c>
      <c r="I16" s="19">
        <v>1</v>
      </c>
      <c r="J16" s="12"/>
      <c r="K16" s="22">
        <f t="shared" si="5"/>
        <v>1</v>
      </c>
      <c r="L16" s="11">
        <v>1</v>
      </c>
      <c r="M16" s="45"/>
      <c r="N16" s="25">
        <f>SUM(L16:M16)</f>
        <v>1</v>
      </c>
      <c r="O16" s="19">
        <v>1</v>
      </c>
      <c r="P16" s="12"/>
      <c r="Q16" s="16">
        <f t="shared" si="7"/>
        <v>1</v>
      </c>
      <c r="R16" s="16">
        <v>1</v>
      </c>
      <c r="S16" s="19"/>
      <c r="T16" s="12">
        <v>1</v>
      </c>
      <c r="U16" s="22">
        <f t="shared" si="8"/>
        <v>1</v>
      </c>
      <c r="V16" s="51">
        <f t="shared" si="1"/>
        <v>8</v>
      </c>
      <c r="W16" s="55">
        <v>325</v>
      </c>
      <c r="X16" s="56">
        <f t="shared" si="2"/>
        <v>2600</v>
      </c>
      <c r="Y16" s="169"/>
      <c r="Z16" s="99">
        <f>Z3*W16</f>
        <v>1328746.25</v>
      </c>
      <c r="AA16" s="100">
        <f t="shared" si="3"/>
        <v>10629970</v>
      </c>
      <c r="AB16" s="172"/>
      <c r="AC16" s="175"/>
      <c r="AD16" s="175"/>
      <c r="AE16" s="178"/>
      <c r="AF16" s="178"/>
      <c r="AG16" s="65">
        <f>AG3*W16</f>
        <v>1625000</v>
      </c>
      <c r="AH16" s="68">
        <f t="shared" si="0"/>
        <v>13000000</v>
      </c>
      <c r="AI16" s="181"/>
      <c r="AJ16" s="160"/>
      <c r="AK16" s="160"/>
      <c r="AL16" s="163"/>
      <c r="AM16" s="202"/>
      <c r="AN16" s="78"/>
      <c r="AO16" s="79">
        <f t="shared" si="9"/>
        <v>1625000</v>
      </c>
      <c r="AP16" s="79">
        <f t="shared" si="10"/>
        <v>1625000</v>
      </c>
      <c r="AQ16" s="79">
        <f t="shared" si="11"/>
        <v>1625000</v>
      </c>
      <c r="AR16" s="80">
        <f t="shared" si="12"/>
        <v>1625000</v>
      </c>
      <c r="AS16" s="81">
        <f t="shared" si="13"/>
        <v>0</v>
      </c>
      <c r="AT16" s="79">
        <f t="shared" si="14"/>
        <v>1625000</v>
      </c>
      <c r="AU16" s="80">
        <f t="shared" si="15"/>
        <v>1625000</v>
      </c>
      <c r="AV16" s="81">
        <f t="shared" si="16"/>
        <v>0</v>
      </c>
      <c r="AW16" s="79">
        <f t="shared" si="17"/>
        <v>1625000</v>
      </c>
      <c r="AX16" s="80">
        <f t="shared" si="18"/>
        <v>1625000</v>
      </c>
      <c r="AY16" s="81">
        <f t="shared" si="19"/>
        <v>0</v>
      </c>
      <c r="AZ16" s="79">
        <f t="shared" si="20"/>
        <v>1625000</v>
      </c>
      <c r="BA16" s="79">
        <f t="shared" si="21"/>
        <v>1625000</v>
      </c>
      <c r="BB16" s="80">
        <f t="shared" si="22"/>
        <v>0</v>
      </c>
      <c r="BC16" s="81">
        <f t="shared" si="23"/>
        <v>1625000</v>
      </c>
      <c r="BD16" s="82">
        <f t="shared" si="24"/>
        <v>1625000</v>
      </c>
      <c r="BE16" s="83">
        <f t="shared" si="4"/>
        <v>13000000</v>
      </c>
      <c r="BF16" s="197"/>
    </row>
    <row r="17" spans="2:58" s="2" customFormat="1" ht="30" x14ac:dyDescent="0.25">
      <c r="B17" s="39">
        <v>14</v>
      </c>
      <c r="C17" s="11" t="s">
        <v>49</v>
      </c>
      <c r="D17" s="41" t="s">
        <v>50</v>
      </c>
      <c r="E17" s="16"/>
      <c r="F17" s="16"/>
      <c r="G17" s="16"/>
      <c r="H17" s="16"/>
      <c r="I17" s="19"/>
      <c r="J17" s="12"/>
      <c r="K17" s="22">
        <f t="shared" si="5"/>
        <v>0</v>
      </c>
      <c r="L17" s="11">
        <v>1</v>
      </c>
      <c r="M17" s="45"/>
      <c r="N17" s="25">
        <f t="shared" ref="N17:N25" si="25">SUM(L17:M17)</f>
        <v>1</v>
      </c>
      <c r="O17" s="19">
        <v>1</v>
      </c>
      <c r="P17" s="12"/>
      <c r="Q17" s="16">
        <f t="shared" si="7"/>
        <v>1</v>
      </c>
      <c r="R17" s="16">
        <v>1</v>
      </c>
      <c r="S17" s="19"/>
      <c r="T17" s="12"/>
      <c r="U17" s="22">
        <f t="shared" si="8"/>
        <v>0</v>
      </c>
      <c r="V17" s="51">
        <f t="shared" si="1"/>
        <v>3</v>
      </c>
      <c r="W17" s="55">
        <v>325</v>
      </c>
      <c r="X17" s="56">
        <f t="shared" si="2"/>
        <v>975</v>
      </c>
      <c r="Y17" s="169"/>
      <c r="Z17" s="99">
        <f>Z3*W17</f>
        <v>1328746.25</v>
      </c>
      <c r="AA17" s="100">
        <f t="shared" si="3"/>
        <v>3986238.75</v>
      </c>
      <c r="AB17" s="172"/>
      <c r="AC17" s="175"/>
      <c r="AD17" s="175"/>
      <c r="AE17" s="178"/>
      <c r="AF17" s="178"/>
      <c r="AG17" s="65">
        <f>AG3*W17</f>
        <v>1625000</v>
      </c>
      <c r="AH17" s="68">
        <f t="shared" si="0"/>
        <v>4875000</v>
      </c>
      <c r="AI17" s="181"/>
      <c r="AJ17" s="160"/>
      <c r="AK17" s="160"/>
      <c r="AL17" s="163"/>
      <c r="AM17" s="202"/>
      <c r="AN17" s="78"/>
      <c r="AO17" s="79">
        <f t="shared" si="9"/>
        <v>0</v>
      </c>
      <c r="AP17" s="79">
        <f t="shared" si="10"/>
        <v>0</v>
      </c>
      <c r="AQ17" s="79">
        <f t="shared" si="11"/>
        <v>0</v>
      </c>
      <c r="AR17" s="80">
        <f t="shared" si="12"/>
        <v>0</v>
      </c>
      <c r="AS17" s="81">
        <f t="shared" si="13"/>
        <v>0</v>
      </c>
      <c r="AT17" s="79">
        <f t="shared" si="14"/>
        <v>0</v>
      </c>
      <c r="AU17" s="80">
        <f t="shared" si="15"/>
        <v>1625000</v>
      </c>
      <c r="AV17" s="81">
        <f t="shared" si="16"/>
        <v>0</v>
      </c>
      <c r="AW17" s="79">
        <f t="shared" si="17"/>
        <v>1625000</v>
      </c>
      <c r="AX17" s="80">
        <f t="shared" si="18"/>
        <v>1625000</v>
      </c>
      <c r="AY17" s="81">
        <f t="shared" si="19"/>
        <v>0</v>
      </c>
      <c r="AZ17" s="79">
        <f t="shared" si="20"/>
        <v>1625000</v>
      </c>
      <c r="BA17" s="79">
        <f t="shared" si="21"/>
        <v>1625000</v>
      </c>
      <c r="BB17" s="80">
        <f t="shared" si="22"/>
        <v>0</v>
      </c>
      <c r="BC17" s="81">
        <f t="shared" si="23"/>
        <v>0</v>
      </c>
      <c r="BD17" s="82">
        <f t="shared" si="24"/>
        <v>0</v>
      </c>
      <c r="BE17" s="83">
        <f t="shared" si="4"/>
        <v>4875000</v>
      </c>
      <c r="BF17" s="197"/>
    </row>
    <row r="18" spans="2:58" s="2" customFormat="1" ht="30" x14ac:dyDescent="0.25">
      <c r="B18" s="39">
        <v>15</v>
      </c>
      <c r="C18" s="11" t="s">
        <v>51</v>
      </c>
      <c r="D18" s="41" t="s">
        <v>52</v>
      </c>
      <c r="E18" s="16"/>
      <c r="F18" s="16">
        <v>1</v>
      </c>
      <c r="G18" s="16">
        <v>1</v>
      </c>
      <c r="H18" s="16"/>
      <c r="I18" s="19"/>
      <c r="J18" s="12"/>
      <c r="K18" s="22">
        <f t="shared" si="5"/>
        <v>0</v>
      </c>
      <c r="L18" s="11">
        <v>1</v>
      </c>
      <c r="M18" s="45"/>
      <c r="N18" s="25">
        <f t="shared" si="25"/>
        <v>1</v>
      </c>
      <c r="O18" s="19">
        <v>1</v>
      </c>
      <c r="P18" s="12"/>
      <c r="Q18" s="16">
        <f t="shared" si="7"/>
        <v>1</v>
      </c>
      <c r="R18" s="16"/>
      <c r="S18" s="19"/>
      <c r="T18" s="12"/>
      <c r="U18" s="22">
        <f t="shared" si="8"/>
        <v>0</v>
      </c>
      <c r="V18" s="51">
        <f t="shared" si="1"/>
        <v>4</v>
      </c>
      <c r="W18" s="55">
        <v>650</v>
      </c>
      <c r="X18" s="56">
        <f t="shared" si="2"/>
        <v>2600</v>
      </c>
      <c r="Y18" s="169"/>
      <c r="Z18" s="99">
        <f>Z3*W18</f>
        <v>2657492.5</v>
      </c>
      <c r="AA18" s="100">
        <f t="shared" si="3"/>
        <v>10629970</v>
      </c>
      <c r="AB18" s="172"/>
      <c r="AC18" s="175"/>
      <c r="AD18" s="175"/>
      <c r="AE18" s="178"/>
      <c r="AF18" s="178"/>
      <c r="AG18" s="65">
        <f>AG3*W18</f>
        <v>3250000</v>
      </c>
      <c r="AH18" s="68">
        <f t="shared" si="0"/>
        <v>13000000</v>
      </c>
      <c r="AI18" s="181"/>
      <c r="AJ18" s="160"/>
      <c r="AK18" s="160"/>
      <c r="AL18" s="163"/>
      <c r="AM18" s="202"/>
      <c r="AN18" s="78"/>
      <c r="AO18" s="79">
        <f t="shared" si="9"/>
        <v>3250000</v>
      </c>
      <c r="AP18" s="79">
        <f t="shared" si="10"/>
        <v>3250000</v>
      </c>
      <c r="AQ18" s="79">
        <f t="shared" si="11"/>
        <v>0</v>
      </c>
      <c r="AR18" s="80">
        <f t="shared" si="12"/>
        <v>0</v>
      </c>
      <c r="AS18" s="81">
        <f t="shared" si="13"/>
        <v>0</v>
      </c>
      <c r="AT18" s="79">
        <f t="shared" si="14"/>
        <v>0</v>
      </c>
      <c r="AU18" s="80">
        <f t="shared" si="15"/>
        <v>3250000</v>
      </c>
      <c r="AV18" s="81">
        <f t="shared" si="16"/>
        <v>0</v>
      </c>
      <c r="AW18" s="79">
        <f t="shared" si="17"/>
        <v>3250000</v>
      </c>
      <c r="AX18" s="80">
        <f t="shared" si="18"/>
        <v>3250000</v>
      </c>
      <c r="AY18" s="81">
        <f t="shared" si="19"/>
        <v>0</v>
      </c>
      <c r="AZ18" s="79">
        <f t="shared" si="20"/>
        <v>3250000</v>
      </c>
      <c r="BA18" s="79">
        <f t="shared" si="21"/>
        <v>0</v>
      </c>
      <c r="BB18" s="80">
        <f t="shared" si="22"/>
        <v>0</v>
      </c>
      <c r="BC18" s="81">
        <f t="shared" si="23"/>
        <v>0</v>
      </c>
      <c r="BD18" s="82">
        <f t="shared" si="24"/>
        <v>0</v>
      </c>
      <c r="BE18" s="83">
        <f t="shared" si="4"/>
        <v>13000000</v>
      </c>
      <c r="BF18" s="197"/>
    </row>
    <row r="19" spans="2:58" s="2" customFormat="1" ht="30" x14ac:dyDescent="0.25">
      <c r="B19" s="39">
        <v>16</v>
      </c>
      <c r="C19" s="11" t="s">
        <v>53</v>
      </c>
      <c r="D19" s="41" t="s">
        <v>54</v>
      </c>
      <c r="E19" s="16"/>
      <c r="F19" s="16">
        <v>1</v>
      </c>
      <c r="G19" s="16"/>
      <c r="H19" s="16"/>
      <c r="I19" s="19"/>
      <c r="J19" s="12"/>
      <c r="K19" s="22">
        <f t="shared" si="5"/>
        <v>0</v>
      </c>
      <c r="L19" s="11"/>
      <c r="M19" s="45"/>
      <c r="N19" s="25">
        <f t="shared" si="25"/>
        <v>0</v>
      </c>
      <c r="O19" s="19"/>
      <c r="P19" s="12"/>
      <c r="Q19" s="16">
        <f t="shared" si="7"/>
        <v>0</v>
      </c>
      <c r="R19" s="16"/>
      <c r="S19" s="19"/>
      <c r="T19" s="12"/>
      <c r="U19" s="22">
        <f t="shared" si="8"/>
        <v>0</v>
      </c>
      <c r="V19" s="51">
        <f t="shared" si="1"/>
        <v>1</v>
      </c>
      <c r="W19" s="55">
        <v>600</v>
      </c>
      <c r="X19" s="56">
        <f t="shared" si="2"/>
        <v>600</v>
      </c>
      <c r="Y19" s="169"/>
      <c r="Z19" s="99">
        <f>Z3*W19</f>
        <v>2453070</v>
      </c>
      <c r="AA19" s="100">
        <f t="shared" si="3"/>
        <v>2453070</v>
      </c>
      <c r="AB19" s="172"/>
      <c r="AC19" s="175"/>
      <c r="AD19" s="175"/>
      <c r="AE19" s="178"/>
      <c r="AF19" s="178"/>
      <c r="AG19" s="65">
        <f>W19*AG3</f>
        <v>3000000</v>
      </c>
      <c r="AH19" s="68">
        <f t="shared" si="0"/>
        <v>3000000</v>
      </c>
      <c r="AI19" s="181"/>
      <c r="AJ19" s="160"/>
      <c r="AK19" s="160"/>
      <c r="AL19" s="163"/>
      <c r="AM19" s="202"/>
      <c r="AN19" s="78"/>
      <c r="AO19" s="79">
        <f t="shared" si="9"/>
        <v>3000000</v>
      </c>
      <c r="AP19" s="79">
        <f t="shared" si="10"/>
        <v>0</v>
      </c>
      <c r="AQ19" s="79">
        <f t="shared" si="11"/>
        <v>0</v>
      </c>
      <c r="AR19" s="80">
        <f t="shared" si="12"/>
        <v>0</v>
      </c>
      <c r="AS19" s="81">
        <f t="shared" si="13"/>
        <v>0</v>
      </c>
      <c r="AT19" s="79">
        <f t="shared" si="14"/>
        <v>0</v>
      </c>
      <c r="AU19" s="80">
        <f t="shared" si="15"/>
        <v>0</v>
      </c>
      <c r="AV19" s="81">
        <f t="shared" si="16"/>
        <v>0</v>
      </c>
      <c r="AW19" s="79">
        <f t="shared" si="17"/>
        <v>0</v>
      </c>
      <c r="AX19" s="80">
        <f t="shared" si="18"/>
        <v>0</v>
      </c>
      <c r="AY19" s="81">
        <f t="shared" si="19"/>
        <v>0</v>
      </c>
      <c r="AZ19" s="79">
        <f t="shared" si="20"/>
        <v>0</v>
      </c>
      <c r="BA19" s="79">
        <f t="shared" si="21"/>
        <v>0</v>
      </c>
      <c r="BB19" s="80">
        <f t="shared" si="22"/>
        <v>0</v>
      </c>
      <c r="BC19" s="81">
        <f t="shared" si="23"/>
        <v>0</v>
      </c>
      <c r="BD19" s="82">
        <f t="shared" si="24"/>
        <v>0</v>
      </c>
      <c r="BE19" s="83">
        <f t="shared" si="4"/>
        <v>3000000</v>
      </c>
      <c r="BF19" s="197"/>
    </row>
    <row r="20" spans="2:58" s="2" customFormat="1" ht="30" x14ac:dyDescent="0.25">
      <c r="B20" s="39">
        <v>17</v>
      </c>
      <c r="C20" s="11" t="s">
        <v>55</v>
      </c>
      <c r="D20" s="41" t="s">
        <v>56</v>
      </c>
      <c r="E20" s="16"/>
      <c r="F20" s="16">
        <v>1</v>
      </c>
      <c r="G20" s="16">
        <v>1</v>
      </c>
      <c r="H20" s="16">
        <v>1</v>
      </c>
      <c r="I20" s="19">
        <v>1</v>
      </c>
      <c r="J20" s="12"/>
      <c r="K20" s="22">
        <f t="shared" si="5"/>
        <v>1</v>
      </c>
      <c r="L20" s="11">
        <v>1</v>
      </c>
      <c r="M20" s="45"/>
      <c r="N20" s="25">
        <f t="shared" si="25"/>
        <v>1</v>
      </c>
      <c r="O20" s="19">
        <v>1</v>
      </c>
      <c r="P20" s="12"/>
      <c r="Q20" s="16">
        <f t="shared" si="7"/>
        <v>1</v>
      </c>
      <c r="R20" s="16">
        <v>1</v>
      </c>
      <c r="S20" s="19"/>
      <c r="T20" s="12"/>
      <c r="U20" s="22">
        <f t="shared" si="8"/>
        <v>0</v>
      </c>
      <c r="V20" s="51">
        <f t="shared" si="1"/>
        <v>7</v>
      </c>
      <c r="W20" s="55">
        <v>380</v>
      </c>
      <c r="X20" s="56">
        <f t="shared" si="2"/>
        <v>2660</v>
      </c>
      <c r="Y20" s="169"/>
      <c r="Z20" s="99">
        <f>Z3*W20</f>
        <v>1553611</v>
      </c>
      <c r="AA20" s="100">
        <f t="shared" si="3"/>
        <v>10875277</v>
      </c>
      <c r="AB20" s="172"/>
      <c r="AC20" s="175"/>
      <c r="AD20" s="175"/>
      <c r="AE20" s="178"/>
      <c r="AF20" s="178"/>
      <c r="AG20" s="65">
        <f>W20*AG3</f>
        <v>1900000</v>
      </c>
      <c r="AH20" s="68">
        <f t="shared" si="0"/>
        <v>13300000</v>
      </c>
      <c r="AI20" s="181"/>
      <c r="AJ20" s="160"/>
      <c r="AK20" s="160"/>
      <c r="AL20" s="163"/>
      <c r="AM20" s="202"/>
      <c r="AN20" s="78"/>
      <c r="AO20" s="79">
        <f t="shared" si="9"/>
        <v>1900000</v>
      </c>
      <c r="AP20" s="79">
        <f t="shared" si="10"/>
        <v>1900000</v>
      </c>
      <c r="AQ20" s="79">
        <f t="shared" si="11"/>
        <v>1900000</v>
      </c>
      <c r="AR20" s="80">
        <f t="shared" si="12"/>
        <v>1900000</v>
      </c>
      <c r="AS20" s="81">
        <f t="shared" si="13"/>
        <v>0</v>
      </c>
      <c r="AT20" s="79">
        <f t="shared" si="14"/>
        <v>1900000</v>
      </c>
      <c r="AU20" s="80">
        <f t="shared" si="15"/>
        <v>1900000</v>
      </c>
      <c r="AV20" s="81">
        <f t="shared" si="16"/>
        <v>0</v>
      </c>
      <c r="AW20" s="79">
        <f t="shared" si="17"/>
        <v>1900000</v>
      </c>
      <c r="AX20" s="80">
        <f t="shared" si="18"/>
        <v>1900000</v>
      </c>
      <c r="AY20" s="81">
        <f t="shared" si="19"/>
        <v>0</v>
      </c>
      <c r="AZ20" s="79">
        <f t="shared" si="20"/>
        <v>1900000</v>
      </c>
      <c r="BA20" s="79">
        <f t="shared" si="21"/>
        <v>1900000</v>
      </c>
      <c r="BB20" s="80">
        <f t="shared" si="22"/>
        <v>0</v>
      </c>
      <c r="BC20" s="81">
        <f t="shared" si="23"/>
        <v>0</v>
      </c>
      <c r="BD20" s="82">
        <f t="shared" si="24"/>
        <v>0</v>
      </c>
      <c r="BE20" s="83">
        <f t="shared" si="4"/>
        <v>13300000</v>
      </c>
      <c r="BF20" s="197"/>
    </row>
    <row r="21" spans="2:58" s="2" customFormat="1" ht="30" x14ac:dyDescent="0.25">
      <c r="B21" s="39">
        <v>18</v>
      </c>
      <c r="C21" s="11" t="s">
        <v>57</v>
      </c>
      <c r="D21" s="41" t="s">
        <v>58</v>
      </c>
      <c r="E21" s="16"/>
      <c r="F21" s="16">
        <v>1</v>
      </c>
      <c r="G21" s="16"/>
      <c r="H21" s="16"/>
      <c r="I21" s="19"/>
      <c r="J21" s="12"/>
      <c r="K21" s="22">
        <f t="shared" si="5"/>
        <v>0</v>
      </c>
      <c r="L21" s="11"/>
      <c r="M21" s="45"/>
      <c r="N21" s="25">
        <f t="shared" si="25"/>
        <v>0</v>
      </c>
      <c r="O21" s="19"/>
      <c r="P21" s="12"/>
      <c r="Q21" s="16">
        <f t="shared" si="7"/>
        <v>0</v>
      </c>
      <c r="R21" s="16"/>
      <c r="S21" s="19"/>
      <c r="T21" s="12"/>
      <c r="U21" s="22">
        <f t="shared" si="8"/>
        <v>0</v>
      </c>
      <c r="V21" s="51">
        <f t="shared" si="1"/>
        <v>1</v>
      </c>
      <c r="W21" s="55">
        <v>255</v>
      </c>
      <c r="X21" s="56">
        <f t="shared" si="2"/>
        <v>255</v>
      </c>
      <c r="Y21" s="169"/>
      <c r="Z21" s="99">
        <f>Z3*W21</f>
        <v>1042554.75</v>
      </c>
      <c r="AA21" s="100">
        <f t="shared" si="3"/>
        <v>1042554.75</v>
      </c>
      <c r="AB21" s="172"/>
      <c r="AC21" s="175"/>
      <c r="AD21" s="175"/>
      <c r="AE21" s="178"/>
      <c r="AF21" s="178"/>
      <c r="AG21" s="65">
        <f>W21*AG3</f>
        <v>1275000</v>
      </c>
      <c r="AH21" s="68">
        <f t="shared" si="0"/>
        <v>1275000</v>
      </c>
      <c r="AI21" s="181"/>
      <c r="AJ21" s="160"/>
      <c r="AK21" s="160"/>
      <c r="AL21" s="163"/>
      <c r="AM21" s="202"/>
      <c r="AN21" s="78"/>
      <c r="AO21" s="79">
        <f t="shared" si="9"/>
        <v>1275000</v>
      </c>
      <c r="AP21" s="79">
        <f t="shared" si="10"/>
        <v>0</v>
      </c>
      <c r="AQ21" s="79">
        <f t="shared" si="11"/>
        <v>0</v>
      </c>
      <c r="AR21" s="80">
        <f t="shared" si="12"/>
        <v>0</v>
      </c>
      <c r="AS21" s="81">
        <f t="shared" si="13"/>
        <v>0</v>
      </c>
      <c r="AT21" s="79">
        <f t="shared" si="14"/>
        <v>0</v>
      </c>
      <c r="AU21" s="80">
        <f t="shared" si="15"/>
        <v>0</v>
      </c>
      <c r="AV21" s="81">
        <f t="shared" si="16"/>
        <v>0</v>
      </c>
      <c r="AW21" s="79">
        <f t="shared" si="17"/>
        <v>0</v>
      </c>
      <c r="AX21" s="80">
        <f t="shared" si="18"/>
        <v>0</v>
      </c>
      <c r="AY21" s="81">
        <f t="shared" si="19"/>
        <v>0</v>
      </c>
      <c r="AZ21" s="79">
        <f t="shared" si="20"/>
        <v>0</v>
      </c>
      <c r="BA21" s="79">
        <f t="shared" si="21"/>
        <v>0</v>
      </c>
      <c r="BB21" s="80">
        <f t="shared" si="22"/>
        <v>0</v>
      </c>
      <c r="BC21" s="81">
        <f t="shared" si="23"/>
        <v>0</v>
      </c>
      <c r="BD21" s="82">
        <f t="shared" si="24"/>
        <v>0</v>
      </c>
      <c r="BE21" s="83">
        <f t="shared" si="4"/>
        <v>1275000</v>
      </c>
      <c r="BF21" s="197"/>
    </row>
    <row r="22" spans="2:58" s="2" customFormat="1" ht="30" x14ac:dyDescent="0.25">
      <c r="B22" s="39">
        <v>19</v>
      </c>
      <c r="C22" s="11" t="s">
        <v>59</v>
      </c>
      <c r="D22" s="41" t="s">
        <v>60</v>
      </c>
      <c r="E22" s="16"/>
      <c r="F22" s="16"/>
      <c r="G22" s="16"/>
      <c r="H22" s="16"/>
      <c r="I22" s="19">
        <v>1</v>
      </c>
      <c r="J22" s="12"/>
      <c r="K22" s="22">
        <f t="shared" si="5"/>
        <v>1</v>
      </c>
      <c r="L22" s="11">
        <v>1</v>
      </c>
      <c r="M22" s="45">
        <v>1</v>
      </c>
      <c r="N22" s="25">
        <f t="shared" si="25"/>
        <v>2</v>
      </c>
      <c r="O22" s="19"/>
      <c r="P22" s="12">
        <v>1</v>
      </c>
      <c r="Q22" s="16">
        <f t="shared" si="7"/>
        <v>1</v>
      </c>
      <c r="R22" s="16"/>
      <c r="S22" s="19">
        <v>1</v>
      </c>
      <c r="T22" s="12"/>
      <c r="U22" s="22">
        <f t="shared" si="8"/>
        <v>1</v>
      </c>
      <c r="V22" s="51">
        <f t="shared" si="1"/>
        <v>5</v>
      </c>
      <c r="W22" s="55">
        <v>305</v>
      </c>
      <c r="X22" s="56">
        <f t="shared" si="2"/>
        <v>1525</v>
      </c>
      <c r="Y22" s="169"/>
      <c r="Z22" s="99">
        <f>Z3*W22</f>
        <v>1246977.25</v>
      </c>
      <c r="AA22" s="100">
        <f t="shared" si="3"/>
        <v>6234886.25</v>
      </c>
      <c r="AB22" s="172"/>
      <c r="AC22" s="175"/>
      <c r="AD22" s="175"/>
      <c r="AE22" s="178"/>
      <c r="AF22" s="178"/>
      <c r="AG22" s="65">
        <f>W22*AG3</f>
        <v>1525000</v>
      </c>
      <c r="AH22" s="68">
        <f t="shared" si="0"/>
        <v>7625000</v>
      </c>
      <c r="AI22" s="181"/>
      <c r="AJ22" s="160"/>
      <c r="AK22" s="160"/>
      <c r="AL22" s="163"/>
      <c r="AM22" s="202"/>
      <c r="AN22" s="78"/>
      <c r="AO22" s="79">
        <f t="shared" si="9"/>
        <v>0</v>
      </c>
      <c r="AP22" s="79">
        <f t="shared" si="10"/>
        <v>0</v>
      </c>
      <c r="AQ22" s="79">
        <f t="shared" si="11"/>
        <v>0</v>
      </c>
      <c r="AR22" s="80">
        <f t="shared" si="12"/>
        <v>1525000</v>
      </c>
      <c r="AS22" s="81">
        <f t="shared" si="13"/>
        <v>0</v>
      </c>
      <c r="AT22" s="79">
        <f t="shared" si="14"/>
        <v>1525000</v>
      </c>
      <c r="AU22" s="80">
        <f t="shared" si="15"/>
        <v>1525000</v>
      </c>
      <c r="AV22" s="81">
        <f t="shared" si="16"/>
        <v>1525000</v>
      </c>
      <c r="AW22" s="79">
        <f t="shared" si="17"/>
        <v>3050000</v>
      </c>
      <c r="AX22" s="80">
        <f t="shared" si="18"/>
        <v>0</v>
      </c>
      <c r="AY22" s="81">
        <f t="shared" si="19"/>
        <v>1525000</v>
      </c>
      <c r="AZ22" s="79">
        <f t="shared" si="20"/>
        <v>1525000</v>
      </c>
      <c r="BA22" s="79">
        <f t="shared" si="21"/>
        <v>0</v>
      </c>
      <c r="BB22" s="80">
        <f t="shared" si="22"/>
        <v>1525000</v>
      </c>
      <c r="BC22" s="81">
        <f t="shared" si="23"/>
        <v>0</v>
      </c>
      <c r="BD22" s="82">
        <f t="shared" si="24"/>
        <v>1525000</v>
      </c>
      <c r="BE22" s="83">
        <f t="shared" si="4"/>
        <v>7625000</v>
      </c>
      <c r="BF22" s="197"/>
    </row>
    <row r="23" spans="2:58" s="2" customFormat="1" ht="30" x14ac:dyDescent="0.25">
      <c r="B23" s="39">
        <v>20</v>
      </c>
      <c r="C23" s="11" t="s">
        <v>61</v>
      </c>
      <c r="D23" s="41" t="s">
        <v>62</v>
      </c>
      <c r="E23" s="16"/>
      <c r="F23" s="16">
        <v>1</v>
      </c>
      <c r="G23" s="16">
        <v>1</v>
      </c>
      <c r="H23" s="16">
        <v>1</v>
      </c>
      <c r="I23" s="19"/>
      <c r="J23" s="12"/>
      <c r="K23" s="22">
        <f t="shared" si="5"/>
        <v>0</v>
      </c>
      <c r="L23" s="11"/>
      <c r="M23" s="45"/>
      <c r="N23" s="25">
        <f t="shared" si="25"/>
        <v>0</v>
      </c>
      <c r="O23" s="19"/>
      <c r="P23" s="12"/>
      <c r="Q23" s="16">
        <f t="shared" si="7"/>
        <v>0</v>
      </c>
      <c r="R23" s="16"/>
      <c r="S23" s="19"/>
      <c r="T23" s="12"/>
      <c r="U23" s="22">
        <f t="shared" si="8"/>
        <v>0</v>
      </c>
      <c r="V23" s="51">
        <f t="shared" si="1"/>
        <v>3</v>
      </c>
      <c r="W23" s="55">
        <v>255</v>
      </c>
      <c r="X23" s="56">
        <f t="shared" si="2"/>
        <v>765</v>
      </c>
      <c r="Y23" s="169"/>
      <c r="Z23" s="99">
        <f>Z3*W23</f>
        <v>1042554.75</v>
      </c>
      <c r="AA23" s="100">
        <f t="shared" si="3"/>
        <v>3127664.25</v>
      </c>
      <c r="AB23" s="172"/>
      <c r="AC23" s="175"/>
      <c r="AD23" s="175"/>
      <c r="AE23" s="178"/>
      <c r="AF23" s="178"/>
      <c r="AG23" s="65">
        <f>W23*AG3</f>
        <v>1275000</v>
      </c>
      <c r="AH23" s="68">
        <f t="shared" si="0"/>
        <v>3825000</v>
      </c>
      <c r="AI23" s="181"/>
      <c r="AJ23" s="160"/>
      <c r="AK23" s="160"/>
      <c r="AL23" s="163"/>
      <c r="AM23" s="202"/>
      <c r="AN23" s="78"/>
      <c r="AO23" s="79">
        <f t="shared" si="9"/>
        <v>1275000</v>
      </c>
      <c r="AP23" s="79">
        <f t="shared" si="10"/>
        <v>1275000</v>
      </c>
      <c r="AQ23" s="79">
        <f t="shared" si="11"/>
        <v>1275000</v>
      </c>
      <c r="AR23" s="80">
        <f t="shared" si="12"/>
        <v>0</v>
      </c>
      <c r="AS23" s="81">
        <f t="shared" si="13"/>
        <v>0</v>
      </c>
      <c r="AT23" s="79">
        <f t="shared" si="14"/>
        <v>0</v>
      </c>
      <c r="AU23" s="80">
        <f t="shared" si="15"/>
        <v>0</v>
      </c>
      <c r="AV23" s="81">
        <f t="shared" si="16"/>
        <v>0</v>
      </c>
      <c r="AW23" s="79">
        <f t="shared" si="17"/>
        <v>0</v>
      </c>
      <c r="AX23" s="80">
        <f t="shared" si="18"/>
        <v>0</v>
      </c>
      <c r="AY23" s="81">
        <f t="shared" si="19"/>
        <v>0</v>
      </c>
      <c r="AZ23" s="79">
        <f t="shared" si="20"/>
        <v>0</v>
      </c>
      <c r="BA23" s="79">
        <f t="shared" si="21"/>
        <v>0</v>
      </c>
      <c r="BB23" s="80">
        <f t="shared" si="22"/>
        <v>0</v>
      </c>
      <c r="BC23" s="81">
        <f t="shared" si="23"/>
        <v>0</v>
      </c>
      <c r="BD23" s="82">
        <f t="shared" si="24"/>
        <v>0</v>
      </c>
      <c r="BE23" s="83">
        <f t="shared" si="4"/>
        <v>3825000</v>
      </c>
      <c r="BF23" s="197"/>
    </row>
    <row r="24" spans="2:58" s="2" customFormat="1" ht="30" x14ac:dyDescent="0.25">
      <c r="B24" s="39">
        <v>21</v>
      </c>
      <c r="C24" s="11" t="s">
        <v>63</v>
      </c>
      <c r="D24" s="41" t="s">
        <v>64</v>
      </c>
      <c r="E24" s="16">
        <v>1</v>
      </c>
      <c r="F24" s="16">
        <v>1</v>
      </c>
      <c r="G24" s="16"/>
      <c r="H24" s="16"/>
      <c r="I24" s="19"/>
      <c r="J24" s="12"/>
      <c r="K24" s="22">
        <f t="shared" si="5"/>
        <v>0</v>
      </c>
      <c r="L24" s="11"/>
      <c r="M24" s="45"/>
      <c r="N24" s="25">
        <f t="shared" si="25"/>
        <v>0</v>
      </c>
      <c r="O24" s="19"/>
      <c r="P24" s="12"/>
      <c r="Q24" s="16">
        <f t="shared" si="7"/>
        <v>0</v>
      </c>
      <c r="R24" s="16"/>
      <c r="S24" s="19"/>
      <c r="T24" s="12"/>
      <c r="U24" s="22">
        <f t="shared" si="8"/>
        <v>0</v>
      </c>
      <c r="V24" s="51">
        <f t="shared" si="1"/>
        <v>2</v>
      </c>
      <c r="W24" s="55">
        <v>465</v>
      </c>
      <c r="X24" s="56">
        <f t="shared" si="2"/>
        <v>930</v>
      </c>
      <c r="Y24" s="169"/>
      <c r="Z24" s="99">
        <f>Z3*W24</f>
        <v>1901129.25</v>
      </c>
      <c r="AA24" s="100">
        <f t="shared" si="3"/>
        <v>3802258.5</v>
      </c>
      <c r="AB24" s="172"/>
      <c r="AC24" s="175"/>
      <c r="AD24" s="175"/>
      <c r="AE24" s="178"/>
      <c r="AF24" s="178"/>
      <c r="AG24" s="65">
        <f>W24*AG3</f>
        <v>2325000</v>
      </c>
      <c r="AH24" s="68">
        <f t="shared" si="0"/>
        <v>4650000</v>
      </c>
      <c r="AI24" s="181"/>
      <c r="AJ24" s="160"/>
      <c r="AK24" s="160"/>
      <c r="AL24" s="163"/>
      <c r="AM24" s="202"/>
      <c r="AN24" s="78">
        <f>AG24*E24</f>
        <v>2325000</v>
      </c>
      <c r="AO24" s="79">
        <f t="shared" si="9"/>
        <v>2325000</v>
      </c>
      <c r="AP24" s="79">
        <f t="shared" si="10"/>
        <v>0</v>
      </c>
      <c r="AQ24" s="79">
        <f t="shared" si="11"/>
        <v>0</v>
      </c>
      <c r="AR24" s="80">
        <f t="shared" si="12"/>
        <v>0</v>
      </c>
      <c r="AS24" s="81">
        <f t="shared" si="13"/>
        <v>0</v>
      </c>
      <c r="AT24" s="79">
        <f t="shared" si="14"/>
        <v>0</v>
      </c>
      <c r="AU24" s="80">
        <f t="shared" si="15"/>
        <v>0</v>
      </c>
      <c r="AV24" s="81">
        <f t="shared" si="16"/>
        <v>0</v>
      </c>
      <c r="AW24" s="79">
        <f t="shared" si="17"/>
        <v>0</v>
      </c>
      <c r="AX24" s="80">
        <f t="shared" si="18"/>
        <v>0</v>
      </c>
      <c r="AY24" s="81">
        <f t="shared" si="19"/>
        <v>0</v>
      </c>
      <c r="AZ24" s="79">
        <f t="shared" si="20"/>
        <v>0</v>
      </c>
      <c r="BA24" s="79">
        <f t="shared" si="21"/>
        <v>0</v>
      </c>
      <c r="BB24" s="80">
        <f t="shared" si="22"/>
        <v>0</v>
      </c>
      <c r="BC24" s="81">
        <f t="shared" si="23"/>
        <v>0</v>
      </c>
      <c r="BD24" s="82">
        <f t="shared" si="24"/>
        <v>0</v>
      </c>
      <c r="BE24" s="83">
        <f t="shared" si="4"/>
        <v>4650000</v>
      </c>
      <c r="BF24" s="197"/>
    </row>
    <row r="25" spans="2:58" s="2" customFormat="1" ht="30.75" thickBot="1" x14ac:dyDescent="0.3">
      <c r="B25" s="5">
        <v>22</v>
      </c>
      <c r="C25" s="13" t="s">
        <v>65</v>
      </c>
      <c r="D25" s="42" t="s">
        <v>66</v>
      </c>
      <c r="E25" s="17"/>
      <c r="F25" s="17">
        <v>1</v>
      </c>
      <c r="G25" s="17">
        <v>1</v>
      </c>
      <c r="H25" s="17">
        <v>1</v>
      </c>
      <c r="I25" s="20"/>
      <c r="J25" s="14"/>
      <c r="K25" s="23">
        <f>SUM(I25:J25)</f>
        <v>0</v>
      </c>
      <c r="L25" s="13"/>
      <c r="M25" s="46"/>
      <c r="N25" s="26">
        <f t="shared" si="25"/>
        <v>0</v>
      </c>
      <c r="O25" s="20"/>
      <c r="P25" s="14"/>
      <c r="Q25" s="17">
        <f>SUM(O25:P25)</f>
        <v>0</v>
      </c>
      <c r="R25" s="17"/>
      <c r="S25" s="20"/>
      <c r="T25" s="14"/>
      <c r="U25" s="23">
        <f>SUM(S25:T25)</f>
        <v>0</v>
      </c>
      <c r="V25" s="52">
        <f t="shared" si="1"/>
        <v>3</v>
      </c>
      <c r="W25" s="57">
        <v>290</v>
      </c>
      <c r="X25" s="58">
        <f t="shared" si="2"/>
        <v>870</v>
      </c>
      <c r="Y25" s="170"/>
      <c r="Z25" s="101">
        <f>Z3*W25</f>
        <v>1185650.5</v>
      </c>
      <c r="AA25" s="102">
        <f t="shared" si="3"/>
        <v>3556951.5</v>
      </c>
      <c r="AB25" s="173"/>
      <c r="AC25" s="176"/>
      <c r="AD25" s="176"/>
      <c r="AE25" s="179"/>
      <c r="AF25" s="179"/>
      <c r="AG25" s="66">
        <f>W25*AG3</f>
        <v>1450000</v>
      </c>
      <c r="AH25" s="69">
        <f t="shared" si="0"/>
        <v>4350000</v>
      </c>
      <c r="AI25" s="182"/>
      <c r="AJ25" s="161"/>
      <c r="AK25" s="161"/>
      <c r="AL25" s="164"/>
      <c r="AM25" s="203"/>
      <c r="AN25" s="84"/>
      <c r="AO25" s="85">
        <f>AG25*F25</f>
        <v>1450000</v>
      </c>
      <c r="AP25" s="85">
        <f>AG25*G25</f>
        <v>1450000</v>
      </c>
      <c r="AQ25" s="85">
        <f>AG25*H25</f>
        <v>1450000</v>
      </c>
      <c r="AR25" s="86">
        <f>AG25*I25</f>
        <v>0</v>
      </c>
      <c r="AS25" s="87">
        <f>AG25*J25</f>
        <v>0</v>
      </c>
      <c r="AT25" s="85">
        <f>SUM(AR25:AS25)</f>
        <v>0</v>
      </c>
      <c r="AU25" s="86">
        <f>AG25*L25</f>
        <v>0</v>
      </c>
      <c r="AV25" s="87">
        <f>AG25*M25</f>
        <v>0</v>
      </c>
      <c r="AW25" s="85">
        <f>SUM(AU25:AV25)</f>
        <v>0</v>
      </c>
      <c r="AX25" s="86">
        <f>AG25*O25</f>
        <v>0</v>
      </c>
      <c r="AY25" s="87">
        <f>AG25*P25</f>
        <v>0</v>
      </c>
      <c r="AZ25" s="85">
        <f>SUM(AX25:AY25)</f>
        <v>0</v>
      </c>
      <c r="BA25" s="85">
        <f>AG25*R25</f>
        <v>0</v>
      </c>
      <c r="BB25" s="86">
        <f>AG25*S25</f>
        <v>0</v>
      </c>
      <c r="BC25" s="87">
        <f>AG25*T25</f>
        <v>0</v>
      </c>
      <c r="BD25" s="88">
        <f>SUM(BB25:BC25)</f>
        <v>0</v>
      </c>
      <c r="BE25" s="89">
        <f t="shared" si="4"/>
        <v>4350000</v>
      </c>
      <c r="BF25" s="198"/>
    </row>
    <row r="26" spans="2:58" s="2" customFormat="1" ht="15.75" thickBot="1" x14ac:dyDescent="0.3">
      <c r="D26" s="1"/>
      <c r="AL26" s="192" t="s">
        <v>84</v>
      </c>
      <c r="AM26" s="193"/>
      <c r="AN26" s="90">
        <f>SUM(AN4:AN25)</f>
        <v>2325000</v>
      </c>
      <c r="AO26" s="90">
        <f>SUM(AO4:AO25)</f>
        <v>33350000</v>
      </c>
      <c r="AP26" s="90">
        <f>SUM(AP4:AP25)</f>
        <v>19775000</v>
      </c>
      <c r="AQ26" s="90">
        <f>SUM(AQ4:AQ25)</f>
        <v>15575000</v>
      </c>
      <c r="AR26" s="188">
        <f>SUM(AT4:AT25)</f>
        <v>15850000</v>
      </c>
      <c r="AS26" s="189"/>
      <c r="AT26" s="190"/>
      <c r="AU26" s="188">
        <f>SUM(AW4:AW25)</f>
        <v>18850000</v>
      </c>
      <c r="AV26" s="189"/>
      <c r="AW26" s="190"/>
      <c r="AX26" s="188">
        <f>SUM(AZ4:AZ25)</f>
        <v>23275000</v>
      </c>
      <c r="AY26" s="189"/>
      <c r="AZ26" s="190"/>
      <c r="BA26" s="90">
        <f>SUM(BA4:BA25)</f>
        <v>13525000</v>
      </c>
      <c r="BB26" s="188">
        <f>SUM(BD4:BD25)</f>
        <v>14400000</v>
      </c>
      <c r="BC26" s="189"/>
      <c r="BD26" s="190"/>
      <c r="BE26" s="188">
        <f>SUM(BE4:BE25)</f>
        <v>156925000</v>
      </c>
      <c r="BF26" s="191"/>
    </row>
    <row r="27" spans="2:58" s="2" customFormat="1" ht="35.25" customHeight="1" thickBot="1" x14ac:dyDescent="0.3">
      <c r="D27" s="1"/>
      <c r="AL27" s="206" t="s">
        <v>102</v>
      </c>
      <c r="AM27" s="207"/>
      <c r="AN27" s="90">
        <f>AN26*AJ3</f>
        <v>465000</v>
      </c>
      <c r="AO27" s="90">
        <f>AO26*AJ3</f>
        <v>6670000</v>
      </c>
      <c r="AP27" s="90">
        <f>AP26*AJ3</f>
        <v>3955000</v>
      </c>
      <c r="AQ27" s="90">
        <f>AQ26*AJ3</f>
        <v>3115000</v>
      </c>
      <c r="AR27" s="188">
        <f>AR26*AJ3</f>
        <v>3170000</v>
      </c>
      <c r="AS27" s="194"/>
      <c r="AT27" s="191"/>
      <c r="AU27" s="188">
        <f>AU26*AJ3</f>
        <v>3770000</v>
      </c>
      <c r="AV27" s="189"/>
      <c r="AW27" s="190"/>
      <c r="AX27" s="188">
        <f>AX26*AJ3</f>
        <v>4655000</v>
      </c>
      <c r="AY27" s="189"/>
      <c r="AZ27" s="190"/>
      <c r="BA27" s="90">
        <f>BA26*AJ3</f>
        <v>2705000</v>
      </c>
      <c r="BB27" s="188">
        <f>BB26*AJ3</f>
        <v>2880000</v>
      </c>
      <c r="BC27" s="189"/>
      <c r="BD27" s="190"/>
      <c r="BE27" s="188">
        <f>BE26*AJ3</f>
        <v>31385000</v>
      </c>
      <c r="BF27" s="190"/>
    </row>
    <row r="28" spans="2:58" s="2" customFormat="1" ht="15.75" thickBot="1" x14ac:dyDescent="0.3">
      <c r="D28" s="1"/>
      <c r="AL28" s="184" t="s">
        <v>85</v>
      </c>
      <c r="AM28" s="185"/>
      <c r="AN28" s="90">
        <f>AN26*AK3</f>
        <v>441750</v>
      </c>
      <c r="AO28" s="90">
        <f>AO26*AK3</f>
        <v>6336500</v>
      </c>
      <c r="AP28" s="90">
        <f>AP26*AK3</f>
        <v>3757250</v>
      </c>
      <c r="AQ28" s="90">
        <f>AQ26*AK3</f>
        <v>2959250</v>
      </c>
      <c r="AR28" s="188">
        <f>AR26*AK3</f>
        <v>3011500</v>
      </c>
      <c r="AS28" s="189"/>
      <c r="AT28" s="190"/>
      <c r="AU28" s="188">
        <f>AU26*AK3</f>
        <v>3581500</v>
      </c>
      <c r="AV28" s="189"/>
      <c r="AW28" s="190"/>
      <c r="AX28" s="188">
        <f>AX26*AK3</f>
        <v>4422250</v>
      </c>
      <c r="AY28" s="189"/>
      <c r="AZ28" s="190"/>
      <c r="BA28" s="90">
        <f>BA26*AK3</f>
        <v>2569750</v>
      </c>
      <c r="BB28" s="188">
        <f>BB26*AK3</f>
        <v>2736000</v>
      </c>
      <c r="BC28" s="189"/>
      <c r="BD28" s="190"/>
      <c r="BE28" s="188">
        <f>BE26*AK3</f>
        <v>29815750</v>
      </c>
      <c r="BF28" s="190"/>
    </row>
    <row r="29" spans="2:58" s="2" customFormat="1" ht="15.75" thickBot="1" x14ac:dyDescent="0.3">
      <c r="D29" s="1"/>
      <c r="AL29" s="184" t="s">
        <v>78</v>
      </c>
      <c r="AM29" s="185"/>
      <c r="AN29" s="90">
        <v>22224</v>
      </c>
      <c r="AO29" s="90">
        <v>22222</v>
      </c>
      <c r="AP29" s="90">
        <v>22222</v>
      </c>
      <c r="AQ29" s="90">
        <v>22222</v>
      </c>
      <c r="AR29" s="188">
        <v>22222</v>
      </c>
      <c r="AS29" s="189"/>
      <c r="AT29" s="190"/>
      <c r="AU29" s="188">
        <v>22222</v>
      </c>
      <c r="AV29" s="189"/>
      <c r="AW29" s="190"/>
      <c r="AX29" s="188">
        <v>22222</v>
      </c>
      <c r="AY29" s="189"/>
      <c r="AZ29" s="190"/>
      <c r="BA29" s="90">
        <v>22222</v>
      </c>
      <c r="BB29" s="188">
        <v>22222</v>
      </c>
      <c r="BC29" s="189"/>
      <c r="BD29" s="190"/>
      <c r="BE29" s="188">
        <f>SUM(AN29:BD29)</f>
        <v>200000</v>
      </c>
      <c r="BF29" s="190"/>
    </row>
    <row r="30" spans="2:58" s="2" customFormat="1" ht="15.75" thickBot="1" x14ac:dyDescent="0.3">
      <c r="D30" s="1"/>
      <c r="AL30" s="184" t="s">
        <v>86</v>
      </c>
      <c r="AM30" s="185"/>
      <c r="AN30" s="103">
        <f>SUM(AN26:AN29)</f>
        <v>3253974</v>
      </c>
      <c r="AO30" s="103">
        <f>SUM(AO26:AO29)</f>
        <v>46378722</v>
      </c>
      <c r="AP30" s="103">
        <f>SUM(AP26:AP29)</f>
        <v>27509472</v>
      </c>
      <c r="AQ30" s="103">
        <f>SUM(AQ26:AQ29)</f>
        <v>21671472</v>
      </c>
      <c r="AR30" s="186">
        <f>SUM(AR26:AT29)</f>
        <v>22053722</v>
      </c>
      <c r="AS30" s="187"/>
      <c r="AT30" s="185"/>
      <c r="AU30" s="186">
        <f>SUM(AU26:AW29)</f>
        <v>26223722</v>
      </c>
      <c r="AV30" s="187"/>
      <c r="AW30" s="185"/>
      <c r="AX30" s="186">
        <f>SUM(AX26:AZ29)</f>
        <v>32374472</v>
      </c>
      <c r="AY30" s="187"/>
      <c r="AZ30" s="185"/>
      <c r="BA30" s="103">
        <f>SUM(BA26:BA29)</f>
        <v>18821972</v>
      </c>
      <c r="BB30" s="186">
        <f>SUM(BB26:BD29)</f>
        <v>20038222</v>
      </c>
      <c r="BC30" s="187"/>
      <c r="BD30" s="185"/>
      <c r="BE30" s="186">
        <f>SUM(BE26:BF29)</f>
        <v>218325750</v>
      </c>
      <c r="BF30" s="185"/>
    </row>
    <row r="31" spans="2:58" s="2" customFormat="1" x14ac:dyDescent="0.25">
      <c r="D31" s="1"/>
      <c r="BE31" s="63"/>
    </row>
    <row r="32" spans="2:58" s="2" customFormat="1" x14ac:dyDescent="0.25">
      <c r="D32" s="1"/>
      <c r="AV32" s="104"/>
      <c r="AW32" s="104"/>
      <c r="AX32" s="104"/>
    </row>
    <row r="33" spans="4:50" s="2" customFormat="1" ht="15.75" thickBot="1" x14ac:dyDescent="0.3">
      <c r="D33" s="1"/>
      <c r="AV33" s="104"/>
      <c r="AW33" s="105"/>
      <c r="AX33" s="106"/>
    </row>
    <row r="34" spans="4:50" s="2" customFormat="1" ht="15.75" thickBot="1" x14ac:dyDescent="0.3">
      <c r="D34" s="1"/>
      <c r="AK34" s="6" t="s">
        <v>89</v>
      </c>
      <c r="AL34" s="7" t="s">
        <v>90</v>
      </c>
      <c r="AV34" s="104"/>
      <c r="AW34" s="105"/>
      <c r="AX34" s="106"/>
    </row>
    <row r="35" spans="4:50" s="2" customFormat="1" x14ac:dyDescent="0.25">
      <c r="D35" s="1"/>
      <c r="AK35" s="109" t="s">
        <v>18</v>
      </c>
      <c r="AL35" s="110">
        <f>AN30</f>
        <v>3253974</v>
      </c>
      <c r="AV35" s="104"/>
      <c r="AW35" s="105"/>
      <c r="AX35" s="106"/>
    </row>
    <row r="36" spans="4:50" s="2" customFormat="1" x14ac:dyDescent="0.25">
      <c r="D36" s="1"/>
      <c r="AK36" s="111" t="s">
        <v>91</v>
      </c>
      <c r="AL36" s="112">
        <f>AO30</f>
        <v>46378722</v>
      </c>
      <c r="AV36" s="104"/>
      <c r="AW36" s="105"/>
      <c r="AX36" s="106"/>
    </row>
    <row r="37" spans="4:50" s="2" customFormat="1" x14ac:dyDescent="0.25">
      <c r="D37" s="1"/>
      <c r="AK37" s="111" t="s">
        <v>92</v>
      </c>
      <c r="AL37" s="112">
        <f>AP30</f>
        <v>27509472</v>
      </c>
      <c r="AV37" s="104"/>
      <c r="AW37" s="105"/>
      <c r="AX37" s="106"/>
    </row>
    <row r="38" spans="4:50" s="2" customFormat="1" x14ac:dyDescent="0.25">
      <c r="D38" s="1"/>
      <c r="AK38" s="111" t="s">
        <v>93</v>
      </c>
      <c r="AL38" s="112">
        <f>AQ30</f>
        <v>21671472</v>
      </c>
      <c r="AV38" s="104"/>
      <c r="AW38" s="105"/>
      <c r="AX38" s="106"/>
    </row>
    <row r="39" spans="4:50" s="2" customFormat="1" x14ac:dyDescent="0.25">
      <c r="D39" s="1"/>
      <c r="AK39" s="111" t="s">
        <v>94</v>
      </c>
      <c r="AL39" s="112">
        <f>AR30</f>
        <v>22053722</v>
      </c>
      <c r="AV39" s="104"/>
      <c r="AW39" s="105"/>
      <c r="AX39" s="106"/>
    </row>
    <row r="40" spans="4:50" s="2" customFormat="1" x14ac:dyDescent="0.25">
      <c r="D40" s="1"/>
      <c r="AK40" s="111" t="s">
        <v>95</v>
      </c>
      <c r="AL40" s="112">
        <f>AU30</f>
        <v>26223722</v>
      </c>
      <c r="AV40" s="104"/>
      <c r="AW40" s="105"/>
      <c r="AX40" s="106"/>
    </row>
    <row r="41" spans="4:50" s="2" customFormat="1" x14ac:dyDescent="0.25">
      <c r="D41" s="1"/>
      <c r="AK41" s="111" t="s">
        <v>96</v>
      </c>
      <c r="AL41" s="112">
        <f>AX30</f>
        <v>32374472</v>
      </c>
      <c r="AV41" s="104"/>
      <c r="AW41" s="105"/>
      <c r="AX41" s="106"/>
    </row>
    <row r="42" spans="4:50" s="2" customFormat="1" x14ac:dyDescent="0.25">
      <c r="D42" s="1"/>
      <c r="AK42" s="111" t="s">
        <v>97</v>
      </c>
      <c r="AL42" s="112">
        <f>BA30</f>
        <v>18821972</v>
      </c>
      <c r="AV42" s="183"/>
      <c r="AW42" s="183"/>
      <c r="AX42" s="104"/>
    </row>
    <row r="43" spans="4:50" s="2" customFormat="1" ht="15.75" thickBot="1" x14ac:dyDescent="0.3">
      <c r="D43" s="1"/>
      <c r="AK43" s="115" t="s">
        <v>98</v>
      </c>
      <c r="AL43" s="113">
        <f>BB30</f>
        <v>20038222</v>
      </c>
      <c r="AV43" s="104"/>
      <c r="AW43" s="104"/>
      <c r="AX43" s="104"/>
    </row>
    <row r="44" spans="4:50" s="2" customFormat="1" ht="15.75" thickBot="1" x14ac:dyDescent="0.3">
      <c r="D44" s="1"/>
      <c r="AK44" s="114" t="s">
        <v>99</v>
      </c>
      <c r="AL44" s="116">
        <f>SUM(AL35:AL43)</f>
        <v>218325750</v>
      </c>
    </row>
    <row r="45" spans="4:50" s="2" customFormat="1" ht="15.75" thickBot="1" x14ac:dyDescent="0.3">
      <c r="D45" s="1"/>
    </row>
    <row r="46" spans="4:50" s="2" customFormat="1" ht="15.75" thickBot="1" x14ac:dyDescent="0.3">
      <c r="D46" s="1"/>
      <c r="AJ46" s="7" t="s">
        <v>100</v>
      </c>
      <c r="AK46" s="7" t="s">
        <v>101</v>
      </c>
      <c r="AL46" s="7" t="s">
        <v>107</v>
      </c>
      <c r="AM46" s="6" t="s">
        <v>108</v>
      </c>
      <c r="AN46" s="7" t="s">
        <v>109</v>
      </c>
      <c r="AO46" s="7" t="s">
        <v>92</v>
      </c>
      <c r="AP46" s="7" t="s">
        <v>93</v>
      </c>
      <c r="AQ46" s="7" t="s">
        <v>110</v>
      </c>
      <c r="AR46" s="7" t="s">
        <v>95</v>
      </c>
      <c r="AS46" s="7" t="s">
        <v>96</v>
      </c>
      <c r="AT46" s="7" t="s">
        <v>97</v>
      </c>
      <c r="AU46" s="124" t="s">
        <v>98</v>
      </c>
    </row>
    <row r="47" spans="4:50" s="2" customFormat="1" ht="75" x14ac:dyDescent="0.25">
      <c r="D47" s="1"/>
      <c r="AJ47" s="118" t="s">
        <v>103</v>
      </c>
      <c r="AK47" s="120" t="s">
        <v>83</v>
      </c>
      <c r="AL47" s="122">
        <f>BE26</f>
        <v>156925000</v>
      </c>
      <c r="AM47" s="67">
        <f>AN26</f>
        <v>2325000</v>
      </c>
      <c r="AN47" s="67">
        <f>AO26</f>
        <v>33350000</v>
      </c>
      <c r="AO47" s="67">
        <f>AP26</f>
        <v>19775000</v>
      </c>
      <c r="AP47" s="67">
        <f>AQ26</f>
        <v>15575000</v>
      </c>
      <c r="AQ47" s="67">
        <f>AR26</f>
        <v>15850000</v>
      </c>
      <c r="AR47" s="67">
        <f>AU26</f>
        <v>18850000</v>
      </c>
      <c r="AS47" s="67">
        <f>AX26</f>
        <v>23275000</v>
      </c>
      <c r="AT47" s="67">
        <f>BA26</f>
        <v>13525000</v>
      </c>
      <c r="AU47" s="125">
        <f>BB26</f>
        <v>14400000</v>
      </c>
    </row>
    <row r="48" spans="4:50" s="2" customFormat="1" ht="90.75" thickBot="1" x14ac:dyDescent="0.3">
      <c r="D48" s="1"/>
      <c r="AJ48" s="119" t="s">
        <v>104</v>
      </c>
      <c r="AK48" s="121" t="s">
        <v>105</v>
      </c>
      <c r="AL48" s="123">
        <f>BE27+BE28+BE29</f>
        <v>61400750</v>
      </c>
      <c r="AM48" s="69">
        <f>AN27+AN28+AN29</f>
        <v>928974</v>
      </c>
      <c r="AN48" s="69">
        <f>AO27+AO28+AO29</f>
        <v>13028722</v>
      </c>
      <c r="AO48" s="69">
        <f>AP27+AP28+AP29</f>
        <v>7734472</v>
      </c>
      <c r="AP48" s="69">
        <f>AQ27+AQ28+AQ29</f>
        <v>6096472</v>
      </c>
      <c r="AQ48" s="69">
        <f>AR27+AR28+AR29</f>
        <v>6203722</v>
      </c>
      <c r="AR48" s="69">
        <f>AU27+AU28+AU29</f>
        <v>7373722</v>
      </c>
      <c r="AS48" s="69">
        <f>AX27+AX28+AX29</f>
        <v>9099472</v>
      </c>
      <c r="AT48" s="69">
        <f>BA27+BA28+BA29</f>
        <v>5296972</v>
      </c>
      <c r="AU48" s="126">
        <f>BB27+BB28+BB29</f>
        <v>5638222</v>
      </c>
    </row>
    <row r="49" spans="4:47" s="2" customFormat="1" ht="15.75" thickBot="1" x14ac:dyDescent="0.3">
      <c r="D49" s="1"/>
      <c r="AJ49" s="204" t="s">
        <v>106</v>
      </c>
      <c r="AK49" s="205"/>
      <c r="AL49" s="103">
        <f>AL48+AL47</f>
        <v>218325750</v>
      </c>
      <c r="AM49" s="103">
        <f t="shared" ref="AM49:AU49" si="26">SUM(AM47:AM48)</f>
        <v>3253974</v>
      </c>
      <c r="AN49" s="103">
        <f t="shared" si="26"/>
        <v>46378722</v>
      </c>
      <c r="AO49" s="103">
        <f t="shared" si="26"/>
        <v>27509472</v>
      </c>
      <c r="AP49" s="103">
        <f t="shared" si="26"/>
        <v>21671472</v>
      </c>
      <c r="AQ49" s="103">
        <f t="shared" si="26"/>
        <v>22053722</v>
      </c>
      <c r="AR49" s="103">
        <f t="shared" si="26"/>
        <v>26223722</v>
      </c>
      <c r="AS49" s="103">
        <f t="shared" si="26"/>
        <v>32374472</v>
      </c>
      <c r="AT49" s="103">
        <f t="shared" si="26"/>
        <v>18821972</v>
      </c>
      <c r="AU49" s="103">
        <f t="shared" si="26"/>
        <v>20038222</v>
      </c>
    </row>
    <row r="50" spans="4:47" s="2" customFormat="1" x14ac:dyDescent="0.25">
      <c r="D50" s="1"/>
    </row>
    <row r="51" spans="4:47" s="2" customFormat="1" x14ac:dyDescent="0.25">
      <c r="D51" s="1"/>
    </row>
    <row r="52" spans="4:47" s="2" customFormat="1" x14ac:dyDescent="0.25">
      <c r="D52" s="1"/>
    </row>
    <row r="53" spans="4:47" s="2" customFormat="1" x14ac:dyDescent="0.25">
      <c r="D53" s="1"/>
    </row>
    <row r="54" spans="4:47" s="2" customFormat="1" x14ac:dyDescent="0.25">
      <c r="D54" s="1"/>
    </row>
    <row r="55" spans="4:47" s="2" customFormat="1" x14ac:dyDescent="0.25">
      <c r="D55" s="1"/>
    </row>
    <row r="56" spans="4:47" s="2" customFormat="1" x14ac:dyDescent="0.25">
      <c r="D56" s="1"/>
    </row>
    <row r="57" spans="4:47" s="2" customFormat="1" x14ac:dyDescent="0.25">
      <c r="D57" s="1"/>
    </row>
    <row r="58" spans="4:47" s="2" customFormat="1" x14ac:dyDescent="0.25">
      <c r="D58" s="1"/>
    </row>
    <row r="59" spans="4:47" s="2" customFormat="1" x14ac:dyDescent="0.25">
      <c r="D59" s="1"/>
    </row>
    <row r="60" spans="4:47" s="2" customFormat="1" x14ac:dyDescent="0.25">
      <c r="D60" s="1"/>
    </row>
    <row r="61" spans="4:47" s="2" customFormat="1" x14ac:dyDescent="0.25">
      <c r="D61" s="1"/>
    </row>
    <row r="62" spans="4:47" s="2" customFormat="1" x14ac:dyDescent="0.25">
      <c r="D62" s="1"/>
    </row>
    <row r="63" spans="4:47" s="2" customFormat="1" x14ac:dyDescent="0.25">
      <c r="D63" s="1"/>
    </row>
    <row r="64" spans="4:47" s="2" customFormat="1" x14ac:dyDescent="0.25">
      <c r="D64" s="1"/>
    </row>
    <row r="65" spans="4:4" s="2" customFormat="1" x14ac:dyDescent="0.25">
      <c r="D65" s="1"/>
    </row>
    <row r="66" spans="4:4" s="2" customFormat="1" x14ac:dyDescent="0.25">
      <c r="D66" s="1"/>
    </row>
    <row r="67" spans="4:4" s="2" customFormat="1" x14ac:dyDescent="0.25">
      <c r="D67" s="1"/>
    </row>
    <row r="68" spans="4:4" s="2" customFormat="1" x14ac:dyDescent="0.25">
      <c r="D68" s="1"/>
    </row>
    <row r="69" spans="4:4" s="2" customFormat="1" x14ac:dyDescent="0.25">
      <c r="D69" s="1"/>
    </row>
    <row r="70" spans="4:4" s="2" customFormat="1" x14ac:dyDescent="0.25">
      <c r="D70" s="1"/>
    </row>
    <row r="71" spans="4:4" s="2" customFormat="1" x14ac:dyDescent="0.25">
      <c r="D71" s="1"/>
    </row>
    <row r="72" spans="4:4" s="2" customFormat="1" x14ac:dyDescent="0.25">
      <c r="D72" s="1"/>
    </row>
    <row r="73" spans="4:4" s="2" customFormat="1" x14ac:dyDescent="0.25">
      <c r="D73" s="1"/>
    </row>
    <row r="74" spans="4:4" s="2" customFormat="1" x14ac:dyDescent="0.25">
      <c r="D74" s="1"/>
    </row>
    <row r="75" spans="4:4" s="2" customFormat="1" x14ac:dyDescent="0.25">
      <c r="D75" s="1"/>
    </row>
    <row r="76" spans="4:4" s="2" customFormat="1" x14ac:dyDescent="0.25">
      <c r="D76" s="1"/>
    </row>
    <row r="77" spans="4:4" s="2" customFormat="1" x14ac:dyDescent="0.25">
      <c r="D77" s="1"/>
    </row>
    <row r="78" spans="4:4" s="2" customFormat="1" x14ac:dyDescent="0.25">
      <c r="D78" s="1"/>
    </row>
    <row r="79" spans="4:4" s="2" customFormat="1" x14ac:dyDescent="0.25">
      <c r="D79" s="1"/>
    </row>
    <row r="80" spans="4:4" s="2" customFormat="1" x14ac:dyDescent="0.25">
      <c r="D80" s="1"/>
    </row>
    <row r="81" spans="4:4" s="2" customFormat="1" x14ac:dyDescent="0.25">
      <c r="D81" s="1"/>
    </row>
    <row r="82" spans="4:4" s="2" customFormat="1" x14ac:dyDescent="0.25">
      <c r="D82" s="1"/>
    </row>
    <row r="83" spans="4:4" s="2" customFormat="1" x14ac:dyDescent="0.25">
      <c r="D83" s="1"/>
    </row>
    <row r="84" spans="4:4" s="2" customFormat="1" x14ac:dyDescent="0.25">
      <c r="D84" s="1"/>
    </row>
    <row r="85" spans="4:4" s="2" customFormat="1" x14ac:dyDescent="0.25">
      <c r="D85" s="1"/>
    </row>
    <row r="86" spans="4:4" s="2" customFormat="1" x14ac:dyDescent="0.25">
      <c r="D86" s="1"/>
    </row>
    <row r="87" spans="4:4" s="2" customFormat="1" x14ac:dyDescent="0.25">
      <c r="D87" s="1"/>
    </row>
    <row r="88" spans="4:4" s="2" customFormat="1" x14ac:dyDescent="0.25">
      <c r="D88" s="1"/>
    </row>
    <row r="89" spans="4:4" s="2" customFormat="1" x14ac:dyDescent="0.25">
      <c r="D89" s="1"/>
    </row>
    <row r="90" spans="4:4" s="2" customFormat="1" x14ac:dyDescent="0.25">
      <c r="D90" s="1"/>
    </row>
    <row r="91" spans="4:4" s="2" customFormat="1" x14ac:dyDescent="0.25">
      <c r="D91" s="1"/>
    </row>
    <row r="92" spans="4:4" s="2" customFormat="1" x14ac:dyDescent="0.25">
      <c r="D92" s="1"/>
    </row>
    <row r="93" spans="4:4" s="2" customFormat="1" x14ac:dyDescent="0.25">
      <c r="D93" s="1"/>
    </row>
    <row r="94" spans="4:4" s="2" customFormat="1" x14ac:dyDescent="0.25">
      <c r="D94" s="1"/>
    </row>
    <row r="95" spans="4:4" s="2" customFormat="1" x14ac:dyDescent="0.25">
      <c r="D95" s="1"/>
    </row>
    <row r="96" spans="4:4" s="2" customFormat="1" x14ac:dyDescent="0.25">
      <c r="D96" s="1"/>
    </row>
    <row r="97" spans="4:4" s="2" customFormat="1" x14ac:dyDescent="0.25">
      <c r="D97" s="1"/>
    </row>
    <row r="98" spans="4:4" s="2" customFormat="1" x14ac:dyDescent="0.25">
      <c r="D98" s="1"/>
    </row>
    <row r="99" spans="4:4" s="2" customFormat="1" x14ac:dyDescent="0.25">
      <c r="D99" s="1"/>
    </row>
    <row r="100" spans="4:4" s="2" customFormat="1" x14ac:dyDescent="0.25">
      <c r="D100" s="1"/>
    </row>
    <row r="101" spans="4:4" s="2" customFormat="1" x14ac:dyDescent="0.25">
      <c r="D101" s="1"/>
    </row>
    <row r="102" spans="4:4" s="2" customFormat="1" x14ac:dyDescent="0.25">
      <c r="D102" s="1"/>
    </row>
    <row r="103" spans="4:4" s="2" customFormat="1" x14ac:dyDescent="0.25">
      <c r="D103" s="1"/>
    </row>
    <row r="104" spans="4:4" s="2" customFormat="1" x14ac:dyDescent="0.25">
      <c r="D104" s="1"/>
    </row>
    <row r="105" spans="4:4" s="2" customFormat="1" x14ac:dyDescent="0.25">
      <c r="D105" s="1"/>
    </row>
    <row r="106" spans="4:4" s="2" customFormat="1" x14ac:dyDescent="0.25">
      <c r="D106" s="1"/>
    </row>
    <row r="107" spans="4:4" s="2" customFormat="1" x14ac:dyDescent="0.25">
      <c r="D107" s="1"/>
    </row>
    <row r="108" spans="4:4" s="2" customFormat="1" x14ac:dyDescent="0.25">
      <c r="D108" s="1"/>
    </row>
    <row r="109" spans="4:4" s="2" customFormat="1" x14ac:dyDescent="0.25">
      <c r="D109" s="1"/>
    </row>
    <row r="110" spans="4:4" s="2" customFormat="1" x14ac:dyDescent="0.25">
      <c r="D110" s="1"/>
    </row>
    <row r="111" spans="4:4" s="2" customFormat="1" x14ac:dyDescent="0.25">
      <c r="D111" s="1"/>
    </row>
    <row r="112" spans="4:4" s="2" customFormat="1" x14ac:dyDescent="0.25">
      <c r="D112" s="1"/>
    </row>
    <row r="113" spans="4:4" s="2" customFormat="1" x14ac:dyDescent="0.25">
      <c r="D113" s="1"/>
    </row>
    <row r="114" spans="4:4" s="2" customFormat="1" x14ac:dyDescent="0.25">
      <c r="D114" s="1"/>
    </row>
    <row r="115" spans="4:4" s="2" customFormat="1" x14ac:dyDescent="0.25">
      <c r="D115" s="1"/>
    </row>
    <row r="116" spans="4:4" s="2" customFormat="1" x14ac:dyDescent="0.25">
      <c r="D116" s="1"/>
    </row>
    <row r="117" spans="4:4" s="2" customFormat="1" x14ac:dyDescent="0.25">
      <c r="D117" s="1"/>
    </row>
    <row r="118" spans="4:4" s="2" customFormat="1" x14ac:dyDescent="0.25">
      <c r="D118" s="1"/>
    </row>
    <row r="119" spans="4:4" s="2" customFormat="1" x14ac:dyDescent="0.25">
      <c r="D119" s="1"/>
    </row>
    <row r="120" spans="4:4" s="2" customFormat="1" x14ac:dyDescent="0.25">
      <c r="D120" s="1"/>
    </row>
    <row r="121" spans="4:4" s="2" customFormat="1" x14ac:dyDescent="0.25">
      <c r="D121" s="1"/>
    </row>
    <row r="122" spans="4:4" s="2" customFormat="1" x14ac:dyDescent="0.25">
      <c r="D122" s="1"/>
    </row>
    <row r="123" spans="4:4" s="2" customFormat="1" x14ac:dyDescent="0.25">
      <c r="D123" s="1"/>
    </row>
    <row r="124" spans="4:4" s="2" customFormat="1" x14ac:dyDescent="0.25">
      <c r="D124" s="1"/>
    </row>
    <row r="125" spans="4:4" s="2" customFormat="1" x14ac:dyDescent="0.25">
      <c r="D125" s="1"/>
    </row>
    <row r="126" spans="4:4" s="2" customFormat="1" x14ac:dyDescent="0.25">
      <c r="D126" s="1"/>
    </row>
    <row r="127" spans="4:4" s="2" customFormat="1" x14ac:dyDescent="0.25">
      <c r="D127" s="1"/>
    </row>
    <row r="128" spans="4:4" s="2" customFormat="1" x14ac:dyDescent="0.25">
      <c r="D128" s="1"/>
    </row>
    <row r="129" spans="4:4" s="2" customFormat="1" x14ac:dyDescent="0.25">
      <c r="D129" s="1"/>
    </row>
    <row r="130" spans="4:4" s="2" customFormat="1" x14ac:dyDescent="0.25">
      <c r="D130" s="1"/>
    </row>
    <row r="131" spans="4:4" s="2" customFormat="1" x14ac:dyDescent="0.25">
      <c r="D131" s="1"/>
    </row>
    <row r="132" spans="4:4" s="2" customFormat="1" x14ac:dyDescent="0.25">
      <c r="D132" s="1"/>
    </row>
    <row r="133" spans="4:4" s="2" customFormat="1" x14ac:dyDescent="0.25">
      <c r="D133" s="1"/>
    </row>
    <row r="134" spans="4:4" s="2" customFormat="1" x14ac:dyDescent="0.25">
      <c r="D134" s="1"/>
    </row>
    <row r="135" spans="4:4" s="2" customFormat="1" x14ac:dyDescent="0.25">
      <c r="D135" s="1"/>
    </row>
    <row r="136" spans="4:4" s="2" customFormat="1" x14ac:dyDescent="0.25">
      <c r="D136" s="1"/>
    </row>
    <row r="137" spans="4:4" s="2" customFormat="1" x14ac:dyDescent="0.25">
      <c r="D137" s="1"/>
    </row>
    <row r="138" spans="4:4" s="2" customFormat="1" x14ac:dyDescent="0.25">
      <c r="D138" s="1"/>
    </row>
    <row r="139" spans="4:4" s="2" customFormat="1" x14ac:dyDescent="0.25">
      <c r="D139" s="1"/>
    </row>
    <row r="140" spans="4:4" s="2" customFormat="1" x14ac:dyDescent="0.25">
      <c r="D140" s="1"/>
    </row>
    <row r="141" spans="4:4" s="2" customFormat="1" x14ac:dyDescent="0.25">
      <c r="D141" s="1"/>
    </row>
    <row r="142" spans="4:4" s="2" customFormat="1" x14ac:dyDescent="0.25">
      <c r="D142" s="1"/>
    </row>
    <row r="143" spans="4:4" s="2" customFormat="1" x14ac:dyDescent="0.25">
      <c r="D143" s="1"/>
    </row>
    <row r="144" spans="4:4" s="2" customFormat="1" x14ac:dyDescent="0.25">
      <c r="D144" s="1"/>
    </row>
    <row r="145" spans="4:4" s="2" customFormat="1" x14ac:dyDescent="0.25">
      <c r="D145" s="1"/>
    </row>
    <row r="146" spans="4:4" s="2" customFormat="1" x14ac:dyDescent="0.25">
      <c r="D146" s="1"/>
    </row>
    <row r="147" spans="4:4" s="2" customFormat="1" x14ac:dyDescent="0.25">
      <c r="D147" s="1"/>
    </row>
    <row r="148" spans="4:4" s="2" customFormat="1" x14ac:dyDescent="0.25">
      <c r="D148" s="1"/>
    </row>
    <row r="149" spans="4:4" s="2" customFormat="1" x14ac:dyDescent="0.25">
      <c r="D149" s="1"/>
    </row>
    <row r="150" spans="4:4" s="2" customFormat="1" x14ac:dyDescent="0.25">
      <c r="D150" s="1"/>
    </row>
    <row r="151" spans="4:4" s="2" customFormat="1" x14ac:dyDescent="0.25">
      <c r="D151" s="1"/>
    </row>
    <row r="152" spans="4:4" s="2" customFormat="1" x14ac:dyDescent="0.25">
      <c r="D152" s="1"/>
    </row>
    <row r="153" spans="4:4" s="2" customFormat="1" x14ac:dyDescent="0.25">
      <c r="D153" s="1"/>
    </row>
    <row r="154" spans="4:4" s="2" customFormat="1" x14ac:dyDescent="0.25">
      <c r="D154" s="1"/>
    </row>
    <row r="155" spans="4:4" s="2" customFormat="1" x14ac:dyDescent="0.25">
      <c r="D155" s="1"/>
    </row>
    <row r="156" spans="4:4" s="2" customFormat="1" x14ac:dyDescent="0.25">
      <c r="D156" s="1"/>
    </row>
    <row r="157" spans="4:4" s="2" customFormat="1" x14ac:dyDescent="0.25">
      <c r="D157" s="1"/>
    </row>
    <row r="158" spans="4:4" s="2" customFormat="1" x14ac:dyDescent="0.25">
      <c r="D158" s="1"/>
    </row>
    <row r="159" spans="4:4" s="2" customFormat="1" x14ac:dyDescent="0.25">
      <c r="D159" s="1"/>
    </row>
    <row r="160" spans="4:4" s="2" customFormat="1" x14ac:dyDescent="0.25">
      <c r="D160" s="1"/>
    </row>
    <row r="161" spans="4:4" s="2" customFormat="1" x14ac:dyDescent="0.25">
      <c r="D161" s="1"/>
    </row>
    <row r="162" spans="4:4" s="2" customFormat="1" x14ac:dyDescent="0.25">
      <c r="D162" s="1"/>
    </row>
    <row r="163" spans="4:4" s="2" customFormat="1" x14ac:dyDescent="0.25">
      <c r="D163" s="1"/>
    </row>
    <row r="164" spans="4:4" s="2" customFormat="1" x14ac:dyDescent="0.25">
      <c r="D164" s="1"/>
    </row>
    <row r="165" spans="4:4" s="2" customFormat="1" x14ac:dyDescent="0.25">
      <c r="D165" s="1"/>
    </row>
    <row r="166" spans="4:4" s="2" customFormat="1" x14ac:dyDescent="0.25">
      <c r="D166" s="1"/>
    </row>
    <row r="167" spans="4:4" s="2" customFormat="1" x14ac:dyDescent="0.25">
      <c r="D167" s="1"/>
    </row>
    <row r="168" spans="4:4" s="2" customFormat="1" x14ac:dyDescent="0.25">
      <c r="D168" s="1"/>
    </row>
    <row r="169" spans="4:4" s="2" customFormat="1" x14ac:dyDescent="0.25">
      <c r="D169" s="1"/>
    </row>
    <row r="170" spans="4:4" s="2" customFormat="1" x14ac:dyDescent="0.25">
      <c r="D170" s="1"/>
    </row>
    <row r="171" spans="4:4" s="2" customFormat="1" x14ac:dyDescent="0.25">
      <c r="D171" s="1"/>
    </row>
    <row r="172" spans="4:4" s="2" customFormat="1" x14ac:dyDescent="0.25">
      <c r="D172" s="1"/>
    </row>
    <row r="173" spans="4:4" s="2" customFormat="1" x14ac:dyDescent="0.25">
      <c r="D173" s="1"/>
    </row>
    <row r="174" spans="4:4" s="2" customFormat="1" x14ac:dyDescent="0.25">
      <c r="D174" s="1"/>
    </row>
    <row r="175" spans="4:4" s="2" customFormat="1" x14ac:dyDescent="0.25">
      <c r="D175" s="1"/>
    </row>
    <row r="176" spans="4:4" s="2" customFormat="1" x14ac:dyDescent="0.25">
      <c r="D176" s="1"/>
    </row>
    <row r="177" spans="4:4" s="2" customFormat="1" x14ac:dyDescent="0.25">
      <c r="D177" s="1"/>
    </row>
    <row r="178" spans="4:4" s="2" customFormat="1" x14ac:dyDescent="0.25">
      <c r="D178" s="1"/>
    </row>
    <row r="179" spans="4:4" s="2" customFormat="1" x14ac:dyDescent="0.25">
      <c r="D179" s="1"/>
    </row>
    <row r="180" spans="4:4" s="2" customFormat="1" x14ac:dyDescent="0.25">
      <c r="D180" s="1"/>
    </row>
    <row r="181" spans="4:4" s="2" customFormat="1" x14ac:dyDescent="0.25">
      <c r="D181" s="1"/>
    </row>
    <row r="182" spans="4:4" s="2" customFormat="1" x14ac:dyDescent="0.25">
      <c r="D182" s="1"/>
    </row>
    <row r="183" spans="4:4" s="2" customFormat="1" x14ac:dyDescent="0.25">
      <c r="D183" s="1"/>
    </row>
    <row r="184" spans="4:4" s="2" customFormat="1" x14ac:dyDescent="0.25">
      <c r="D184" s="1"/>
    </row>
    <row r="185" spans="4:4" s="2" customFormat="1" x14ac:dyDescent="0.25">
      <c r="D185" s="1"/>
    </row>
    <row r="186" spans="4:4" s="2" customFormat="1" x14ac:dyDescent="0.25">
      <c r="D186" s="1"/>
    </row>
    <row r="187" spans="4:4" s="2" customFormat="1" x14ac:dyDescent="0.25">
      <c r="D187" s="1"/>
    </row>
    <row r="188" spans="4:4" s="2" customFormat="1" x14ac:dyDescent="0.25">
      <c r="D188" s="1"/>
    </row>
    <row r="189" spans="4:4" s="2" customFormat="1" x14ac:dyDescent="0.25">
      <c r="D189" s="1"/>
    </row>
    <row r="190" spans="4:4" s="2" customFormat="1" x14ac:dyDescent="0.25">
      <c r="D190" s="1"/>
    </row>
    <row r="191" spans="4:4" s="2" customFormat="1" x14ac:dyDescent="0.25">
      <c r="D191" s="1"/>
    </row>
    <row r="192" spans="4:4" s="2" customFormat="1" x14ac:dyDescent="0.25">
      <c r="D192" s="1"/>
    </row>
    <row r="193" spans="4:4" s="2" customFormat="1" x14ac:dyDescent="0.25">
      <c r="D193" s="1"/>
    </row>
    <row r="194" spans="4:4" s="2" customFormat="1" x14ac:dyDescent="0.25">
      <c r="D194" s="1"/>
    </row>
    <row r="195" spans="4:4" s="2" customFormat="1" x14ac:dyDescent="0.25">
      <c r="D195" s="1"/>
    </row>
    <row r="196" spans="4:4" s="2" customFormat="1" x14ac:dyDescent="0.25">
      <c r="D196" s="1"/>
    </row>
    <row r="197" spans="4:4" s="2" customFormat="1" x14ac:dyDescent="0.25">
      <c r="D197" s="1"/>
    </row>
    <row r="198" spans="4:4" s="2" customFormat="1" x14ac:dyDescent="0.25">
      <c r="D198" s="1"/>
    </row>
    <row r="199" spans="4:4" s="2" customFormat="1" x14ac:dyDescent="0.25">
      <c r="D199" s="1"/>
    </row>
    <row r="200" spans="4:4" s="2" customFormat="1" x14ac:dyDescent="0.25">
      <c r="D200" s="1"/>
    </row>
    <row r="201" spans="4:4" s="2" customFormat="1" x14ac:dyDescent="0.25">
      <c r="D201" s="1"/>
    </row>
    <row r="202" spans="4:4" s="2" customFormat="1" x14ac:dyDescent="0.25">
      <c r="D202" s="1"/>
    </row>
    <row r="203" spans="4:4" s="2" customFormat="1" x14ac:dyDescent="0.25">
      <c r="D203" s="1"/>
    </row>
    <row r="204" spans="4:4" s="2" customFormat="1" x14ac:dyDescent="0.25">
      <c r="D204" s="1"/>
    </row>
    <row r="205" spans="4:4" s="2" customFormat="1" x14ac:dyDescent="0.25">
      <c r="D205" s="1"/>
    </row>
    <row r="206" spans="4:4" s="2" customFormat="1" x14ac:dyDescent="0.25">
      <c r="D206" s="1"/>
    </row>
    <row r="207" spans="4:4" s="2" customFormat="1" x14ac:dyDescent="0.25">
      <c r="D207" s="1"/>
    </row>
    <row r="208" spans="4:4" s="2" customFormat="1" x14ac:dyDescent="0.25">
      <c r="D208" s="1"/>
    </row>
    <row r="209" spans="4:4" s="2" customFormat="1" x14ac:dyDescent="0.25">
      <c r="D209" s="1"/>
    </row>
    <row r="210" spans="4:4" s="2" customFormat="1" x14ac:dyDescent="0.25">
      <c r="D210" s="1"/>
    </row>
    <row r="211" spans="4:4" s="2" customFormat="1" x14ac:dyDescent="0.25">
      <c r="D211" s="1"/>
    </row>
    <row r="212" spans="4:4" s="2" customFormat="1" x14ac:dyDescent="0.25">
      <c r="D212" s="1"/>
    </row>
    <row r="213" spans="4:4" s="2" customFormat="1" x14ac:dyDescent="0.25">
      <c r="D213" s="1"/>
    </row>
    <row r="214" spans="4:4" s="2" customFormat="1" x14ac:dyDescent="0.25">
      <c r="D214" s="1"/>
    </row>
    <row r="215" spans="4:4" s="2" customFormat="1" x14ac:dyDescent="0.25">
      <c r="D215" s="1"/>
    </row>
    <row r="216" spans="4:4" s="2" customFormat="1" x14ac:dyDescent="0.25">
      <c r="D216" s="1"/>
    </row>
    <row r="217" spans="4:4" s="2" customFormat="1" x14ac:dyDescent="0.25">
      <c r="D217" s="1"/>
    </row>
    <row r="218" spans="4:4" s="2" customFormat="1" x14ac:dyDescent="0.25">
      <c r="D218" s="1"/>
    </row>
    <row r="219" spans="4:4" s="2" customFormat="1" x14ac:dyDescent="0.25">
      <c r="D219" s="1"/>
    </row>
    <row r="220" spans="4:4" s="2" customFormat="1" x14ac:dyDescent="0.25">
      <c r="D220" s="1"/>
    </row>
    <row r="221" spans="4:4" s="2" customFormat="1" x14ac:dyDescent="0.25">
      <c r="D221" s="1"/>
    </row>
    <row r="222" spans="4:4" s="2" customFormat="1" x14ac:dyDescent="0.25">
      <c r="D222" s="1"/>
    </row>
    <row r="223" spans="4:4" s="2" customFormat="1" x14ac:dyDescent="0.25">
      <c r="D223" s="1"/>
    </row>
    <row r="224" spans="4:4" s="2" customFormat="1" x14ac:dyDescent="0.25">
      <c r="D224" s="1"/>
    </row>
    <row r="225" spans="4:4" s="2" customFormat="1" x14ac:dyDescent="0.25">
      <c r="D225" s="1"/>
    </row>
    <row r="226" spans="4:4" s="2" customFormat="1" x14ac:dyDescent="0.25">
      <c r="D226" s="1"/>
    </row>
    <row r="227" spans="4:4" s="2" customFormat="1" x14ac:dyDescent="0.25">
      <c r="D227" s="1"/>
    </row>
    <row r="228" spans="4:4" s="2" customFormat="1" x14ac:dyDescent="0.25">
      <c r="D228" s="1"/>
    </row>
    <row r="229" spans="4:4" s="2" customFormat="1" x14ac:dyDescent="0.25">
      <c r="D229" s="1"/>
    </row>
    <row r="230" spans="4:4" s="2" customFormat="1" x14ac:dyDescent="0.25">
      <c r="D230" s="1"/>
    </row>
    <row r="231" spans="4:4" s="2" customFormat="1" x14ac:dyDescent="0.25">
      <c r="D231" s="1"/>
    </row>
    <row r="232" spans="4:4" s="2" customFormat="1" x14ac:dyDescent="0.25">
      <c r="D232" s="1"/>
    </row>
    <row r="233" spans="4:4" s="2" customFormat="1" x14ac:dyDescent="0.25">
      <c r="D233" s="1"/>
    </row>
    <row r="234" spans="4:4" s="2" customFormat="1" x14ac:dyDescent="0.25">
      <c r="D234" s="1"/>
    </row>
    <row r="235" spans="4:4" s="2" customFormat="1" x14ac:dyDescent="0.25">
      <c r="D235" s="1"/>
    </row>
    <row r="236" spans="4:4" s="2" customFormat="1" x14ac:dyDescent="0.25">
      <c r="D236" s="1"/>
    </row>
    <row r="237" spans="4:4" s="2" customFormat="1" x14ac:dyDescent="0.25">
      <c r="D237" s="1"/>
    </row>
    <row r="238" spans="4:4" s="2" customFormat="1" x14ac:dyDescent="0.25">
      <c r="D238" s="1"/>
    </row>
    <row r="239" spans="4:4" s="2" customFormat="1" x14ac:dyDescent="0.25">
      <c r="D239" s="1"/>
    </row>
    <row r="240" spans="4:4" s="2" customFormat="1" x14ac:dyDescent="0.25">
      <c r="D240" s="1"/>
    </row>
    <row r="241" spans="4:4" s="2" customFormat="1" x14ac:dyDescent="0.25">
      <c r="D241" s="1"/>
    </row>
    <row r="242" spans="4:4" s="2" customFormat="1" x14ac:dyDescent="0.25">
      <c r="D242" s="1"/>
    </row>
    <row r="243" spans="4:4" s="2" customFormat="1" x14ac:dyDescent="0.25">
      <c r="D243" s="1"/>
    </row>
    <row r="244" spans="4:4" s="2" customFormat="1" x14ac:dyDescent="0.25">
      <c r="D244" s="1"/>
    </row>
    <row r="245" spans="4:4" s="2" customFormat="1" x14ac:dyDescent="0.25">
      <c r="D245" s="1"/>
    </row>
    <row r="246" spans="4:4" s="2" customFormat="1" x14ac:dyDescent="0.25">
      <c r="D246" s="1"/>
    </row>
    <row r="247" spans="4:4" s="2" customFormat="1" x14ac:dyDescent="0.25">
      <c r="D247" s="1"/>
    </row>
    <row r="248" spans="4:4" s="2" customFormat="1" x14ac:dyDescent="0.25">
      <c r="D248" s="1"/>
    </row>
    <row r="249" spans="4:4" s="2" customFormat="1" x14ac:dyDescent="0.25">
      <c r="D249" s="1"/>
    </row>
    <row r="250" spans="4:4" s="2" customFormat="1" x14ac:dyDescent="0.25">
      <c r="D250" s="1"/>
    </row>
    <row r="251" spans="4:4" s="2" customFormat="1" x14ac:dyDescent="0.25">
      <c r="D251" s="1"/>
    </row>
    <row r="252" spans="4:4" s="2" customFormat="1" x14ac:dyDescent="0.25">
      <c r="D252" s="1"/>
    </row>
    <row r="253" spans="4:4" s="2" customFormat="1" x14ac:dyDescent="0.25">
      <c r="D253" s="1"/>
    </row>
    <row r="254" spans="4:4" s="2" customFormat="1" x14ac:dyDescent="0.25">
      <c r="D254" s="1"/>
    </row>
    <row r="255" spans="4:4" s="2" customFormat="1" x14ac:dyDescent="0.25">
      <c r="D255" s="1"/>
    </row>
    <row r="256" spans="4:4" s="2" customFormat="1" x14ac:dyDescent="0.25">
      <c r="D256" s="1"/>
    </row>
    <row r="257" spans="4:4" s="2" customFormat="1" x14ac:dyDescent="0.25">
      <c r="D257" s="1"/>
    </row>
    <row r="258" spans="4:4" s="2" customFormat="1" x14ac:dyDescent="0.25">
      <c r="D258" s="1"/>
    </row>
    <row r="259" spans="4:4" s="2" customFormat="1" x14ac:dyDescent="0.25">
      <c r="D259" s="1"/>
    </row>
    <row r="260" spans="4:4" s="2" customFormat="1" x14ac:dyDescent="0.25">
      <c r="D260" s="1"/>
    </row>
    <row r="261" spans="4:4" s="2" customFormat="1" x14ac:dyDescent="0.25">
      <c r="D261" s="1"/>
    </row>
    <row r="262" spans="4:4" s="2" customFormat="1" x14ac:dyDescent="0.25">
      <c r="D262" s="1"/>
    </row>
    <row r="263" spans="4:4" s="2" customFormat="1" x14ac:dyDescent="0.25">
      <c r="D263" s="1"/>
    </row>
    <row r="264" spans="4:4" s="2" customFormat="1" x14ac:dyDescent="0.25">
      <c r="D264" s="1"/>
    </row>
    <row r="265" spans="4:4" s="2" customFormat="1" x14ac:dyDescent="0.25">
      <c r="D265" s="1"/>
    </row>
    <row r="266" spans="4:4" s="2" customFormat="1" x14ac:dyDescent="0.25">
      <c r="D266" s="1"/>
    </row>
    <row r="267" spans="4:4" s="2" customFormat="1" x14ac:dyDescent="0.25">
      <c r="D267" s="1"/>
    </row>
    <row r="268" spans="4:4" s="2" customFormat="1" x14ac:dyDescent="0.25">
      <c r="D268" s="1"/>
    </row>
    <row r="269" spans="4:4" s="2" customFormat="1" x14ac:dyDescent="0.25">
      <c r="D269" s="1"/>
    </row>
    <row r="270" spans="4:4" s="2" customFormat="1" x14ac:dyDescent="0.25">
      <c r="D270" s="1"/>
    </row>
    <row r="271" spans="4:4" s="2" customFormat="1" x14ac:dyDescent="0.25">
      <c r="D271" s="1"/>
    </row>
    <row r="272" spans="4:4" s="2" customFormat="1" x14ac:dyDescent="0.25">
      <c r="D272" s="1"/>
    </row>
    <row r="273" spans="4:4" s="2" customFormat="1" x14ac:dyDescent="0.25">
      <c r="D273" s="1"/>
    </row>
    <row r="274" spans="4:4" s="2" customFormat="1" x14ac:dyDescent="0.25">
      <c r="D274" s="1"/>
    </row>
    <row r="275" spans="4:4" s="2" customFormat="1" x14ac:dyDescent="0.25">
      <c r="D275" s="1"/>
    </row>
    <row r="276" spans="4:4" s="2" customFormat="1" x14ac:dyDescent="0.25">
      <c r="D276" s="1"/>
    </row>
    <row r="277" spans="4:4" s="2" customFormat="1" x14ac:dyDescent="0.25">
      <c r="D277" s="1"/>
    </row>
    <row r="278" spans="4:4" s="2" customFormat="1" x14ac:dyDescent="0.25">
      <c r="D278" s="1"/>
    </row>
    <row r="279" spans="4:4" s="2" customFormat="1" x14ac:dyDescent="0.25">
      <c r="D279" s="1"/>
    </row>
    <row r="280" spans="4:4" s="2" customFormat="1" x14ac:dyDescent="0.25">
      <c r="D280" s="1"/>
    </row>
    <row r="281" spans="4:4" s="2" customFormat="1" x14ac:dyDescent="0.25">
      <c r="D281" s="1"/>
    </row>
    <row r="282" spans="4:4" s="2" customFormat="1" x14ac:dyDescent="0.25">
      <c r="D282" s="1"/>
    </row>
    <row r="283" spans="4:4" s="2" customFormat="1" x14ac:dyDescent="0.25">
      <c r="D283" s="1"/>
    </row>
    <row r="284" spans="4:4" s="2" customFormat="1" x14ac:dyDescent="0.25">
      <c r="D284" s="1"/>
    </row>
    <row r="285" spans="4:4" s="2" customFormat="1" x14ac:dyDescent="0.25">
      <c r="D285" s="1"/>
    </row>
    <row r="286" spans="4:4" s="2" customFormat="1" x14ac:dyDescent="0.25">
      <c r="D286" s="1"/>
    </row>
    <row r="287" spans="4:4" s="2" customFormat="1" x14ac:dyDescent="0.25">
      <c r="D287" s="1"/>
    </row>
    <row r="288" spans="4:4" s="2" customFormat="1" x14ac:dyDescent="0.25">
      <c r="D288" s="1"/>
    </row>
    <row r="289" spans="4:4" s="2" customFormat="1" x14ac:dyDescent="0.25">
      <c r="D289" s="1"/>
    </row>
    <row r="290" spans="4:4" s="2" customFormat="1" x14ac:dyDescent="0.25">
      <c r="D290" s="1"/>
    </row>
    <row r="291" spans="4:4" s="2" customFormat="1" x14ac:dyDescent="0.25">
      <c r="D291" s="1"/>
    </row>
    <row r="292" spans="4:4" s="2" customFormat="1" x14ac:dyDescent="0.25">
      <c r="D292" s="1"/>
    </row>
    <row r="293" spans="4:4" s="2" customFormat="1" x14ac:dyDescent="0.25">
      <c r="D293" s="1"/>
    </row>
    <row r="294" spans="4:4" s="2" customFormat="1" x14ac:dyDescent="0.25">
      <c r="D294" s="1"/>
    </row>
    <row r="295" spans="4:4" s="2" customFormat="1" x14ac:dyDescent="0.25">
      <c r="D295" s="1"/>
    </row>
    <row r="296" spans="4:4" s="2" customFormat="1" x14ac:dyDescent="0.25">
      <c r="D296" s="1"/>
    </row>
    <row r="297" spans="4:4" s="2" customFormat="1" x14ac:dyDescent="0.25">
      <c r="D297" s="1"/>
    </row>
    <row r="298" spans="4:4" s="2" customFormat="1" x14ac:dyDescent="0.25">
      <c r="D298" s="1"/>
    </row>
    <row r="299" spans="4:4" s="2" customFormat="1" x14ac:dyDescent="0.25">
      <c r="D299" s="1"/>
    </row>
    <row r="300" spans="4:4" s="2" customFormat="1" x14ac:dyDescent="0.25">
      <c r="D300" s="1"/>
    </row>
    <row r="301" spans="4:4" s="2" customFormat="1" x14ac:dyDescent="0.25">
      <c r="D301" s="1"/>
    </row>
    <row r="302" spans="4:4" s="2" customFormat="1" x14ac:dyDescent="0.25">
      <c r="D302" s="1"/>
    </row>
    <row r="303" spans="4:4" s="2" customFormat="1" x14ac:dyDescent="0.25">
      <c r="D303" s="1"/>
    </row>
    <row r="304" spans="4:4" s="2" customFormat="1" x14ac:dyDescent="0.25">
      <c r="D304" s="1"/>
    </row>
    <row r="305" spans="4:4" s="2" customFormat="1" x14ac:dyDescent="0.25">
      <c r="D305" s="1"/>
    </row>
    <row r="306" spans="4:4" s="2" customFormat="1" x14ac:dyDescent="0.25">
      <c r="D306" s="1"/>
    </row>
    <row r="307" spans="4:4" s="2" customFormat="1" x14ac:dyDescent="0.25">
      <c r="D307" s="1"/>
    </row>
    <row r="308" spans="4:4" s="2" customFormat="1" x14ac:dyDescent="0.25">
      <c r="D308" s="1"/>
    </row>
    <row r="309" spans="4:4" s="2" customFormat="1" x14ac:dyDescent="0.25">
      <c r="D309" s="1"/>
    </row>
    <row r="310" spans="4:4" s="2" customFormat="1" x14ac:dyDescent="0.25">
      <c r="D310" s="1"/>
    </row>
    <row r="311" spans="4:4" s="2" customFormat="1" x14ac:dyDescent="0.25">
      <c r="D311" s="1"/>
    </row>
    <row r="312" spans="4:4" s="2" customFormat="1" x14ac:dyDescent="0.25">
      <c r="D312" s="1"/>
    </row>
    <row r="313" spans="4:4" s="2" customFormat="1" x14ac:dyDescent="0.25">
      <c r="D313" s="1"/>
    </row>
    <row r="314" spans="4:4" s="2" customFormat="1" x14ac:dyDescent="0.25">
      <c r="D314" s="1"/>
    </row>
    <row r="315" spans="4:4" s="2" customFormat="1" x14ac:dyDescent="0.25">
      <c r="D315" s="1"/>
    </row>
    <row r="316" spans="4:4" s="2" customFormat="1" x14ac:dyDescent="0.25">
      <c r="D316" s="1"/>
    </row>
    <row r="317" spans="4:4" s="2" customFormat="1" x14ac:dyDescent="0.25">
      <c r="D317" s="1"/>
    </row>
    <row r="318" spans="4:4" s="2" customFormat="1" x14ac:dyDescent="0.25">
      <c r="D318" s="1"/>
    </row>
    <row r="319" spans="4:4" s="2" customFormat="1" x14ac:dyDescent="0.25">
      <c r="D319" s="1"/>
    </row>
    <row r="320" spans="4:4" s="2" customFormat="1" x14ac:dyDescent="0.25">
      <c r="D320" s="1"/>
    </row>
    <row r="321" spans="4:4" s="2" customFormat="1" x14ac:dyDescent="0.25">
      <c r="D321" s="1"/>
    </row>
    <row r="322" spans="4:4" s="2" customFormat="1" x14ac:dyDescent="0.25">
      <c r="D322" s="1"/>
    </row>
    <row r="323" spans="4:4" s="2" customFormat="1" x14ac:dyDescent="0.25">
      <c r="D323" s="1"/>
    </row>
    <row r="324" spans="4:4" s="2" customFormat="1" x14ac:dyDescent="0.25">
      <c r="D324" s="1"/>
    </row>
    <row r="325" spans="4:4" s="2" customFormat="1" x14ac:dyDescent="0.25">
      <c r="D325" s="1"/>
    </row>
    <row r="326" spans="4:4" s="2" customFormat="1" x14ac:dyDescent="0.25">
      <c r="D326" s="1"/>
    </row>
    <row r="327" spans="4:4" s="2" customFormat="1" x14ac:dyDescent="0.25">
      <c r="D327" s="1"/>
    </row>
    <row r="328" spans="4:4" s="2" customFormat="1" x14ac:dyDescent="0.25">
      <c r="D328" s="1"/>
    </row>
    <row r="329" spans="4:4" s="2" customFormat="1" x14ac:dyDescent="0.25">
      <c r="D329" s="1"/>
    </row>
    <row r="330" spans="4:4" s="2" customFormat="1" x14ac:dyDescent="0.25">
      <c r="D330" s="1"/>
    </row>
    <row r="331" spans="4:4" s="2" customFormat="1" x14ac:dyDescent="0.25">
      <c r="D331" s="1"/>
    </row>
    <row r="332" spans="4:4" s="2" customFormat="1" x14ac:dyDescent="0.25">
      <c r="D332" s="1"/>
    </row>
    <row r="333" spans="4:4" s="2" customFormat="1" x14ac:dyDescent="0.25">
      <c r="D333" s="1"/>
    </row>
    <row r="334" spans="4:4" s="2" customFormat="1" x14ac:dyDescent="0.25">
      <c r="D334" s="1"/>
    </row>
    <row r="335" spans="4:4" s="2" customFormat="1" x14ac:dyDescent="0.25">
      <c r="D335" s="1"/>
    </row>
    <row r="336" spans="4:4" s="2" customFormat="1" x14ac:dyDescent="0.25">
      <c r="D336" s="1"/>
    </row>
    <row r="337" spans="4:4" s="2" customFormat="1" x14ac:dyDescent="0.25">
      <c r="D337" s="1"/>
    </row>
    <row r="338" spans="4:4" s="2" customFormat="1" x14ac:dyDescent="0.25">
      <c r="D338" s="1"/>
    </row>
    <row r="339" spans="4:4" s="2" customFormat="1" x14ac:dyDescent="0.25">
      <c r="D339" s="1"/>
    </row>
    <row r="340" spans="4:4" s="2" customFormat="1" x14ac:dyDescent="0.25">
      <c r="D340" s="1"/>
    </row>
    <row r="341" spans="4:4" s="2" customFormat="1" x14ac:dyDescent="0.25">
      <c r="D341" s="1"/>
    </row>
    <row r="342" spans="4:4" s="2" customFormat="1" x14ac:dyDescent="0.25">
      <c r="D342" s="1"/>
    </row>
    <row r="343" spans="4:4" s="2" customFormat="1" x14ac:dyDescent="0.25">
      <c r="D343" s="1"/>
    </row>
    <row r="344" spans="4:4" s="2" customFormat="1" x14ac:dyDescent="0.25">
      <c r="D344" s="1"/>
    </row>
    <row r="345" spans="4:4" s="2" customFormat="1" x14ac:dyDescent="0.25">
      <c r="D345" s="1"/>
    </row>
    <row r="346" spans="4:4" s="2" customFormat="1" x14ac:dyDescent="0.25">
      <c r="D346" s="1"/>
    </row>
    <row r="347" spans="4:4" s="2" customFormat="1" x14ac:dyDescent="0.25">
      <c r="D347" s="1"/>
    </row>
    <row r="348" spans="4:4" s="2" customFormat="1" x14ac:dyDescent="0.25">
      <c r="D348" s="1"/>
    </row>
    <row r="349" spans="4:4" s="2" customFormat="1" x14ac:dyDescent="0.25">
      <c r="D349" s="1"/>
    </row>
    <row r="350" spans="4:4" s="2" customFormat="1" x14ac:dyDescent="0.25">
      <c r="D350" s="1"/>
    </row>
    <row r="351" spans="4:4" s="2" customFormat="1" x14ac:dyDescent="0.25">
      <c r="D351" s="1"/>
    </row>
    <row r="352" spans="4:4" s="2" customFormat="1" x14ac:dyDescent="0.25">
      <c r="D352" s="1"/>
    </row>
    <row r="353" spans="4:4" s="2" customFormat="1" x14ac:dyDescent="0.25">
      <c r="D353" s="1"/>
    </row>
    <row r="354" spans="4:4" s="2" customFormat="1" x14ac:dyDescent="0.25">
      <c r="D354" s="1"/>
    </row>
    <row r="355" spans="4:4" s="2" customFormat="1" x14ac:dyDescent="0.25">
      <c r="D355" s="1"/>
    </row>
    <row r="356" spans="4:4" s="2" customFormat="1" x14ac:dyDescent="0.25">
      <c r="D356" s="1"/>
    </row>
    <row r="357" spans="4:4" s="2" customFormat="1" x14ac:dyDescent="0.25">
      <c r="D357" s="1"/>
    </row>
    <row r="358" spans="4:4" s="2" customFormat="1" x14ac:dyDescent="0.25">
      <c r="D358" s="1"/>
    </row>
    <row r="359" spans="4:4" s="2" customFormat="1" x14ac:dyDescent="0.25">
      <c r="D359" s="1"/>
    </row>
    <row r="360" spans="4:4" s="2" customFormat="1" x14ac:dyDescent="0.25">
      <c r="D360" s="1"/>
    </row>
    <row r="361" spans="4:4" s="2" customFormat="1" x14ac:dyDescent="0.25">
      <c r="D361" s="1"/>
    </row>
    <row r="362" spans="4:4" s="2" customFormat="1" x14ac:dyDescent="0.25">
      <c r="D362" s="1"/>
    </row>
    <row r="363" spans="4:4" s="2" customFormat="1" x14ac:dyDescent="0.25">
      <c r="D363" s="1"/>
    </row>
    <row r="364" spans="4:4" s="2" customFormat="1" x14ac:dyDescent="0.25">
      <c r="D364" s="1"/>
    </row>
    <row r="365" spans="4:4" s="2" customFormat="1" x14ac:dyDescent="0.25">
      <c r="D365" s="1"/>
    </row>
    <row r="366" spans="4:4" s="2" customFormat="1" x14ac:dyDescent="0.25">
      <c r="D366" s="1"/>
    </row>
    <row r="367" spans="4:4" s="2" customFormat="1" x14ac:dyDescent="0.25">
      <c r="D367" s="1"/>
    </row>
    <row r="368" spans="4:4" s="2" customFormat="1" x14ac:dyDescent="0.25">
      <c r="D368" s="1"/>
    </row>
    <row r="369" spans="4:4" s="2" customFormat="1" x14ac:dyDescent="0.25">
      <c r="D369" s="1"/>
    </row>
    <row r="370" spans="4:4" s="2" customFormat="1" x14ac:dyDescent="0.25">
      <c r="D370" s="1"/>
    </row>
    <row r="371" spans="4:4" s="2" customFormat="1" x14ac:dyDescent="0.25">
      <c r="D371" s="1"/>
    </row>
    <row r="372" spans="4:4" s="2" customFormat="1" x14ac:dyDescent="0.25">
      <c r="D372" s="1"/>
    </row>
    <row r="373" spans="4:4" s="2" customFormat="1" x14ac:dyDescent="0.25">
      <c r="D373" s="1"/>
    </row>
    <row r="374" spans="4:4" s="2" customFormat="1" x14ac:dyDescent="0.25">
      <c r="D374" s="1"/>
    </row>
    <row r="375" spans="4:4" s="2" customFormat="1" x14ac:dyDescent="0.25">
      <c r="D375" s="1"/>
    </row>
    <row r="376" spans="4:4" s="2" customFormat="1" x14ac:dyDescent="0.25">
      <c r="D376" s="1"/>
    </row>
    <row r="377" spans="4:4" s="2" customFormat="1" x14ac:dyDescent="0.25">
      <c r="D377" s="1"/>
    </row>
    <row r="378" spans="4:4" s="2" customFormat="1" x14ac:dyDescent="0.25">
      <c r="D378" s="1"/>
    </row>
    <row r="379" spans="4:4" s="2" customFormat="1" x14ac:dyDescent="0.25">
      <c r="D379" s="1"/>
    </row>
    <row r="380" spans="4:4" s="2" customFormat="1" x14ac:dyDescent="0.25">
      <c r="D380" s="1"/>
    </row>
    <row r="381" spans="4:4" s="2" customFormat="1" x14ac:dyDescent="0.25">
      <c r="D381" s="1"/>
    </row>
    <row r="382" spans="4:4" s="2" customFormat="1" x14ac:dyDescent="0.25">
      <c r="D382" s="1"/>
    </row>
    <row r="383" spans="4:4" s="2" customFormat="1" x14ac:dyDescent="0.25">
      <c r="D383" s="1"/>
    </row>
    <row r="384" spans="4:4" s="2" customFormat="1" x14ac:dyDescent="0.25">
      <c r="D384" s="1"/>
    </row>
    <row r="385" spans="4:4" s="2" customFormat="1" x14ac:dyDescent="0.25">
      <c r="D385" s="1"/>
    </row>
    <row r="386" spans="4:4" s="2" customFormat="1" x14ac:dyDescent="0.25">
      <c r="D386" s="1"/>
    </row>
    <row r="387" spans="4:4" s="2" customFormat="1" x14ac:dyDescent="0.25">
      <c r="D387" s="1"/>
    </row>
    <row r="388" spans="4:4" s="2" customFormat="1" x14ac:dyDescent="0.25">
      <c r="D388" s="1"/>
    </row>
    <row r="389" spans="4:4" s="2" customFormat="1" x14ac:dyDescent="0.25">
      <c r="D389" s="1"/>
    </row>
    <row r="390" spans="4:4" s="2" customFormat="1" x14ac:dyDescent="0.25">
      <c r="D390" s="1"/>
    </row>
    <row r="391" spans="4:4" s="2" customFormat="1" x14ac:dyDescent="0.25">
      <c r="D391" s="1"/>
    </row>
    <row r="392" spans="4:4" s="2" customFormat="1" x14ac:dyDescent="0.25">
      <c r="D392" s="1"/>
    </row>
    <row r="393" spans="4:4" s="2" customFormat="1" x14ac:dyDescent="0.25">
      <c r="D393" s="1"/>
    </row>
    <row r="394" spans="4:4" s="2" customFormat="1" x14ac:dyDescent="0.25">
      <c r="D394" s="1"/>
    </row>
    <row r="395" spans="4:4" s="2" customFormat="1" x14ac:dyDescent="0.25">
      <c r="D395" s="1"/>
    </row>
    <row r="396" spans="4:4" s="2" customFormat="1" x14ac:dyDescent="0.25">
      <c r="D396" s="1"/>
    </row>
    <row r="397" spans="4:4" s="2" customFormat="1" x14ac:dyDescent="0.25">
      <c r="D397" s="1"/>
    </row>
    <row r="398" spans="4:4" s="2" customFormat="1" x14ac:dyDescent="0.25">
      <c r="D398" s="1"/>
    </row>
    <row r="399" spans="4:4" s="2" customFormat="1" x14ac:dyDescent="0.25">
      <c r="D399" s="1"/>
    </row>
    <row r="400" spans="4:4" s="2" customFormat="1" x14ac:dyDescent="0.25">
      <c r="D400" s="1"/>
    </row>
    <row r="401" spans="4:4" s="2" customFormat="1" x14ac:dyDescent="0.25">
      <c r="D401" s="1"/>
    </row>
    <row r="402" spans="4:4" s="2" customFormat="1" x14ac:dyDescent="0.25">
      <c r="D402" s="1"/>
    </row>
    <row r="403" spans="4:4" s="2" customFormat="1" x14ac:dyDescent="0.25">
      <c r="D403" s="1"/>
    </row>
    <row r="404" spans="4:4" s="2" customFormat="1" x14ac:dyDescent="0.25">
      <c r="D404" s="1"/>
    </row>
    <row r="405" spans="4:4" s="2" customFormat="1" x14ac:dyDescent="0.25">
      <c r="D405" s="1"/>
    </row>
    <row r="406" spans="4:4" s="2" customFormat="1" x14ac:dyDescent="0.25">
      <c r="D406" s="1"/>
    </row>
    <row r="407" spans="4:4" s="2" customFormat="1" x14ac:dyDescent="0.25">
      <c r="D407" s="1"/>
    </row>
    <row r="408" spans="4:4" s="2" customFormat="1" x14ac:dyDescent="0.25">
      <c r="D408" s="1"/>
    </row>
    <row r="409" spans="4:4" s="2" customFormat="1" x14ac:dyDescent="0.25">
      <c r="D409" s="1"/>
    </row>
    <row r="410" spans="4:4" s="2" customFormat="1" x14ac:dyDescent="0.25">
      <c r="D410" s="1"/>
    </row>
    <row r="411" spans="4:4" s="2" customFormat="1" x14ac:dyDescent="0.25">
      <c r="D411" s="1"/>
    </row>
    <row r="412" spans="4:4" s="2" customFormat="1" x14ac:dyDescent="0.25">
      <c r="D412" s="1"/>
    </row>
    <row r="413" spans="4:4" s="2" customFormat="1" x14ac:dyDescent="0.25">
      <c r="D413" s="1"/>
    </row>
    <row r="414" spans="4:4" s="2" customFormat="1" x14ac:dyDescent="0.25">
      <c r="D414" s="1"/>
    </row>
    <row r="415" spans="4:4" s="2" customFormat="1" x14ac:dyDescent="0.25">
      <c r="D415" s="1"/>
    </row>
    <row r="416" spans="4:4" s="2" customFormat="1" x14ac:dyDescent="0.25">
      <c r="D416" s="1"/>
    </row>
    <row r="417" spans="4:4" s="2" customFormat="1" x14ac:dyDescent="0.25">
      <c r="D417" s="1"/>
    </row>
    <row r="418" spans="4:4" s="2" customFormat="1" x14ac:dyDescent="0.25">
      <c r="D418" s="1"/>
    </row>
    <row r="419" spans="4:4" s="2" customFormat="1" x14ac:dyDescent="0.25">
      <c r="D419" s="1"/>
    </row>
    <row r="420" spans="4:4" s="2" customFormat="1" x14ac:dyDescent="0.25">
      <c r="D420" s="1"/>
    </row>
    <row r="421" spans="4:4" s="2" customFormat="1" x14ac:dyDescent="0.25">
      <c r="D421" s="1"/>
    </row>
    <row r="422" spans="4:4" s="2" customFormat="1" x14ac:dyDescent="0.25">
      <c r="D422" s="1"/>
    </row>
    <row r="423" spans="4:4" s="2" customFormat="1" x14ac:dyDescent="0.25">
      <c r="D423" s="1"/>
    </row>
    <row r="424" spans="4:4" s="2" customFormat="1" x14ac:dyDescent="0.25">
      <c r="D424" s="1"/>
    </row>
    <row r="425" spans="4:4" s="2" customFormat="1" x14ac:dyDescent="0.25">
      <c r="D425" s="1"/>
    </row>
    <row r="426" spans="4:4" s="2" customFormat="1" x14ac:dyDescent="0.25">
      <c r="D426" s="1"/>
    </row>
    <row r="427" spans="4:4" s="2" customFormat="1" x14ac:dyDescent="0.25">
      <c r="D427" s="1"/>
    </row>
    <row r="428" spans="4:4" s="2" customFormat="1" x14ac:dyDescent="0.25">
      <c r="D428" s="1"/>
    </row>
    <row r="429" spans="4:4" s="2" customFormat="1" x14ac:dyDescent="0.25">
      <c r="D429" s="1"/>
    </row>
    <row r="430" spans="4:4" s="2" customFormat="1" x14ac:dyDescent="0.25">
      <c r="D430" s="1"/>
    </row>
    <row r="431" spans="4:4" s="2" customFormat="1" x14ac:dyDescent="0.25">
      <c r="D431" s="1"/>
    </row>
    <row r="432" spans="4:4" s="2" customFormat="1" x14ac:dyDescent="0.25">
      <c r="D432" s="1"/>
    </row>
    <row r="433" spans="4:4" s="2" customFormat="1" x14ac:dyDescent="0.25">
      <c r="D433" s="1"/>
    </row>
    <row r="434" spans="4:4" s="2" customFormat="1" x14ac:dyDescent="0.25">
      <c r="D434" s="1"/>
    </row>
    <row r="435" spans="4:4" s="2" customFormat="1" x14ac:dyDescent="0.25">
      <c r="D435" s="1"/>
    </row>
    <row r="436" spans="4:4" s="2" customFormat="1" x14ac:dyDescent="0.25">
      <c r="D436" s="1"/>
    </row>
    <row r="437" spans="4:4" s="2" customFormat="1" x14ac:dyDescent="0.25">
      <c r="D437" s="1"/>
    </row>
    <row r="438" spans="4:4" s="2" customFormat="1" x14ac:dyDescent="0.25">
      <c r="D438" s="1"/>
    </row>
    <row r="439" spans="4:4" s="2" customFormat="1" x14ac:dyDescent="0.25">
      <c r="D439" s="1"/>
    </row>
    <row r="440" spans="4:4" s="2" customFormat="1" x14ac:dyDescent="0.25">
      <c r="D440" s="1"/>
    </row>
    <row r="441" spans="4:4" s="2" customFormat="1" x14ac:dyDescent="0.25">
      <c r="D441" s="1"/>
    </row>
    <row r="442" spans="4:4" s="2" customFormat="1" x14ac:dyDescent="0.25">
      <c r="D442" s="1"/>
    </row>
    <row r="443" spans="4:4" s="2" customFormat="1" x14ac:dyDescent="0.25">
      <c r="D443" s="1"/>
    </row>
    <row r="444" spans="4:4" s="2" customFormat="1" x14ac:dyDescent="0.25">
      <c r="D444" s="1"/>
    </row>
    <row r="445" spans="4:4" s="2" customFormat="1" x14ac:dyDescent="0.25">
      <c r="D445" s="1"/>
    </row>
    <row r="446" spans="4:4" s="2" customFormat="1" x14ac:dyDescent="0.25">
      <c r="D446" s="1"/>
    </row>
    <row r="447" spans="4:4" s="2" customFormat="1" x14ac:dyDescent="0.25">
      <c r="D447" s="1"/>
    </row>
    <row r="448" spans="4:4" s="2" customFormat="1" x14ac:dyDescent="0.25">
      <c r="D448" s="1"/>
    </row>
    <row r="449" spans="4:4" s="2" customFormat="1" x14ac:dyDescent="0.25">
      <c r="D449" s="1"/>
    </row>
    <row r="450" spans="4:4" s="2" customFormat="1" x14ac:dyDescent="0.25">
      <c r="D450" s="1"/>
    </row>
    <row r="451" spans="4:4" s="2" customFormat="1" x14ac:dyDescent="0.25">
      <c r="D451" s="1"/>
    </row>
    <row r="452" spans="4:4" s="2" customFormat="1" x14ac:dyDescent="0.25">
      <c r="D452" s="1"/>
    </row>
    <row r="453" spans="4:4" s="2" customFormat="1" x14ac:dyDescent="0.25">
      <c r="D453" s="1"/>
    </row>
    <row r="454" spans="4:4" s="2" customFormat="1" x14ac:dyDescent="0.25">
      <c r="D454" s="1"/>
    </row>
    <row r="455" spans="4:4" s="2" customFormat="1" x14ac:dyDescent="0.25">
      <c r="D455" s="1"/>
    </row>
    <row r="456" spans="4:4" s="2" customFormat="1" x14ac:dyDescent="0.25">
      <c r="D456" s="1"/>
    </row>
    <row r="457" spans="4:4" s="2" customFormat="1" x14ac:dyDescent="0.25">
      <c r="D457" s="1"/>
    </row>
    <row r="458" spans="4:4" s="2" customFormat="1" x14ac:dyDescent="0.25">
      <c r="D458" s="1"/>
    </row>
    <row r="459" spans="4:4" s="2" customFormat="1" x14ac:dyDescent="0.25">
      <c r="D459" s="1"/>
    </row>
    <row r="460" spans="4:4" s="2" customFormat="1" x14ac:dyDescent="0.25">
      <c r="D460" s="1"/>
    </row>
    <row r="461" spans="4:4" s="2" customFormat="1" x14ac:dyDescent="0.25">
      <c r="D461" s="1"/>
    </row>
    <row r="462" spans="4:4" s="2" customFormat="1" x14ac:dyDescent="0.25">
      <c r="D462" s="1"/>
    </row>
    <row r="463" spans="4:4" s="2" customFormat="1" x14ac:dyDescent="0.25">
      <c r="D463" s="1"/>
    </row>
    <row r="464" spans="4:4" s="2" customFormat="1" x14ac:dyDescent="0.25">
      <c r="D464" s="1"/>
    </row>
    <row r="465" spans="4:4" s="2" customFormat="1" x14ac:dyDescent="0.25">
      <c r="D465" s="1"/>
    </row>
    <row r="466" spans="4:4" s="2" customFormat="1" x14ac:dyDescent="0.25">
      <c r="D466" s="1"/>
    </row>
    <row r="467" spans="4:4" s="2" customFormat="1" x14ac:dyDescent="0.25">
      <c r="D467" s="1"/>
    </row>
    <row r="468" spans="4:4" s="2" customFormat="1" x14ac:dyDescent="0.25">
      <c r="D468" s="1"/>
    </row>
    <row r="469" spans="4:4" s="2" customFormat="1" x14ac:dyDescent="0.25">
      <c r="D469" s="1"/>
    </row>
    <row r="470" spans="4:4" s="2" customFormat="1" x14ac:dyDescent="0.25">
      <c r="D470" s="1"/>
    </row>
    <row r="471" spans="4:4" s="2" customFormat="1" x14ac:dyDescent="0.25">
      <c r="D471" s="1"/>
    </row>
    <row r="472" spans="4:4" s="2" customFormat="1" x14ac:dyDescent="0.25">
      <c r="D472" s="1"/>
    </row>
    <row r="473" spans="4:4" s="2" customFormat="1" x14ac:dyDescent="0.25">
      <c r="D473" s="1"/>
    </row>
    <row r="474" spans="4:4" s="2" customFormat="1" x14ac:dyDescent="0.25">
      <c r="D474" s="1"/>
    </row>
    <row r="475" spans="4:4" s="2" customFormat="1" x14ac:dyDescent="0.25">
      <c r="D475" s="1"/>
    </row>
  </sheetData>
  <mergeCells count="76">
    <mergeCell ref="X2:X3"/>
    <mergeCell ref="F2:F3"/>
    <mergeCell ref="I2:J2"/>
    <mergeCell ref="K2:K3"/>
    <mergeCell ref="L2:M2"/>
    <mergeCell ref="N2:N3"/>
    <mergeCell ref="O2:P2"/>
    <mergeCell ref="Q2:Q3"/>
    <mergeCell ref="S2:T2"/>
    <mergeCell ref="U2:U3"/>
    <mergeCell ref="V2:V3"/>
    <mergeCell ref="W2:W3"/>
    <mergeCell ref="AT2:AT3"/>
    <mergeCell ref="Y2:Y3"/>
    <mergeCell ref="AA2:AA3"/>
    <mergeCell ref="AB2:AB3"/>
    <mergeCell ref="AE2:AE3"/>
    <mergeCell ref="AF2:AF3"/>
    <mergeCell ref="AH2:AH3"/>
    <mergeCell ref="AI2:AI3"/>
    <mergeCell ref="AL2:AL3"/>
    <mergeCell ref="AM2:AM3"/>
    <mergeCell ref="AO2:AO3"/>
    <mergeCell ref="AR2:AS2"/>
    <mergeCell ref="BE2:BE3"/>
    <mergeCell ref="BF2:BF3"/>
    <mergeCell ref="Y4:Y25"/>
    <mergeCell ref="AB4:AB25"/>
    <mergeCell ref="AC4:AC25"/>
    <mergeCell ref="AD4:AD25"/>
    <mergeCell ref="AE4:AE25"/>
    <mergeCell ref="AF4:AF25"/>
    <mergeCell ref="AI4:AI25"/>
    <mergeCell ref="AJ4:AJ25"/>
    <mergeCell ref="AU2:AV2"/>
    <mergeCell ref="AW2:AW3"/>
    <mergeCell ref="AX2:AY2"/>
    <mergeCell ref="AZ2:AZ3"/>
    <mergeCell ref="BB2:BC2"/>
    <mergeCell ref="BD2:BD3"/>
    <mergeCell ref="AK4:AK25"/>
    <mergeCell ref="AL4:AL25"/>
    <mergeCell ref="AM4:AM25"/>
    <mergeCell ref="BF4:BF25"/>
    <mergeCell ref="AL26:AM26"/>
    <mergeCell ref="AR26:AT26"/>
    <mergeCell ref="AU26:AW26"/>
    <mergeCell ref="AX26:AZ26"/>
    <mergeCell ref="BB26:BD26"/>
    <mergeCell ref="BE26:BF26"/>
    <mergeCell ref="BE28:BF28"/>
    <mergeCell ref="AL27:AM27"/>
    <mergeCell ref="AR27:AT27"/>
    <mergeCell ref="AU27:AW27"/>
    <mergeCell ref="AX27:AZ27"/>
    <mergeCell ref="BB27:BD27"/>
    <mergeCell ref="BE27:BF27"/>
    <mergeCell ref="AL28:AM28"/>
    <mergeCell ref="AR28:AT28"/>
    <mergeCell ref="AU28:AW28"/>
    <mergeCell ref="AX28:AZ28"/>
    <mergeCell ref="BB28:BD28"/>
    <mergeCell ref="AX30:AZ30"/>
    <mergeCell ref="BB30:BD30"/>
    <mergeCell ref="BE30:BF30"/>
    <mergeCell ref="AL29:AM29"/>
    <mergeCell ref="AR29:AT29"/>
    <mergeCell ref="AU29:AW29"/>
    <mergeCell ref="AX29:AZ29"/>
    <mergeCell ref="BB29:BD29"/>
    <mergeCell ref="BE29:BF29"/>
    <mergeCell ref="AV42:AW42"/>
    <mergeCell ref="AJ49:AK49"/>
    <mergeCell ref="AL30:AM30"/>
    <mergeCell ref="AR30:AT30"/>
    <mergeCell ref="AU30:AW30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ESPECIFICACIONES TECNICA </vt:lpstr>
      <vt:lpstr>ESTUDIO DE MERCADO </vt:lpstr>
      <vt:lpstr>REGIONALIZACION </vt:lpstr>
      <vt:lpstr>AFECTACION PRESUPUESTAL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Orjuela Mejia</dc:creator>
  <cp:lastModifiedBy>Daniela Orjuela Mejia</cp:lastModifiedBy>
  <dcterms:created xsi:type="dcterms:W3CDTF">2024-08-01T16:05:06Z</dcterms:created>
  <dcterms:modified xsi:type="dcterms:W3CDTF">2024-09-04T16:48:04Z</dcterms:modified>
</cp:coreProperties>
</file>