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jpgomezb_sena_edu_co/Documents/Contratacion 2024/BIENES Y SERVICIOS/4. MF GENERAL/14. SUBASTA/"/>
    </mc:Choice>
  </mc:AlternateContent>
  <xr:revisionPtr revIDLastSave="405" documentId="8_{871DACCE-4BCC-4B60-945F-910B125663B1}" xr6:coauthVersionLast="47" xr6:coauthVersionMax="47" xr10:uidLastSave="{2AF2151F-9012-4A88-B69B-B2B56AA97CFA}"/>
  <bookViews>
    <workbookView xWindow="-120" yWindow="-120" windowWidth="20730" windowHeight="11160" activeTab="7" xr2:uid="{80AE6943-3E0B-4BCB-B7C4-ECC289502A6B}"/>
  </bookViews>
  <sheets>
    <sheet name="ANALISIS SUBASTA" sheetId="1" r:id="rId1"/>
    <sheet name="Hoja7" sheetId="9" r:id="rId2"/>
    <sheet name="LOTE 1" sheetId="2" r:id="rId3"/>
    <sheet name="LOTE 2" sheetId="3" r:id="rId4"/>
    <sheet name="LOTE 3" sheetId="4" r:id="rId5"/>
    <sheet name="LOTE 4" sheetId="5" r:id="rId6"/>
    <sheet name="LOTE 5" sheetId="6" r:id="rId7"/>
    <sheet name="LOTE 6" sheetId="7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6" i="9" l="1"/>
  <c r="A15" i="9"/>
  <c r="E7" i="7" l="1"/>
  <c r="E8" i="7"/>
  <c r="C12" i="7" l="1"/>
  <c r="C13" i="7" s="1"/>
  <c r="E6" i="7"/>
  <c r="E5" i="7"/>
  <c r="E6" i="6" l="1"/>
  <c r="E5" i="6"/>
  <c r="C12" i="6"/>
  <c r="C13" i="6" s="1"/>
  <c r="E5" i="5"/>
  <c r="C12" i="5" l="1"/>
  <c r="C13" i="5" s="1"/>
  <c r="E6" i="4"/>
  <c r="E5" i="4"/>
  <c r="C13" i="4" l="1"/>
  <c r="C14" i="4" s="1"/>
  <c r="E5" i="3"/>
  <c r="E4" i="3"/>
  <c r="C12" i="3" l="1"/>
  <c r="C13" i="3" s="1"/>
  <c r="E7" i="2" l="1"/>
  <c r="E6" i="2"/>
  <c r="C14" i="2" l="1"/>
  <c r="C15" i="2" s="1"/>
  <c r="B14" i="1" l="1"/>
  <c r="B13" i="1"/>
  <c r="B12" i="1"/>
  <c r="C20" i="1" l="1"/>
  <c r="C25" i="1" s="1"/>
  <c r="C21" i="1"/>
  <c r="C26" i="1" s="1"/>
  <c r="E22" i="1"/>
  <c r="C27" i="1" s="1"/>
</calcChain>
</file>

<file path=xl/sharedStrings.xml><?xml version="1.0" encoding="utf-8"?>
<sst xmlns="http://schemas.openxmlformats.org/spreadsheetml/2006/main" count="257" uniqueCount="71">
  <si>
    <t>PROPONENTES</t>
  </si>
  <si>
    <t>INFINYTE</t>
  </si>
  <si>
    <t>COINVER</t>
  </si>
  <si>
    <t>INTERSUMINISTROS</t>
  </si>
  <si>
    <t>UT TOTALBAQ</t>
  </si>
  <si>
    <t>CONSORCIO</t>
  </si>
  <si>
    <t>LOTE 1</t>
  </si>
  <si>
    <t>LOTE 2</t>
  </si>
  <si>
    <t>LOTE 3</t>
  </si>
  <si>
    <t>LOTE 4</t>
  </si>
  <si>
    <t>LOTE 5</t>
  </si>
  <si>
    <t>LOTE 6</t>
  </si>
  <si>
    <t>OFERTA ECONOMICA INICIAL</t>
  </si>
  <si>
    <t>PROPONENTES HABILITADOS</t>
  </si>
  <si>
    <t>LOTES</t>
  </si>
  <si>
    <t xml:space="preserve">PROPONENTES </t>
  </si>
  <si>
    <t>VALOR MENOR OFERTA</t>
  </si>
  <si>
    <t>SUBASTA LANCES</t>
  </si>
  <si>
    <t>OFERENTE</t>
  </si>
  <si>
    <t>VALOR EN SECOP II</t>
  </si>
  <si>
    <t>VALOR ANEXO ECONÓMICO</t>
  </si>
  <si>
    <t>PORCENTAJE DE DISMINUCIÓN VS. ESTUDIO DE MERCADO</t>
  </si>
  <si>
    <t>FECHA Y HORA DE PRESENTACIÓN</t>
  </si>
  <si>
    <t>VALOR ESTUDIO DE MERCADO</t>
  </si>
  <si>
    <t>20% ESTUDIO MERCADO</t>
  </si>
  <si>
    <t>VALOR MINIMO ACEPTABLE</t>
  </si>
  <si>
    <t>INTERSUMINISTROS G&amp;J</t>
  </si>
  <si>
    <t>INFINYTE SOLUTIONS</t>
  </si>
  <si>
    <t>6/08/2024 9:50 AM</t>
  </si>
  <si>
    <t>6/08/2024 9:41 AM</t>
  </si>
  <si>
    <t>COINVER BR</t>
  </si>
  <si>
    <t>6/08/2024 9:46 AM</t>
  </si>
  <si>
    <t>PRECIOS ARTIFICIALMENTE BAJO L1</t>
  </si>
  <si>
    <t>PRECIOS ARTIFICIALMENTE BAJO L2</t>
  </si>
  <si>
    <t>SERVICOL-SISCOM</t>
  </si>
  <si>
    <t>6/08/2024 9:09 AM</t>
  </si>
  <si>
    <t>L</t>
  </si>
  <si>
    <t>PRECIOS ARTIFICIALMENTE BAJO L3</t>
  </si>
  <si>
    <t>PRECIOS ARTIFICIALMENTE BAJO L4</t>
  </si>
  <si>
    <t>PRECIOS ARTIFICIALMENTE BAJO L5</t>
  </si>
  <si>
    <t>6/08/2024 9:26 AM</t>
  </si>
  <si>
    <t>UNIÓN TEMPORAL TOTALBAC 2024</t>
  </si>
  <si>
    <t>PROPONENTE</t>
  </si>
  <si>
    <t>RESULTADO</t>
  </si>
  <si>
    <t>Verificación requisitos habilitantes (Fase 1)</t>
  </si>
  <si>
    <t>RESULTADO FINAL</t>
  </si>
  <si>
    <t xml:space="preserve">RESULTADO </t>
  </si>
  <si>
    <t>Verificación oferta económica (Fase 2)</t>
  </si>
  <si>
    <t>ADMITIDO</t>
  </si>
  <si>
    <t>HABILITADO</t>
  </si>
  <si>
    <t>EXCLUIDO</t>
  </si>
  <si>
    <t>NO HABILITADO</t>
  </si>
  <si>
    <t>REFERENCIA</t>
  </si>
  <si>
    <t>FECHA DE INICIO</t>
  </si>
  <si>
    <t>FECHA DE FINALIZACIÓN</t>
  </si>
  <si>
    <t>ESTADO</t>
  </si>
  <si>
    <t>Subasta electrónica LOTE 2</t>
  </si>
  <si>
    <t>Terminado</t>
  </si>
  <si>
    <t>SASI-ATL-CCS-0017-2024 Subasta electrónica LOTE 5</t>
  </si>
  <si>
    <t>SASI-ATL-CCS-0017-2024 Subasta electrónica LOTE 6</t>
  </si>
  <si>
    <t>LOTE2</t>
  </si>
  <si>
    <t>PROCENTAJE DE DESCUENTO</t>
  </si>
  <si>
    <t>900.295.369 - 2</t>
  </si>
  <si>
    <t>INFINYTE SOLUTIONS S.A.S.</t>
  </si>
  <si>
    <t>INVERSIONES Y CONTRATOS B.R S.A.S. -
COINVER BR SAS</t>
  </si>
  <si>
    <t>901.267.162-1</t>
  </si>
  <si>
    <t>UT TOTALBAC 2024</t>
  </si>
  <si>
    <t>LOTE</t>
  </si>
  <si>
    <t>VALOR</t>
  </si>
  <si>
    <t>NIT</t>
  </si>
  <si>
    <t>PRECIOS ARTIFICIALMENTE BAJO L6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</si>
</sst>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8"/>
      <color rgb="FFFFFFFF"/>
      <name val="Calibri"/>
      <family val="2"/>
    </font>
    <font>
      <b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2" fillId="0" borderId="1" xfId="0" applyFont="1" applyBorder="1"/>
    <xf numFmtId="0" fontId="2" fillId="0" borderId="0" xfId="0" applyFont="1"/>
    <xf numFmtId="44" fontId="0" fillId="0" borderId="0" xfId="1" applyFont="1" applyBorder="1"/>
    <xf numFmtId="164" fontId="2" fillId="2" borderId="1" xfId="3" applyFont="1" applyFill="1" applyBorder="1" applyAlignment="1">
      <alignment horizontal="center" vertical="center" wrapText="1"/>
    </xf>
    <xf numFmtId="4" fontId="2" fillId="2" borderId="1" xfId="2" applyNumberFormat="1" applyFont="1" applyFill="1" applyBorder="1" applyAlignment="1">
      <alignment horizontal="center" vertical="center" wrapText="1"/>
    </xf>
    <xf numFmtId="49" fontId="2" fillId="2" borderId="1" xfId="2" applyNumberFormat="1" applyFont="1" applyFill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/>
    </xf>
    <xf numFmtId="6" fontId="5" fillId="0" borderId="7" xfId="2" applyNumberFormat="1" applyFont="1" applyBorder="1" applyAlignment="1">
      <alignment horizontal="center" vertical="center"/>
    </xf>
    <xf numFmtId="10" fontId="0" fillId="0" borderId="1" xfId="4" applyNumberFormat="1" applyFont="1" applyBorder="1" applyAlignment="1">
      <alignment horizontal="center" vertical="center"/>
    </xf>
    <xf numFmtId="49" fontId="0" fillId="0" borderId="1" xfId="4" applyNumberFormat="1" applyFont="1" applyFill="1" applyBorder="1" applyAlignment="1">
      <alignment horizontal="right" vertical="center"/>
    </xf>
    <xf numFmtId="0" fontId="5" fillId="0" borderId="8" xfId="2" applyFont="1" applyBorder="1" applyAlignment="1">
      <alignment horizontal="center" vertical="center"/>
    </xf>
    <xf numFmtId="6" fontId="5" fillId="0" borderId="8" xfId="2" applyNumberFormat="1" applyFont="1" applyBorder="1" applyAlignment="1">
      <alignment horizontal="center" vertical="center"/>
    </xf>
    <xf numFmtId="0" fontId="3" fillId="0" borderId="8" xfId="2" applyBorder="1" applyAlignment="1">
      <alignment horizontal="center" vertical="center"/>
    </xf>
    <xf numFmtId="3" fontId="5" fillId="0" borderId="8" xfId="2" applyNumberFormat="1" applyFont="1" applyBorder="1" applyAlignment="1">
      <alignment horizontal="center" vertical="center"/>
    </xf>
    <xf numFmtId="8" fontId="5" fillId="0" borderId="8" xfId="2" applyNumberFormat="1" applyFont="1" applyBorder="1" applyAlignment="1">
      <alignment horizontal="center" vertical="center"/>
    </xf>
    <xf numFmtId="0" fontId="6" fillId="0" borderId="0" xfId="2" applyFont="1" applyAlignment="1">
      <alignment wrapText="1"/>
    </xf>
    <xf numFmtId="164" fontId="0" fillId="0" borderId="0" xfId="3" applyFont="1" applyAlignment="1">
      <alignment wrapText="1"/>
    </xf>
    <xf numFmtId="0" fontId="3" fillId="0" borderId="0" xfId="2" applyAlignment="1">
      <alignment wrapText="1"/>
    </xf>
    <xf numFmtId="49" fontId="3" fillId="0" borderId="0" xfId="2" applyNumberFormat="1" applyAlignment="1">
      <alignment wrapText="1"/>
    </xf>
    <xf numFmtId="0" fontId="7" fillId="0" borderId="1" xfId="2" applyFont="1" applyBorder="1" applyAlignment="1">
      <alignment vertical="center" wrapText="1"/>
    </xf>
    <xf numFmtId="164" fontId="8" fillId="3" borderId="1" xfId="3" applyFont="1" applyFill="1" applyBorder="1"/>
    <xf numFmtId="4" fontId="3" fillId="0" borderId="0" xfId="2" applyNumberFormat="1" applyAlignment="1">
      <alignment wrapText="1"/>
    </xf>
    <xf numFmtId="0" fontId="7" fillId="2" borderId="1" xfId="2" applyFont="1" applyFill="1" applyBorder="1" applyAlignment="1">
      <alignment vertical="center" wrapText="1"/>
    </xf>
    <xf numFmtId="164" fontId="2" fillId="4" borderId="1" xfId="3" applyFont="1" applyFill="1" applyBorder="1" applyAlignment="1">
      <alignment vertical="center" wrapText="1"/>
    </xf>
    <xf numFmtId="44" fontId="0" fillId="0" borderId="1" xfId="0" applyNumberFormat="1" applyBorder="1"/>
    <xf numFmtId="44" fontId="2" fillId="0" borderId="1" xfId="1" applyFont="1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22" fontId="0" fillId="0" borderId="1" xfId="0" applyNumberFormat="1" applyBorder="1"/>
    <xf numFmtId="0" fontId="2" fillId="0" borderId="1" xfId="0" applyFont="1" applyBorder="1" applyAlignment="1">
      <alignment wrapText="1"/>
    </xf>
    <xf numFmtId="9" fontId="0" fillId="0" borderId="1" xfId="5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/>
    </xf>
  </cellXfs>
  <cellStyles count="6">
    <cellStyle name="Moneda" xfId="1" builtinId="4"/>
    <cellStyle name="Moneda 3" xfId="3" xr:uid="{AAF6DFAC-0DF9-4FB7-A704-4840A1ACA04E}"/>
    <cellStyle name="Normal" xfId="0" builtinId="0"/>
    <cellStyle name="Normal 2" xfId="2" xr:uid="{4E01EC2C-76C1-400A-A993-A01F5D5C4E18}"/>
    <cellStyle name="Porcentaje" xfId="5" builtinId="5"/>
    <cellStyle name="Porcentaje 2" xfId="4" xr:uid="{DD0F852C-0023-4462-9BFE-EFCCB93696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32E9A-E3CA-4C0E-A844-987D32F4DE6F}">
  <dimension ref="A1:F37"/>
  <sheetViews>
    <sheetView topLeftCell="A19" workbookViewId="0">
      <selection activeCell="E28" sqref="E28"/>
    </sheetView>
  </sheetViews>
  <sheetFormatPr baseColWidth="10" defaultRowHeight="15" x14ac:dyDescent="0.25"/>
  <cols>
    <col min="2" max="2" width="22.5703125" customWidth="1"/>
    <col min="3" max="3" width="20.42578125" customWidth="1"/>
    <col min="4" max="4" width="20" customWidth="1"/>
    <col min="5" max="6" width="16.7109375" bestFit="1" customWidth="1"/>
  </cols>
  <sheetData>
    <row r="1" spans="1:6" x14ac:dyDescent="0.25">
      <c r="A1" s="36" t="s">
        <v>12</v>
      </c>
      <c r="B1" s="36"/>
      <c r="C1" s="36"/>
      <c r="D1" s="36"/>
      <c r="E1" s="36"/>
      <c r="F1" s="36"/>
    </row>
    <row r="2" spans="1:6" x14ac:dyDescent="0.25">
      <c r="A2" s="37" t="s">
        <v>14</v>
      </c>
      <c r="B2" s="36" t="s">
        <v>13</v>
      </c>
      <c r="C2" s="36"/>
      <c r="D2" s="36"/>
      <c r="E2" s="36"/>
      <c r="F2" s="36"/>
    </row>
    <row r="3" spans="1:6" x14ac:dyDescent="0.25">
      <c r="A3" s="38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x14ac:dyDescent="0.25">
      <c r="A4" s="3" t="s">
        <v>6</v>
      </c>
      <c r="B4" s="2">
        <v>46293082.5</v>
      </c>
      <c r="C4" s="1"/>
      <c r="D4" s="1"/>
      <c r="E4" s="1"/>
      <c r="F4" s="1"/>
    </row>
    <row r="5" spans="1:6" x14ac:dyDescent="0.25">
      <c r="A5" s="3" t="s">
        <v>7</v>
      </c>
      <c r="B5" s="2">
        <v>64199194.570000008</v>
      </c>
      <c r="C5" s="2">
        <v>64323025.969999999</v>
      </c>
      <c r="D5" s="1"/>
      <c r="E5" s="1"/>
      <c r="F5" s="1"/>
    </row>
    <row r="6" spans="1:6" x14ac:dyDescent="0.25">
      <c r="A6" s="3" t="s">
        <v>8</v>
      </c>
      <c r="B6" s="2">
        <v>33460458.080000002</v>
      </c>
      <c r="C6" s="1"/>
      <c r="D6" s="1"/>
      <c r="E6" s="1"/>
      <c r="F6" s="1"/>
    </row>
    <row r="7" spans="1:6" x14ac:dyDescent="0.25">
      <c r="A7" s="3" t="s">
        <v>9</v>
      </c>
      <c r="B7" s="2">
        <v>110696779.76000004</v>
      </c>
      <c r="C7" s="1"/>
      <c r="D7" s="1"/>
      <c r="E7" s="1"/>
      <c r="F7" s="1"/>
    </row>
    <row r="8" spans="1:6" x14ac:dyDescent="0.25">
      <c r="A8" s="3" t="s">
        <v>10</v>
      </c>
      <c r="B8" s="2">
        <v>89828085.340000004</v>
      </c>
      <c r="C8" s="2">
        <v>90130107.340000004</v>
      </c>
      <c r="D8" s="1"/>
      <c r="E8" s="1"/>
      <c r="F8" s="1"/>
    </row>
    <row r="9" spans="1:6" x14ac:dyDescent="0.25">
      <c r="A9" s="3" t="s">
        <v>11</v>
      </c>
      <c r="B9" s="2">
        <v>206525416.29999992</v>
      </c>
      <c r="C9" s="1"/>
      <c r="D9" s="2">
        <v>210006014</v>
      </c>
      <c r="E9" s="2">
        <v>210009641</v>
      </c>
      <c r="F9" s="2">
        <v>208654993.176</v>
      </c>
    </row>
    <row r="10" spans="1:6" x14ac:dyDescent="0.25">
      <c r="A10" s="4"/>
      <c r="B10" s="5"/>
      <c r="D10" s="5"/>
      <c r="E10" s="5"/>
      <c r="F10" s="5"/>
    </row>
    <row r="11" spans="1:6" x14ac:dyDescent="0.25">
      <c r="A11" s="3"/>
      <c r="B11" s="28" t="s">
        <v>16</v>
      </c>
      <c r="D11" s="5"/>
      <c r="E11" s="5"/>
      <c r="F11" s="5"/>
    </row>
    <row r="12" spans="1:6" x14ac:dyDescent="0.25">
      <c r="A12" s="3" t="s">
        <v>7</v>
      </c>
      <c r="B12" s="2">
        <f>+B5</f>
        <v>64199194.570000008</v>
      </c>
      <c r="D12" s="5"/>
      <c r="E12" s="5"/>
      <c r="F12" s="5"/>
    </row>
    <row r="13" spans="1:6" x14ac:dyDescent="0.25">
      <c r="A13" s="3" t="s">
        <v>10</v>
      </c>
      <c r="B13" s="2">
        <f>+B8</f>
        <v>89828085.340000004</v>
      </c>
      <c r="D13" s="5"/>
      <c r="E13" s="5"/>
      <c r="F13" s="5"/>
    </row>
    <row r="14" spans="1:6" x14ac:dyDescent="0.25">
      <c r="A14" s="3" t="s">
        <v>11</v>
      </c>
      <c r="B14" s="27">
        <f>+B9</f>
        <v>206525416.29999992</v>
      </c>
    </row>
    <row r="17" spans="1:6" x14ac:dyDescent="0.25">
      <c r="A17" s="42" t="s">
        <v>14</v>
      </c>
      <c r="B17" s="39" t="s">
        <v>17</v>
      </c>
      <c r="C17" s="40"/>
      <c r="D17" s="40"/>
      <c r="E17" s="40"/>
      <c r="F17" s="41"/>
    </row>
    <row r="18" spans="1:6" x14ac:dyDescent="0.25">
      <c r="A18" s="42"/>
      <c r="B18" s="36" t="s">
        <v>15</v>
      </c>
      <c r="C18" s="36"/>
      <c r="D18" s="36"/>
      <c r="E18" s="36"/>
      <c r="F18" s="36"/>
    </row>
    <row r="19" spans="1:6" x14ac:dyDescent="0.25">
      <c r="A19" s="42"/>
      <c r="B19" s="3" t="s">
        <v>1</v>
      </c>
      <c r="C19" s="3" t="s">
        <v>2</v>
      </c>
      <c r="D19" s="3" t="s">
        <v>3</v>
      </c>
      <c r="E19" s="3" t="s">
        <v>4</v>
      </c>
      <c r="F19" s="3" t="s">
        <v>5</v>
      </c>
    </row>
    <row r="20" spans="1:6" x14ac:dyDescent="0.25">
      <c r="A20" s="3" t="s">
        <v>7</v>
      </c>
      <c r="B20" s="1"/>
      <c r="C20" s="2">
        <f>+(B12*((1-(3/100))))</f>
        <v>62273218.732900009</v>
      </c>
      <c r="D20" s="1"/>
      <c r="E20" s="1"/>
      <c r="F20" s="1"/>
    </row>
    <row r="21" spans="1:6" x14ac:dyDescent="0.25">
      <c r="A21" s="3" t="s">
        <v>10</v>
      </c>
      <c r="B21" s="1"/>
      <c r="C21" s="2">
        <f>+(B13*((1-(3/100))))</f>
        <v>87133242.779799998</v>
      </c>
      <c r="D21" s="1"/>
      <c r="E21" s="1"/>
      <c r="F21" s="1"/>
    </row>
    <row r="22" spans="1:6" x14ac:dyDescent="0.25">
      <c r="A22" s="3" t="s">
        <v>11</v>
      </c>
      <c r="B22" s="1"/>
      <c r="C22" s="2"/>
      <c r="D22" s="1"/>
      <c r="E22" s="2">
        <f>+(B14*((1-(3/100))))</f>
        <v>200329653.81099993</v>
      </c>
      <c r="F22" s="1"/>
    </row>
    <row r="24" spans="1:6" ht="30" x14ac:dyDescent="0.25">
      <c r="A24" s="3" t="s">
        <v>14</v>
      </c>
      <c r="B24" s="3" t="s">
        <v>0</v>
      </c>
      <c r="C24" s="34" t="s">
        <v>61</v>
      </c>
      <c r="E24" s="5"/>
    </row>
    <row r="25" spans="1:6" x14ac:dyDescent="0.25">
      <c r="A25" s="3" t="s">
        <v>60</v>
      </c>
      <c r="B25" s="1" t="s">
        <v>2</v>
      </c>
      <c r="C25" s="35">
        <f>+(B12-C20)/B12</f>
        <v>2.9999999999999985E-2</v>
      </c>
      <c r="E25" s="5"/>
    </row>
    <row r="26" spans="1:6" x14ac:dyDescent="0.25">
      <c r="A26" s="3" t="s">
        <v>10</v>
      </c>
      <c r="B26" s="1" t="s">
        <v>2</v>
      </c>
      <c r="C26" s="35">
        <f t="shared" ref="C26" si="0">+(B13-C21)/B13</f>
        <v>3.0000000000000061E-2</v>
      </c>
    </row>
    <row r="27" spans="1:6" x14ac:dyDescent="0.25">
      <c r="A27" s="3" t="s">
        <v>11</v>
      </c>
      <c r="B27" s="1" t="s">
        <v>4</v>
      </c>
      <c r="C27" s="35">
        <f>+(B14-E22)/B14</f>
        <v>2.9999999999999975E-2</v>
      </c>
    </row>
    <row r="31" spans="1:6" x14ac:dyDescent="0.25">
      <c r="A31" s="3" t="s">
        <v>67</v>
      </c>
      <c r="B31" s="3" t="s">
        <v>68</v>
      </c>
      <c r="C31" s="3" t="s">
        <v>42</v>
      </c>
      <c r="D31" s="3" t="s">
        <v>69</v>
      </c>
    </row>
    <row r="32" spans="1:6" x14ac:dyDescent="0.25">
      <c r="A32" s="3" t="s">
        <v>6</v>
      </c>
      <c r="B32" s="2">
        <v>46293082.5</v>
      </c>
      <c r="C32" s="1" t="s">
        <v>63</v>
      </c>
      <c r="D32" s="1" t="s">
        <v>62</v>
      </c>
    </row>
    <row r="33" spans="1:4" x14ac:dyDescent="0.25">
      <c r="A33" s="3" t="s">
        <v>7</v>
      </c>
      <c r="B33" s="2">
        <v>62273218.732900009</v>
      </c>
      <c r="C33" s="1" t="s">
        <v>64</v>
      </c>
      <c r="D33" s="1" t="s">
        <v>65</v>
      </c>
    </row>
    <row r="34" spans="1:4" x14ac:dyDescent="0.25">
      <c r="A34" s="3" t="s">
        <v>8</v>
      </c>
      <c r="B34" s="2">
        <v>33460458.080000002</v>
      </c>
      <c r="C34" s="1" t="s">
        <v>63</v>
      </c>
      <c r="D34" s="1" t="s">
        <v>62</v>
      </c>
    </row>
    <row r="35" spans="1:4" x14ac:dyDescent="0.25">
      <c r="A35" s="3" t="s">
        <v>9</v>
      </c>
      <c r="B35" s="2">
        <v>110696779.76000004</v>
      </c>
      <c r="C35" s="1" t="s">
        <v>63</v>
      </c>
      <c r="D35" s="1" t="s">
        <v>62</v>
      </c>
    </row>
    <row r="36" spans="1:4" x14ac:dyDescent="0.25">
      <c r="A36" s="3" t="s">
        <v>10</v>
      </c>
      <c r="B36" s="2">
        <v>87133242.779799998</v>
      </c>
      <c r="C36" s="1" t="s">
        <v>64</v>
      </c>
      <c r="D36" s="1" t="s">
        <v>65</v>
      </c>
    </row>
    <row r="37" spans="1:4" x14ac:dyDescent="0.25">
      <c r="A37" s="3" t="s">
        <v>11</v>
      </c>
      <c r="B37" s="2">
        <v>200329653.81099993</v>
      </c>
      <c r="C37" s="1" t="s">
        <v>66</v>
      </c>
      <c r="D37" s="1"/>
    </row>
  </sheetData>
  <mergeCells count="6">
    <mergeCell ref="B2:F2"/>
    <mergeCell ref="A1:F1"/>
    <mergeCell ref="A2:A3"/>
    <mergeCell ref="B18:F18"/>
    <mergeCell ref="B17:F17"/>
    <mergeCell ref="A17:A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D8209-0BEB-477B-A757-00CC42A15EF4}">
  <dimension ref="A1:J47"/>
  <sheetViews>
    <sheetView workbookViewId="0">
      <selection activeCell="G13" sqref="G13:J16"/>
    </sheetView>
  </sheetViews>
  <sheetFormatPr baseColWidth="10" defaultRowHeight="15" x14ac:dyDescent="0.25"/>
  <cols>
    <col min="1" max="1" width="20.7109375" customWidth="1"/>
    <col min="2" max="2" width="21" customWidth="1"/>
    <col min="3" max="3" width="19.7109375" customWidth="1"/>
    <col min="4" max="4" width="19.140625" bestFit="1" customWidth="1"/>
    <col min="5" max="6" width="16.7109375" bestFit="1" customWidth="1"/>
    <col min="7" max="7" width="24.85546875" bestFit="1" customWidth="1"/>
    <col min="8" max="8" width="14.42578125" bestFit="1" customWidth="1"/>
    <col min="9" max="9" width="20" bestFit="1" customWidth="1"/>
  </cols>
  <sheetData>
    <row r="1" spans="1:10" x14ac:dyDescent="0.25">
      <c r="A1" s="36" t="s">
        <v>12</v>
      </c>
      <c r="B1" s="36"/>
      <c r="C1" s="36"/>
      <c r="D1" s="36"/>
      <c r="E1" s="36"/>
      <c r="F1" s="36"/>
    </row>
    <row r="2" spans="1:10" x14ac:dyDescent="0.25">
      <c r="A2" s="37" t="s">
        <v>14</v>
      </c>
      <c r="B2" s="36" t="s">
        <v>13</v>
      </c>
      <c r="C2" s="36"/>
      <c r="D2" s="36"/>
      <c r="E2" s="36"/>
      <c r="F2" s="36"/>
    </row>
    <row r="3" spans="1:10" x14ac:dyDescent="0.25">
      <c r="A3" s="38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10" x14ac:dyDescent="0.25">
      <c r="A4" s="3" t="s">
        <v>6</v>
      </c>
      <c r="B4" s="2">
        <v>46293082.5</v>
      </c>
      <c r="C4" s="1"/>
      <c r="D4" s="1"/>
      <c r="E4" s="1"/>
      <c r="F4" s="1"/>
    </row>
    <row r="5" spans="1:10" x14ac:dyDescent="0.25">
      <c r="A5" s="3" t="s">
        <v>7</v>
      </c>
      <c r="B5" s="2">
        <v>64199194.570000008</v>
      </c>
      <c r="C5" s="2">
        <v>64323025.969999999</v>
      </c>
      <c r="D5" s="1"/>
      <c r="E5" s="1"/>
      <c r="F5" s="1"/>
    </row>
    <row r="6" spans="1:10" x14ac:dyDescent="0.25">
      <c r="A6" s="3" t="s">
        <v>8</v>
      </c>
      <c r="B6" s="2">
        <v>33460458.080000002</v>
      </c>
      <c r="C6" s="1"/>
      <c r="D6" s="1"/>
      <c r="E6" s="1"/>
      <c r="F6" s="1"/>
    </row>
    <row r="7" spans="1:10" x14ac:dyDescent="0.25">
      <c r="A7" s="3" t="s">
        <v>9</v>
      </c>
      <c r="B7" s="2">
        <v>110696779.76000004</v>
      </c>
      <c r="C7" s="1"/>
      <c r="D7" s="1"/>
      <c r="E7" s="1"/>
      <c r="F7" s="1"/>
    </row>
    <row r="8" spans="1:10" x14ac:dyDescent="0.25">
      <c r="A8" s="3" t="s">
        <v>10</v>
      </c>
      <c r="B8" s="2">
        <v>89828085.340000004</v>
      </c>
      <c r="C8" s="2">
        <v>90130107.340000004</v>
      </c>
      <c r="D8" s="1"/>
      <c r="E8" s="1"/>
      <c r="F8" s="1"/>
    </row>
    <row r="9" spans="1:10" x14ac:dyDescent="0.25">
      <c r="A9" s="3" t="s">
        <v>11</v>
      </c>
      <c r="B9" s="2">
        <v>206525416.29999992</v>
      </c>
      <c r="C9" s="1"/>
      <c r="D9" s="2">
        <v>210006014</v>
      </c>
      <c r="E9" s="2">
        <v>210009641</v>
      </c>
      <c r="F9" s="2">
        <v>208654993.176</v>
      </c>
    </row>
    <row r="12" spans="1:10" ht="15.75" thickBot="1" x14ac:dyDescent="0.3"/>
    <row r="13" spans="1:10" ht="15" customHeight="1" x14ac:dyDescent="0.25">
      <c r="A13" s="3" t="s">
        <v>6</v>
      </c>
      <c r="B13" s="30" t="s">
        <v>43</v>
      </c>
      <c r="C13" s="30" t="s">
        <v>46</v>
      </c>
      <c r="D13" s="43" t="s">
        <v>45</v>
      </c>
      <c r="G13" s="31" t="s">
        <v>52</v>
      </c>
      <c r="H13" s="32" t="s">
        <v>53</v>
      </c>
      <c r="I13" s="32" t="s">
        <v>54</v>
      </c>
      <c r="J13" s="32" t="s">
        <v>55</v>
      </c>
    </row>
    <row r="14" spans="1:10" ht="32.25" customHeight="1" x14ac:dyDescent="0.25">
      <c r="A14" s="3" t="s">
        <v>42</v>
      </c>
      <c r="B14" s="30" t="s">
        <v>44</v>
      </c>
      <c r="C14" s="30" t="s">
        <v>47</v>
      </c>
      <c r="D14" s="43"/>
      <c r="G14" s="1" t="s">
        <v>56</v>
      </c>
      <c r="H14" s="33">
        <v>45541.666666666664</v>
      </c>
      <c r="I14" s="33">
        <v>45541.673611111109</v>
      </c>
      <c r="J14" s="1" t="s">
        <v>57</v>
      </c>
    </row>
    <row r="15" spans="1:10" ht="30" x14ac:dyDescent="0.25">
      <c r="A15" s="3" t="str">
        <f>+B3</f>
        <v>INFINYTE</v>
      </c>
      <c r="B15" s="1" t="s">
        <v>48</v>
      </c>
      <c r="C15" s="1" t="s">
        <v>48</v>
      </c>
      <c r="D15" s="1" t="s">
        <v>49</v>
      </c>
      <c r="G15" s="29" t="s">
        <v>58</v>
      </c>
      <c r="H15" s="33">
        <v>45541.677083333336</v>
      </c>
      <c r="I15" s="33">
        <v>45541.684027777781</v>
      </c>
      <c r="J15" s="1" t="s">
        <v>57</v>
      </c>
    </row>
    <row r="16" spans="1:10" ht="30" x14ac:dyDescent="0.25">
      <c r="A16" s="3" t="str">
        <f>+D3</f>
        <v>INTERSUMINISTROS</v>
      </c>
      <c r="B16" s="1" t="s">
        <v>50</v>
      </c>
      <c r="C16" s="1" t="s">
        <v>50</v>
      </c>
      <c r="D16" s="1" t="s">
        <v>51</v>
      </c>
      <c r="G16" s="29" t="s">
        <v>59</v>
      </c>
      <c r="H16" s="33">
        <v>45541.6875</v>
      </c>
      <c r="I16" s="33">
        <v>45541.694444444445</v>
      </c>
      <c r="J16" s="1" t="s">
        <v>57</v>
      </c>
    </row>
    <row r="19" spans="1:4" x14ac:dyDescent="0.25">
      <c r="A19" s="3" t="s">
        <v>7</v>
      </c>
      <c r="B19" s="30" t="s">
        <v>43</v>
      </c>
      <c r="C19" s="30" t="s">
        <v>46</v>
      </c>
      <c r="D19" s="43" t="s">
        <v>45</v>
      </c>
    </row>
    <row r="20" spans="1:4" ht="29.25" customHeight="1" x14ac:dyDescent="0.25">
      <c r="A20" s="3" t="s">
        <v>42</v>
      </c>
      <c r="B20" s="30" t="s">
        <v>44</v>
      </c>
      <c r="C20" s="30" t="s">
        <v>47</v>
      </c>
      <c r="D20" s="43"/>
    </row>
    <row r="21" spans="1:4" x14ac:dyDescent="0.25">
      <c r="A21" s="3" t="s">
        <v>1</v>
      </c>
      <c r="B21" s="1" t="s">
        <v>48</v>
      </c>
      <c r="C21" s="1" t="s">
        <v>48</v>
      </c>
      <c r="D21" s="1" t="s">
        <v>49</v>
      </c>
    </row>
    <row r="22" spans="1:4" x14ac:dyDescent="0.25">
      <c r="A22" s="3" t="s">
        <v>2</v>
      </c>
      <c r="B22" s="1" t="s">
        <v>48</v>
      </c>
      <c r="C22" s="1" t="s">
        <v>48</v>
      </c>
      <c r="D22" s="1" t="s">
        <v>49</v>
      </c>
    </row>
    <row r="25" spans="1:4" x14ac:dyDescent="0.25">
      <c r="A25" s="3" t="s">
        <v>8</v>
      </c>
      <c r="B25" s="30" t="s">
        <v>43</v>
      </c>
      <c r="C25" s="30" t="s">
        <v>46</v>
      </c>
      <c r="D25" s="43" t="s">
        <v>45</v>
      </c>
    </row>
    <row r="26" spans="1:4" ht="27.75" customHeight="1" x14ac:dyDescent="0.25">
      <c r="A26" s="3" t="s">
        <v>42</v>
      </c>
      <c r="B26" s="30" t="s">
        <v>44</v>
      </c>
      <c r="C26" s="30" t="s">
        <v>47</v>
      </c>
      <c r="D26" s="43"/>
    </row>
    <row r="27" spans="1:4" x14ac:dyDescent="0.25">
      <c r="A27" s="3" t="s">
        <v>1</v>
      </c>
      <c r="B27" s="1" t="s">
        <v>48</v>
      </c>
      <c r="C27" s="1" t="s">
        <v>48</v>
      </c>
      <c r="D27" s="1" t="s">
        <v>49</v>
      </c>
    </row>
    <row r="28" spans="1:4" x14ac:dyDescent="0.25">
      <c r="A28" s="3" t="s">
        <v>5</v>
      </c>
      <c r="B28" s="1" t="s">
        <v>50</v>
      </c>
      <c r="C28" s="1" t="s">
        <v>50</v>
      </c>
      <c r="D28" s="1" t="s">
        <v>51</v>
      </c>
    </row>
    <row r="31" spans="1:4" x14ac:dyDescent="0.25">
      <c r="A31" s="3" t="s">
        <v>9</v>
      </c>
      <c r="B31" s="30" t="s">
        <v>43</v>
      </c>
      <c r="C31" s="30" t="s">
        <v>46</v>
      </c>
      <c r="D31" s="43" t="s">
        <v>45</v>
      </c>
    </row>
    <row r="32" spans="1:4" ht="30.75" customHeight="1" x14ac:dyDescent="0.25">
      <c r="A32" s="3" t="s">
        <v>42</v>
      </c>
      <c r="B32" s="30" t="s">
        <v>44</v>
      </c>
      <c r="C32" s="30" t="s">
        <v>47</v>
      </c>
      <c r="D32" s="43"/>
    </row>
    <row r="33" spans="1:4" x14ac:dyDescent="0.25">
      <c r="A33" s="3" t="s">
        <v>1</v>
      </c>
      <c r="B33" s="1" t="s">
        <v>48</v>
      </c>
      <c r="C33" s="1" t="s">
        <v>48</v>
      </c>
      <c r="D33" s="1" t="s">
        <v>49</v>
      </c>
    </row>
    <row r="36" spans="1:4" x14ac:dyDescent="0.25">
      <c r="A36" s="3" t="s">
        <v>10</v>
      </c>
      <c r="B36" s="30" t="s">
        <v>43</v>
      </c>
      <c r="C36" s="30" t="s">
        <v>46</v>
      </c>
      <c r="D36" s="43" t="s">
        <v>45</v>
      </c>
    </row>
    <row r="37" spans="1:4" ht="33.75" customHeight="1" x14ac:dyDescent="0.25">
      <c r="A37" s="3" t="s">
        <v>42</v>
      </c>
      <c r="B37" s="30" t="s">
        <v>44</v>
      </c>
      <c r="C37" s="30" t="s">
        <v>47</v>
      </c>
      <c r="D37" s="43"/>
    </row>
    <row r="38" spans="1:4" x14ac:dyDescent="0.25">
      <c r="A38" s="3" t="s">
        <v>1</v>
      </c>
      <c r="B38" s="1" t="s">
        <v>48</v>
      </c>
      <c r="C38" s="1" t="s">
        <v>48</v>
      </c>
      <c r="D38" s="1" t="s">
        <v>49</v>
      </c>
    </row>
    <row r="39" spans="1:4" x14ac:dyDescent="0.25">
      <c r="A39" s="3" t="s">
        <v>2</v>
      </c>
      <c r="B39" s="1" t="s">
        <v>48</v>
      </c>
      <c r="C39" s="1" t="s">
        <v>48</v>
      </c>
      <c r="D39" s="1" t="s">
        <v>49</v>
      </c>
    </row>
    <row r="42" spans="1:4" x14ac:dyDescent="0.25">
      <c r="A42" s="3" t="s">
        <v>11</v>
      </c>
      <c r="B42" s="30" t="s">
        <v>43</v>
      </c>
      <c r="C42" s="30" t="s">
        <v>46</v>
      </c>
      <c r="D42" s="43" t="s">
        <v>45</v>
      </c>
    </row>
    <row r="43" spans="1:4" ht="31.5" customHeight="1" x14ac:dyDescent="0.25">
      <c r="A43" s="3" t="s">
        <v>42</v>
      </c>
      <c r="B43" s="30" t="s">
        <v>44</v>
      </c>
      <c r="C43" s="30" t="s">
        <v>47</v>
      </c>
      <c r="D43" s="43"/>
    </row>
    <row r="44" spans="1:4" x14ac:dyDescent="0.25">
      <c r="A44" s="3" t="s">
        <v>1</v>
      </c>
      <c r="B44" s="1" t="s">
        <v>48</v>
      </c>
      <c r="C44" s="1" t="s">
        <v>48</v>
      </c>
      <c r="D44" s="1" t="s">
        <v>49</v>
      </c>
    </row>
    <row r="45" spans="1:4" x14ac:dyDescent="0.25">
      <c r="A45" s="3" t="s">
        <v>3</v>
      </c>
      <c r="B45" s="1" t="s">
        <v>48</v>
      </c>
      <c r="C45" s="1" t="s">
        <v>48</v>
      </c>
      <c r="D45" s="1" t="s">
        <v>49</v>
      </c>
    </row>
    <row r="46" spans="1:4" x14ac:dyDescent="0.25">
      <c r="A46" s="3" t="s">
        <v>4</v>
      </c>
      <c r="B46" s="1" t="s">
        <v>48</v>
      </c>
      <c r="C46" s="1" t="s">
        <v>48</v>
      </c>
      <c r="D46" s="1" t="s">
        <v>49</v>
      </c>
    </row>
    <row r="47" spans="1:4" x14ac:dyDescent="0.25">
      <c r="A47" s="3" t="s">
        <v>5</v>
      </c>
      <c r="B47" s="1" t="s">
        <v>48</v>
      </c>
      <c r="C47" s="1" t="s">
        <v>48</v>
      </c>
      <c r="D47" s="1" t="s">
        <v>49</v>
      </c>
    </row>
  </sheetData>
  <mergeCells count="9">
    <mergeCell ref="A1:F1"/>
    <mergeCell ref="A2:A3"/>
    <mergeCell ref="B2:F2"/>
    <mergeCell ref="D13:D14"/>
    <mergeCell ref="D19:D20"/>
    <mergeCell ref="D25:D26"/>
    <mergeCell ref="D31:D32"/>
    <mergeCell ref="D36:D37"/>
    <mergeCell ref="D42:D43"/>
  </mergeCells>
  <conditionalFormatting sqref="E1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66026-11A4-44DB-ADDE-1482BBE8448F}">
  <dimension ref="B3:F15"/>
  <sheetViews>
    <sheetView workbookViewId="0">
      <selection activeCell="B6" sqref="B6:F6"/>
    </sheetView>
  </sheetViews>
  <sheetFormatPr baseColWidth="10" defaultRowHeight="15" x14ac:dyDescent="0.25"/>
  <cols>
    <col min="2" max="2" width="27.140625" bestFit="1" customWidth="1"/>
    <col min="3" max="4" width="15.5703125" bestFit="1" customWidth="1"/>
    <col min="5" max="5" width="20.140625" customWidth="1"/>
    <col min="6" max="6" width="22.42578125" customWidth="1"/>
  </cols>
  <sheetData>
    <row r="3" spans="2:6" x14ac:dyDescent="0.25">
      <c r="B3" s="4" t="s">
        <v>32</v>
      </c>
    </row>
    <row r="4" spans="2:6" ht="15.75" x14ac:dyDescent="0.25">
      <c r="B4" s="44" t="s">
        <v>6</v>
      </c>
      <c r="C4" s="44"/>
      <c r="D4" s="44"/>
      <c r="E4" s="44"/>
      <c r="F4" s="44"/>
    </row>
    <row r="5" spans="2:6" ht="60.75" thickBot="1" x14ac:dyDescent="0.3">
      <c r="B5" s="6" t="s">
        <v>18</v>
      </c>
      <c r="C5" s="6" t="s">
        <v>19</v>
      </c>
      <c r="D5" s="6" t="s">
        <v>20</v>
      </c>
      <c r="E5" s="7" t="s">
        <v>21</v>
      </c>
      <c r="F5" s="8" t="s">
        <v>22</v>
      </c>
    </row>
    <row r="6" spans="2:6" ht="15.75" thickBot="1" x14ac:dyDescent="0.3">
      <c r="B6" s="9" t="s">
        <v>26</v>
      </c>
      <c r="C6" s="10">
        <v>46870352</v>
      </c>
      <c r="D6" s="10">
        <v>46870352</v>
      </c>
      <c r="E6" s="11">
        <f>($C$13-D6)/$C$13</f>
        <v>2.5127909870567425E-4</v>
      </c>
      <c r="F6" s="12" t="s">
        <v>28</v>
      </c>
    </row>
    <row r="7" spans="2:6" ht="15.75" thickBot="1" x14ac:dyDescent="0.3">
      <c r="B7" s="13" t="s">
        <v>27</v>
      </c>
      <c r="C7" s="14">
        <v>46293082.5</v>
      </c>
      <c r="D7" s="14">
        <v>46293082.5</v>
      </c>
      <c r="E7" s="11">
        <f>($C$13-D7)/$C$13</f>
        <v>1.2564488187477393E-2</v>
      </c>
      <c r="F7" s="12" t="s">
        <v>29</v>
      </c>
    </row>
    <row r="8" spans="2:6" ht="15.75" thickBot="1" x14ac:dyDescent="0.3">
      <c r="B8" s="13"/>
      <c r="C8" s="14"/>
      <c r="D8" s="14"/>
      <c r="E8" s="11"/>
      <c r="F8" s="12"/>
    </row>
    <row r="9" spans="2:6" ht="15.75" thickBot="1" x14ac:dyDescent="0.3">
      <c r="B9" s="13"/>
      <c r="C9" s="14"/>
      <c r="D9" s="14"/>
      <c r="E9" s="11"/>
      <c r="F9" s="12"/>
    </row>
    <row r="10" spans="2:6" ht="16.5" thickBot="1" x14ac:dyDescent="0.3">
      <c r="B10" s="15"/>
      <c r="C10" s="16"/>
      <c r="D10" s="17"/>
      <c r="E10" s="11"/>
      <c r="F10" s="12"/>
    </row>
    <row r="11" spans="2:6" ht="15.75" x14ac:dyDescent="0.25">
      <c r="B11" s="18"/>
      <c r="C11" s="19"/>
      <c r="D11" s="19"/>
      <c r="E11" s="20"/>
      <c r="F11" s="20"/>
    </row>
    <row r="12" spans="2:6" ht="15.75" x14ac:dyDescent="0.25">
      <c r="B12" s="18"/>
      <c r="C12" s="19"/>
      <c r="D12" s="19"/>
      <c r="E12" s="20"/>
      <c r="F12" s="21"/>
    </row>
    <row r="13" spans="2:6" ht="15.75" x14ac:dyDescent="0.25">
      <c r="B13" s="22" t="s">
        <v>23</v>
      </c>
      <c r="C13" s="23">
        <v>46882132.5</v>
      </c>
      <c r="D13" s="19"/>
      <c r="E13" s="24"/>
      <c r="F13" s="21"/>
    </row>
    <row r="14" spans="2:6" ht="22.5" x14ac:dyDescent="0.25">
      <c r="B14" s="25" t="s">
        <v>24</v>
      </c>
      <c r="C14" s="26">
        <f>+C13*0.2</f>
        <v>9376426.5</v>
      </c>
      <c r="D14" s="19"/>
      <c r="E14" s="24"/>
      <c r="F14" s="21"/>
    </row>
    <row r="15" spans="2:6" ht="15.75" x14ac:dyDescent="0.25">
      <c r="B15" s="25" t="s">
        <v>25</v>
      </c>
      <c r="C15" s="26">
        <f>+C13-C14</f>
        <v>37505706</v>
      </c>
      <c r="D15" s="19"/>
      <c r="E15" s="24"/>
      <c r="F15" s="21"/>
    </row>
  </sheetData>
  <mergeCells count="1">
    <mergeCell ref="B4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8163C-4FE2-4B82-AB9E-75211CC49075}">
  <dimension ref="B2:F13"/>
  <sheetViews>
    <sheetView workbookViewId="0">
      <selection activeCell="B4" sqref="B4:F5"/>
    </sheetView>
  </sheetViews>
  <sheetFormatPr baseColWidth="10" defaultRowHeight="15" x14ac:dyDescent="0.25"/>
  <cols>
    <col min="2" max="2" width="22.140625" bestFit="1" customWidth="1"/>
    <col min="3" max="3" width="14.5703125" bestFit="1" customWidth="1"/>
    <col min="4" max="4" width="11.5703125" bestFit="1" customWidth="1"/>
    <col min="5" max="5" width="18.5703125" customWidth="1"/>
    <col min="6" max="6" width="20.5703125" customWidth="1"/>
  </cols>
  <sheetData>
    <row r="2" spans="2:6" x14ac:dyDescent="0.25">
      <c r="B2" s="4" t="s">
        <v>33</v>
      </c>
    </row>
    <row r="3" spans="2:6" ht="60.75" thickBot="1" x14ac:dyDescent="0.3">
      <c r="B3" s="6" t="s">
        <v>18</v>
      </c>
      <c r="C3" s="6" t="s">
        <v>19</v>
      </c>
      <c r="D3" s="6" t="s">
        <v>20</v>
      </c>
      <c r="E3" s="7" t="s">
        <v>21</v>
      </c>
      <c r="F3" s="8" t="s">
        <v>22</v>
      </c>
    </row>
    <row r="4" spans="2:6" ht="15.75" thickBot="1" x14ac:dyDescent="0.3">
      <c r="B4" s="9" t="s">
        <v>30</v>
      </c>
      <c r="C4" s="10">
        <v>64323025.969999999</v>
      </c>
      <c r="D4" s="10">
        <v>64323025.969999999</v>
      </c>
      <c r="E4" s="11">
        <f>($C$11-D4)/$C$11</f>
        <v>2.1765641953922286E-6</v>
      </c>
      <c r="F4" s="12" t="s">
        <v>31</v>
      </c>
    </row>
    <row r="5" spans="2:6" ht="15.75" thickBot="1" x14ac:dyDescent="0.3">
      <c r="B5" s="13" t="s">
        <v>27</v>
      </c>
      <c r="C5" s="14">
        <v>64199194.570000008</v>
      </c>
      <c r="D5" s="14">
        <v>64199194.570000008</v>
      </c>
      <c r="E5" s="11">
        <f>($C$11-D5)/$C$11</f>
        <v>1.9273212321523055E-3</v>
      </c>
      <c r="F5" s="12" t="s">
        <v>29</v>
      </c>
    </row>
    <row r="6" spans="2:6" ht="15.75" thickBot="1" x14ac:dyDescent="0.3">
      <c r="B6" s="13"/>
      <c r="C6" s="14"/>
      <c r="D6" s="14"/>
      <c r="E6" s="11"/>
      <c r="F6" s="12"/>
    </row>
    <row r="7" spans="2:6" ht="15.75" thickBot="1" x14ac:dyDescent="0.3">
      <c r="B7" s="13"/>
      <c r="C7" s="14"/>
      <c r="D7" s="14"/>
      <c r="E7" s="11"/>
      <c r="F7" s="12"/>
    </row>
    <row r="8" spans="2:6" ht="16.5" thickBot="1" x14ac:dyDescent="0.3">
      <c r="B8" s="15"/>
      <c r="C8" s="16"/>
      <c r="D8" s="17"/>
      <c r="E8" s="11"/>
      <c r="F8" s="12"/>
    </row>
    <row r="9" spans="2:6" ht="15.75" x14ac:dyDescent="0.25">
      <c r="B9" s="18"/>
      <c r="C9" s="19"/>
      <c r="D9" s="19"/>
      <c r="E9" s="20"/>
      <c r="F9" s="20"/>
    </row>
    <row r="10" spans="2:6" ht="15.75" x14ac:dyDescent="0.25">
      <c r="B10" s="18"/>
      <c r="C10" s="19"/>
      <c r="D10" s="19"/>
      <c r="E10" s="20"/>
      <c r="F10" s="21"/>
    </row>
    <row r="11" spans="2:6" ht="15.75" x14ac:dyDescent="0.25">
      <c r="B11" s="22" t="s">
        <v>23</v>
      </c>
      <c r="C11" s="23">
        <v>64323165.973499991</v>
      </c>
      <c r="D11" s="19"/>
      <c r="E11" s="24"/>
      <c r="F11" s="21"/>
    </row>
    <row r="12" spans="2:6" ht="22.5" x14ac:dyDescent="0.25">
      <c r="B12" s="25" t="s">
        <v>24</v>
      </c>
      <c r="C12" s="26">
        <f>+C11*0.2</f>
        <v>12864633.194699999</v>
      </c>
      <c r="D12" s="19"/>
      <c r="E12" s="24"/>
      <c r="F12" s="21"/>
    </row>
    <row r="13" spans="2:6" ht="22.5" x14ac:dyDescent="0.25">
      <c r="B13" s="25" t="s">
        <v>25</v>
      </c>
      <c r="C13" s="26">
        <f>+C11-C12</f>
        <v>51458532.778799996</v>
      </c>
      <c r="D13" s="19"/>
      <c r="E13" s="24"/>
      <c r="F13" s="2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25AFE-1CA1-4298-A3B4-D9AE7F67B987}">
  <dimension ref="B3:F14"/>
  <sheetViews>
    <sheetView workbookViewId="0">
      <selection activeCell="B5" sqref="B5:F5"/>
    </sheetView>
  </sheetViews>
  <sheetFormatPr baseColWidth="10" defaultRowHeight="15" x14ac:dyDescent="0.25"/>
  <cols>
    <col min="2" max="2" width="33.42578125" bestFit="1" customWidth="1"/>
    <col min="3" max="3" width="14.5703125" bestFit="1" customWidth="1"/>
    <col min="4" max="4" width="12.7109375" customWidth="1"/>
    <col min="5" max="5" width="17.85546875" customWidth="1"/>
    <col min="6" max="6" width="19.5703125" customWidth="1"/>
  </cols>
  <sheetData>
    <row r="3" spans="2:6" x14ac:dyDescent="0.25">
      <c r="B3" s="4" t="s">
        <v>37</v>
      </c>
    </row>
    <row r="4" spans="2:6" ht="60.75" thickBot="1" x14ac:dyDescent="0.3">
      <c r="B4" s="6" t="s">
        <v>18</v>
      </c>
      <c r="C4" s="6" t="s">
        <v>19</v>
      </c>
      <c r="D4" s="6" t="s">
        <v>20</v>
      </c>
      <c r="E4" s="7" t="s">
        <v>21</v>
      </c>
      <c r="F4" s="8" t="s">
        <v>22</v>
      </c>
    </row>
    <row r="5" spans="2:6" ht="15.75" thickBot="1" x14ac:dyDescent="0.3">
      <c r="B5" s="9" t="s">
        <v>34</v>
      </c>
      <c r="C5" s="10">
        <v>33483432.874499984</v>
      </c>
      <c r="D5" s="10">
        <v>33483432.874499984</v>
      </c>
      <c r="E5" s="11">
        <f>($C$12-D5)/$C$12</f>
        <v>1.0855435647332227E-3</v>
      </c>
      <c r="F5" s="12" t="s">
        <v>35</v>
      </c>
    </row>
    <row r="6" spans="2:6" ht="15.75" thickBot="1" x14ac:dyDescent="0.3">
      <c r="B6" s="13" t="s">
        <v>27</v>
      </c>
      <c r="C6" s="14">
        <v>33460458.080000002</v>
      </c>
      <c r="D6" s="14">
        <v>33460458.080000002</v>
      </c>
      <c r="E6" s="11">
        <f>($C$12-D6)/$C$12</f>
        <v>1.7709528071391759E-3</v>
      </c>
      <c r="F6" s="12" t="s">
        <v>29</v>
      </c>
    </row>
    <row r="7" spans="2:6" ht="15.75" thickBot="1" x14ac:dyDescent="0.3">
      <c r="B7" s="13"/>
      <c r="C7" s="14"/>
      <c r="D7" s="14"/>
      <c r="E7" s="11"/>
      <c r="F7" s="12"/>
    </row>
    <row r="8" spans="2:6" ht="15.75" thickBot="1" x14ac:dyDescent="0.3">
      <c r="B8" s="13"/>
      <c r="C8" s="14"/>
      <c r="D8" s="14"/>
      <c r="E8" s="11"/>
      <c r="F8" s="12"/>
    </row>
    <row r="9" spans="2:6" ht="16.5" thickBot="1" x14ac:dyDescent="0.3">
      <c r="B9" s="15"/>
      <c r="C9" s="16"/>
      <c r="D9" s="17"/>
      <c r="E9" s="11"/>
      <c r="F9" s="12"/>
    </row>
    <row r="10" spans="2:6" ht="15.75" x14ac:dyDescent="0.25">
      <c r="B10" s="18"/>
      <c r="C10" s="19"/>
      <c r="D10" s="19"/>
      <c r="E10" s="20"/>
      <c r="F10" s="20"/>
    </row>
    <row r="11" spans="2:6" ht="15.75" x14ac:dyDescent="0.25">
      <c r="B11" s="18"/>
      <c r="C11" s="19"/>
      <c r="D11" s="19"/>
      <c r="E11" s="20"/>
      <c r="F11" s="21"/>
    </row>
    <row r="12" spans="2:6" ht="15.75" x14ac:dyDescent="0.25">
      <c r="B12" s="22" t="s">
        <v>23</v>
      </c>
      <c r="C12" s="23">
        <v>33519820.099500012</v>
      </c>
      <c r="D12" s="19"/>
      <c r="E12" s="24"/>
      <c r="F12" s="21"/>
    </row>
    <row r="13" spans="2:6" ht="22.5" x14ac:dyDescent="0.25">
      <c r="B13" s="25" t="s">
        <v>24</v>
      </c>
      <c r="C13" s="26">
        <f>+C12*0.2</f>
        <v>6703964.0199000025</v>
      </c>
      <c r="D13" s="19"/>
      <c r="E13" s="24"/>
      <c r="F13" s="21"/>
    </row>
    <row r="14" spans="2:6" ht="22.5" x14ac:dyDescent="0.25">
      <c r="B14" s="25" t="s">
        <v>25</v>
      </c>
      <c r="C14" s="26">
        <f>+C12-C13</f>
        <v>26815856.07960001</v>
      </c>
      <c r="D14" s="19"/>
      <c r="E14" s="24"/>
      <c r="F14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F399F-1731-4498-8F5A-E7DBA801210E}">
  <dimension ref="A1:F13"/>
  <sheetViews>
    <sheetView workbookViewId="0">
      <selection activeCell="B3" sqref="B3:F13"/>
    </sheetView>
  </sheetViews>
  <sheetFormatPr baseColWidth="10" defaultRowHeight="15" x14ac:dyDescent="0.25"/>
  <cols>
    <col min="2" max="2" width="33.42578125" bestFit="1" customWidth="1"/>
    <col min="3" max="3" width="14.5703125" bestFit="1" customWidth="1"/>
    <col min="4" max="4" width="15.28515625" customWidth="1"/>
    <col min="5" max="5" width="15.85546875" customWidth="1"/>
    <col min="6" max="6" width="18" customWidth="1"/>
  </cols>
  <sheetData>
    <row r="1" spans="1:6" x14ac:dyDescent="0.25">
      <c r="A1" t="s">
        <v>36</v>
      </c>
    </row>
    <row r="3" spans="1:6" x14ac:dyDescent="0.25">
      <c r="B3" s="4" t="s">
        <v>38</v>
      </c>
    </row>
    <row r="4" spans="1:6" ht="60" x14ac:dyDescent="0.25">
      <c r="B4" s="6" t="s">
        <v>18</v>
      </c>
      <c r="C4" s="6" t="s">
        <v>19</v>
      </c>
      <c r="D4" s="6" t="s">
        <v>20</v>
      </c>
      <c r="E4" s="7" t="s">
        <v>21</v>
      </c>
      <c r="F4" s="8" t="s">
        <v>22</v>
      </c>
    </row>
    <row r="5" spans="1:6" ht="15.75" thickBot="1" x14ac:dyDescent="0.3">
      <c r="B5" s="13" t="s">
        <v>27</v>
      </c>
      <c r="C5" s="14">
        <v>110696779.76000004</v>
      </c>
      <c r="D5" s="14">
        <v>110696779.76000004</v>
      </c>
      <c r="E5" s="11">
        <f>($C$11-D5)/$C$11</f>
        <v>6.2802316791721216E-4</v>
      </c>
      <c r="F5" s="12" t="s">
        <v>29</v>
      </c>
    </row>
    <row r="6" spans="1:6" ht="15.75" thickBot="1" x14ac:dyDescent="0.3">
      <c r="B6" s="13"/>
      <c r="C6" s="14"/>
      <c r="D6" s="14"/>
      <c r="E6" s="11"/>
      <c r="F6" s="12"/>
    </row>
    <row r="7" spans="1:6" ht="15.75" thickBot="1" x14ac:dyDescent="0.3">
      <c r="B7" s="13"/>
      <c r="C7" s="14"/>
      <c r="D7" s="14"/>
      <c r="E7" s="11"/>
      <c r="F7" s="12"/>
    </row>
    <row r="8" spans="1:6" ht="16.5" thickBot="1" x14ac:dyDescent="0.3">
      <c r="B8" s="15"/>
      <c r="C8" s="16"/>
      <c r="D8" s="17"/>
      <c r="E8" s="11"/>
      <c r="F8" s="12"/>
    </row>
    <row r="9" spans="1:6" ht="15.75" x14ac:dyDescent="0.25">
      <c r="B9" s="18"/>
      <c r="C9" s="19"/>
      <c r="D9" s="19"/>
      <c r="E9" s="20"/>
      <c r="F9" s="20"/>
    </row>
    <row r="10" spans="1:6" ht="15.75" x14ac:dyDescent="0.25">
      <c r="B10" s="18"/>
      <c r="C10" s="19"/>
      <c r="D10" s="19"/>
      <c r="E10" s="20"/>
      <c r="F10" s="21"/>
    </row>
    <row r="11" spans="1:6" ht="15.75" x14ac:dyDescent="0.25">
      <c r="B11" s="22" t="s">
        <v>23</v>
      </c>
      <c r="C11" s="23">
        <v>110766343.59000003</v>
      </c>
      <c r="D11" s="19"/>
      <c r="E11" s="24"/>
      <c r="F11" s="21"/>
    </row>
    <row r="12" spans="1:6" ht="22.5" x14ac:dyDescent="0.25">
      <c r="B12" s="25" t="s">
        <v>24</v>
      </c>
      <c r="C12" s="26">
        <f>+C11*0.2</f>
        <v>22153268.71800001</v>
      </c>
      <c r="D12" s="19"/>
      <c r="E12" s="24"/>
      <c r="F12" s="21"/>
    </row>
    <row r="13" spans="1:6" ht="22.5" x14ac:dyDescent="0.25">
      <c r="B13" s="25" t="s">
        <v>25</v>
      </c>
      <c r="C13" s="26">
        <f>+C11-C12</f>
        <v>88613074.872000024</v>
      </c>
      <c r="D13" s="19"/>
      <c r="E13" s="24"/>
      <c r="F13" s="2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C5F8D-BDC7-4AAA-B1D0-5360F50A75E6}">
  <dimension ref="B3:F13"/>
  <sheetViews>
    <sheetView workbookViewId="0">
      <selection activeCell="B3" sqref="B3:F13"/>
    </sheetView>
  </sheetViews>
  <sheetFormatPr baseColWidth="10" defaultRowHeight="15" x14ac:dyDescent="0.25"/>
  <cols>
    <col min="2" max="2" width="33.42578125" bestFit="1" customWidth="1"/>
    <col min="3" max="3" width="15.7109375" customWidth="1"/>
    <col min="4" max="5" width="19.7109375" customWidth="1"/>
    <col min="6" max="6" width="17.42578125" customWidth="1"/>
  </cols>
  <sheetData>
    <row r="3" spans="2:6" x14ac:dyDescent="0.25">
      <c r="B3" s="4" t="s">
        <v>39</v>
      </c>
    </row>
    <row r="4" spans="2:6" ht="69.75" customHeight="1" thickBot="1" x14ac:dyDescent="0.3">
      <c r="B4" s="6" t="s">
        <v>18</v>
      </c>
      <c r="C4" s="6" t="s">
        <v>19</v>
      </c>
      <c r="D4" s="6" t="s">
        <v>20</v>
      </c>
      <c r="E4" s="7" t="s">
        <v>21</v>
      </c>
      <c r="F4" s="8" t="s">
        <v>22</v>
      </c>
    </row>
    <row r="5" spans="2:6" ht="15.75" thickBot="1" x14ac:dyDescent="0.3">
      <c r="B5" s="9" t="s">
        <v>30</v>
      </c>
      <c r="C5" s="10">
        <v>90130107.340000004</v>
      </c>
      <c r="D5" s="10">
        <v>90130107.340000004</v>
      </c>
      <c r="E5" s="11">
        <f>($C$11-D5)/$C$11</f>
        <v>5.8218886072183862E-6</v>
      </c>
      <c r="F5" s="12" t="s">
        <v>31</v>
      </c>
    </row>
    <row r="6" spans="2:6" ht="15.75" thickBot="1" x14ac:dyDescent="0.3">
      <c r="B6" s="13" t="s">
        <v>27</v>
      </c>
      <c r="C6" s="14">
        <v>89828085.340000004</v>
      </c>
      <c r="D6" s="14">
        <v>89828085.340000004</v>
      </c>
      <c r="E6" s="11">
        <f>($C$11-D6)/$C$11</f>
        <v>3.356758113749398E-3</v>
      </c>
      <c r="F6" s="12" t="s">
        <v>29</v>
      </c>
    </row>
    <row r="7" spans="2:6" ht="15.75" thickBot="1" x14ac:dyDescent="0.3">
      <c r="B7" s="13"/>
      <c r="C7" s="14"/>
      <c r="D7" s="14"/>
      <c r="E7" s="11"/>
      <c r="F7" s="12"/>
    </row>
    <row r="8" spans="2:6" ht="16.5" thickBot="1" x14ac:dyDescent="0.3">
      <c r="B8" s="15"/>
      <c r="C8" s="16"/>
      <c r="D8" s="17"/>
      <c r="E8" s="11"/>
      <c r="F8" s="12"/>
    </row>
    <row r="9" spans="2:6" ht="15.75" x14ac:dyDescent="0.25">
      <c r="B9" s="18"/>
      <c r="C9" s="19"/>
      <c r="D9" s="19"/>
      <c r="E9" s="20"/>
      <c r="F9" s="20"/>
    </row>
    <row r="10" spans="2:6" ht="15.75" x14ac:dyDescent="0.25">
      <c r="B10" s="18"/>
      <c r="C10" s="19"/>
      <c r="D10" s="19"/>
      <c r="E10" s="20"/>
      <c r="F10" s="21"/>
    </row>
    <row r="11" spans="2:6" ht="15.75" x14ac:dyDescent="0.25">
      <c r="B11" s="22" t="s">
        <v>23</v>
      </c>
      <c r="C11" s="23">
        <v>90130632.070500016</v>
      </c>
      <c r="D11" s="19"/>
      <c r="E11" s="24"/>
      <c r="F11" s="21"/>
    </row>
    <row r="12" spans="2:6" ht="22.5" x14ac:dyDescent="0.25">
      <c r="B12" s="25" t="s">
        <v>24</v>
      </c>
      <c r="C12" s="26">
        <f>+C11*0.2</f>
        <v>18026126.414100002</v>
      </c>
      <c r="D12" s="19"/>
      <c r="E12" s="24"/>
      <c r="F12" s="21"/>
    </row>
    <row r="13" spans="2:6" ht="22.5" x14ac:dyDescent="0.25">
      <c r="B13" s="25" t="s">
        <v>25</v>
      </c>
      <c r="C13" s="26">
        <f>+C11-C12</f>
        <v>72104505.65640001</v>
      </c>
      <c r="D13" s="19"/>
      <c r="E13" s="24"/>
      <c r="F13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5C194-AD45-4C7D-B0EB-5CE7AB82D659}">
  <dimension ref="B3:F13"/>
  <sheetViews>
    <sheetView tabSelected="1" workbookViewId="0">
      <selection activeCell="B4" sqref="B4"/>
    </sheetView>
  </sheetViews>
  <sheetFormatPr baseColWidth="10" defaultRowHeight="15" x14ac:dyDescent="0.25"/>
  <cols>
    <col min="2" max="2" width="33.42578125" bestFit="1" customWidth="1"/>
    <col min="3" max="3" width="15.42578125" customWidth="1"/>
    <col min="4" max="4" width="13.42578125" customWidth="1"/>
    <col min="5" max="5" width="18.7109375" customWidth="1"/>
    <col min="6" max="6" width="17.85546875" customWidth="1"/>
  </cols>
  <sheetData>
    <row r="3" spans="2:6" x14ac:dyDescent="0.25">
      <c r="B3" s="4" t="s">
        <v>70</v>
      </c>
    </row>
    <row r="4" spans="2:6" ht="69.75" customHeight="1" thickBot="1" x14ac:dyDescent="0.3">
      <c r="B4" s="6" t="s">
        <v>18</v>
      </c>
      <c r="C4" s="6" t="s">
        <v>19</v>
      </c>
      <c r="D4" s="6" t="s">
        <v>20</v>
      </c>
      <c r="E4" s="7" t="s">
        <v>21</v>
      </c>
      <c r="F4" s="8" t="s">
        <v>22</v>
      </c>
    </row>
    <row r="5" spans="2:6" ht="15.75" thickBot="1" x14ac:dyDescent="0.3">
      <c r="B5" s="9" t="s">
        <v>41</v>
      </c>
      <c r="C5" s="10">
        <v>210009641</v>
      </c>
      <c r="D5" s="10">
        <v>210009641</v>
      </c>
      <c r="E5" s="11">
        <f>($C$11-D5)/$C$11</f>
        <v>1.7912825834254112E-4</v>
      </c>
      <c r="F5" s="12" t="s">
        <v>40</v>
      </c>
    </row>
    <row r="6" spans="2:6" ht="15.75" thickBot="1" x14ac:dyDescent="0.3">
      <c r="B6" s="13" t="s">
        <v>27</v>
      </c>
      <c r="C6" s="14">
        <v>206525416.29999992</v>
      </c>
      <c r="D6" s="14">
        <v>206525416.29999992</v>
      </c>
      <c r="E6" s="11">
        <f>($C$11-D6)/$C$11</f>
        <v>1.676694089546758E-2</v>
      </c>
      <c r="F6" s="12" t="s">
        <v>29</v>
      </c>
    </row>
    <row r="7" spans="2:6" ht="15.75" thickBot="1" x14ac:dyDescent="0.3">
      <c r="B7" s="9" t="s">
        <v>34</v>
      </c>
      <c r="C7" s="10">
        <v>208654993.176</v>
      </c>
      <c r="D7" s="10">
        <v>208654993.176</v>
      </c>
      <c r="E7" s="11">
        <f>($C$11-D7)/$C$11</f>
        <v>6.628380596689333E-3</v>
      </c>
      <c r="F7" s="12" t="s">
        <v>35</v>
      </c>
    </row>
    <row r="8" spans="2:6" ht="15.75" thickBot="1" x14ac:dyDescent="0.3">
      <c r="B8" s="9" t="s">
        <v>26</v>
      </c>
      <c r="C8" s="10">
        <v>210006014</v>
      </c>
      <c r="D8" s="10">
        <v>210006014</v>
      </c>
      <c r="E8" s="11">
        <f>($C$11-D8)/$C$11</f>
        <v>1.9639580036841882E-4</v>
      </c>
      <c r="F8" s="12" t="s">
        <v>28</v>
      </c>
    </row>
    <row r="9" spans="2:6" ht="15.75" x14ac:dyDescent="0.25">
      <c r="B9" s="18"/>
      <c r="C9" s="19"/>
      <c r="D9" s="19"/>
      <c r="E9" s="20"/>
      <c r="F9" s="20"/>
    </row>
    <row r="10" spans="2:6" ht="15.75" x14ac:dyDescent="0.25">
      <c r="B10" s="18"/>
      <c r="C10" s="19"/>
      <c r="D10" s="19"/>
      <c r="E10" s="20"/>
      <c r="F10" s="21"/>
    </row>
    <row r="11" spans="2:6" ht="15.75" x14ac:dyDescent="0.25">
      <c r="B11" s="22" t="s">
        <v>23</v>
      </c>
      <c r="C11" s="23">
        <v>210047266.40100002</v>
      </c>
      <c r="D11" s="19"/>
      <c r="E11" s="24"/>
      <c r="F11" s="21"/>
    </row>
    <row r="12" spans="2:6" ht="22.5" x14ac:dyDescent="0.25">
      <c r="B12" s="25" t="s">
        <v>24</v>
      </c>
      <c r="C12" s="26">
        <f>+C11*0.2</f>
        <v>42009453.280200005</v>
      </c>
      <c r="D12" s="19"/>
      <c r="E12" s="24"/>
      <c r="F12" s="21"/>
    </row>
    <row r="13" spans="2:6" ht="22.5" x14ac:dyDescent="0.25">
      <c r="B13" s="25" t="s">
        <v>25</v>
      </c>
      <c r="C13" s="26">
        <f>+C11-C12</f>
        <v>168037813.12080002</v>
      </c>
      <c r="D13" s="19"/>
      <c r="E13" s="24"/>
      <c r="F13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ANALISIS SUBASTA</vt:lpstr>
      <vt:lpstr>Hoja7</vt:lpstr>
      <vt:lpstr>LOTE 1</vt:lpstr>
      <vt:lpstr>LOTE 2</vt:lpstr>
      <vt:lpstr>LOTE 3</vt:lpstr>
      <vt:lpstr>LOTE 4</vt:lpstr>
      <vt:lpstr>LOTE 5</vt:lpstr>
      <vt:lpstr>LOTE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Jhanerys Paola Gomez Bayona</cp:lastModifiedBy>
  <dcterms:created xsi:type="dcterms:W3CDTF">2024-09-06T21:45:26Z</dcterms:created>
  <dcterms:modified xsi:type="dcterms:W3CDTF">2024-09-09T20:37:50Z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2024-09-06T23:00:37Z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fbaceeb1-0704-482e-851c-399e9ae97d78</vt:lpwstr>
  </property>
  <property fmtid="{D5CDD505-2E9C-101B-9397-08002B2CF9AE}" pid="8" name="MSIP_Label_fc111285-cafa-4fc9-8a9a-bd902089b24f_ContentBits">
    <vt:lpwstr>0</vt:lpwstr>
  </property>
</Properties>
</file>