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juansebastianpenahuertas/Documents/UAC ALCALDIA 2024 MAC/INSPECCIONES DE POLICIA/"/>
    </mc:Choice>
  </mc:AlternateContent>
  <xr:revisionPtr revIDLastSave="0" documentId="13_ncr:1_{4A54CD66-E760-C84A-9D19-87B35C589522}" xr6:coauthVersionLast="47" xr6:coauthVersionMax="47" xr10:uidLastSave="{00000000-0000-0000-0000-000000000000}"/>
  <bookViews>
    <workbookView xWindow="14040" yWindow="760" windowWidth="15360" windowHeight="1696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>[4]!_xlbgnm.ane7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>[8]!_xlbgnm.ane7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>[10]!_xlbgnm.ane7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>[8]!_xlbgnm.ane7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>[8]!_xlbgnm.ane7</definedName>
    <definedName name="_ane8">[8]!_xlbgnm.ane8</definedName>
    <definedName name="_APU221">#REF!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(Entidad)'!$I$8:$I$136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(Entidad)'!$A$1:$M$148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'[15]Interc.válv.'!$E$1:$E$65536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[4]!Módulo3.anexo1</definedName>
    <definedName name="Módulo3.anexo10">[4]!Módulo3.anexo10</definedName>
    <definedName name="Módulo3.anexo11">[4]!Módulo3.anexo11</definedName>
    <definedName name="Módulo3.anexo12">[4]!Módulo3.anexo12</definedName>
    <definedName name="Módulo3.anexo3">[4]!Módulo3.anexo3</definedName>
    <definedName name="Módulo3.anexo4">[4]!Módulo3.anexo4</definedName>
    <definedName name="Módulo3.anexo5">[4]!Módulo3.anexo5</definedName>
    <definedName name="Módulo3.anexo6">[4]!Módulo3.anexo6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(Entidad)'!$K$144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(Entidad)'!$K$144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(Entidad)'!$K$145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[16]!absc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4" i="265" l="1"/>
  <c r="K123" i="265"/>
  <c r="K122" i="265"/>
  <c r="K121" i="265"/>
  <c r="K120" i="265"/>
  <c r="K119" i="265"/>
  <c r="K118" i="265"/>
  <c r="K117" i="265"/>
  <c r="K116" i="265"/>
  <c r="K115" i="265"/>
  <c r="K114" i="265"/>
  <c r="K113" i="265"/>
  <c r="K112" i="265"/>
  <c r="K109" i="265"/>
  <c r="K108" i="265"/>
  <c r="K107" i="265"/>
  <c r="K106" i="265"/>
  <c r="K105" i="265"/>
  <c r="K104" i="265"/>
  <c r="K103" i="265"/>
  <c r="K102" i="265"/>
  <c r="K101" i="265"/>
  <c r="K100" i="265"/>
  <c r="K99" i="265"/>
  <c r="K98" i="265"/>
  <c r="K97" i="265"/>
  <c r="K96" i="265"/>
  <c r="K85" i="265"/>
  <c r="K84" i="265"/>
  <c r="K83" i="265"/>
  <c r="K82" i="265"/>
  <c r="K81" i="265"/>
  <c r="K80" i="265"/>
  <c r="K79" i="265"/>
  <c r="K78" i="265"/>
  <c r="K93" i="265"/>
  <c r="K92" i="265"/>
  <c r="K91" i="265"/>
  <c r="K90" i="265"/>
  <c r="K89" i="265"/>
  <c r="K88" i="265"/>
  <c r="K87" i="265"/>
  <c r="K86" i="265"/>
  <c r="K51" i="265"/>
  <c r="K50" i="265"/>
  <c r="K44" i="265"/>
  <c r="K45" i="265"/>
  <c r="K43" i="265"/>
  <c r="K42" i="265"/>
  <c r="K41" i="265"/>
  <c r="K40" i="265"/>
  <c r="K39" i="265"/>
  <c r="K38" i="265"/>
  <c r="K37" i="265"/>
  <c r="K36" i="265"/>
  <c r="K35" i="265"/>
  <c r="K34" i="265"/>
  <c r="K53" i="265"/>
  <c r="K146" i="265"/>
  <c r="K134" i="265"/>
  <c r="K131" i="265"/>
  <c r="K130" i="265"/>
  <c r="K127" i="265"/>
  <c r="K77" i="265"/>
  <c r="K74" i="265"/>
  <c r="K73" i="265"/>
  <c r="K72" i="265"/>
  <c r="K71" i="265"/>
  <c r="K68" i="265"/>
  <c r="K67" i="265"/>
  <c r="K66" i="265"/>
  <c r="K65" i="265"/>
  <c r="K64" i="265"/>
  <c r="K63" i="265"/>
  <c r="K62" i="265"/>
  <c r="K59" i="265"/>
  <c r="K58" i="265"/>
  <c r="K57" i="265"/>
  <c r="K56" i="265"/>
  <c r="K52" i="265"/>
  <c r="K49" i="265"/>
  <c r="K48" i="265"/>
  <c r="K33" i="265"/>
  <c r="K32" i="265"/>
  <c r="K31" i="265"/>
  <c r="K30" i="265"/>
  <c r="K29" i="265"/>
  <c r="K12" i="265"/>
  <c r="K13" i="265"/>
  <c r="K14" i="265"/>
  <c r="K15" i="265"/>
  <c r="K16" i="265"/>
  <c r="K17" i="265"/>
  <c r="K18" i="265"/>
  <c r="K19" i="265"/>
  <c r="K20" i="265"/>
  <c r="K21" i="265"/>
  <c r="K22" i="265"/>
  <c r="K23" i="265"/>
  <c r="K24" i="265"/>
  <c r="K25" i="265"/>
  <c r="K26" i="265"/>
  <c r="K11" i="265"/>
  <c r="K125" i="265" l="1"/>
  <c r="K110" i="265"/>
  <c r="K46" i="265"/>
  <c r="K135" i="265"/>
  <c r="K132" i="265"/>
  <c r="K128" i="265"/>
  <c r="K94" i="265"/>
  <c r="K75" i="265"/>
  <c r="K60" i="265"/>
  <c r="K69" i="265"/>
  <c r="K54" i="265"/>
  <c r="K27" i="265"/>
  <c r="K136" i="265" l="1"/>
  <c r="K138" i="265"/>
  <c r="K139" i="265" s="1"/>
</calcChain>
</file>

<file path=xl/sharedStrings.xml><?xml version="1.0" encoding="utf-8"?>
<sst xmlns="http://schemas.openxmlformats.org/spreadsheetml/2006/main" count="259" uniqueCount="155">
  <si>
    <t>Código</t>
  </si>
  <si>
    <t>Versión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</si>
  <si>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</si>
  <si>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</si>
  <si>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</si>
  <si>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</si>
  <si>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</si>
  <si>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</si>
  <si>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</si>
  <si>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</si>
  <si>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</si>
  <si>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</si>
  <si>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</si>
  <si>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</si>
  <si>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</si>
  <si>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</si>
  <si>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</si>
  <si>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</si>
  <si>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</si>
  <si>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</si>
  <si>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</si>
  <si>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</si>
  <si>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</si>
  <si>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</si>
  <si>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</si>
  <si>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</si>
  <si>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</si>
  <si>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</si>
  <si>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</si>
  <si>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</si>
  <si>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1,0 PRELIMINARES</t>
  </si>
  <si>
    <t>M2</t>
  </si>
  <si>
    <t>UN</t>
  </si>
  <si>
    <t>ML</t>
  </si>
  <si>
    <t>M3</t>
  </si>
  <si>
    <t>4,0 PISOS Y ENCHAPES</t>
  </si>
  <si>
    <t xml:space="preserve">Formulario 1 - Propuesta económica </t>
  </si>
  <si>
    <t xml:space="preserve">«MANTENIMIENTO Y MEJORAMIENTO DE LAS INSPECCIONES DE POLICIA DEL DISTRITO DE CARTAGENA DE INDIAS» </t>
  </si>
  <si>
    <t>DESMONTE DE CIELO RASO (Incluye retiro de material sobrante y disposición final en R.S.)</t>
  </si>
  <si>
    <t>DESMONTE DE CUBIERTA (Incluye retiro de material sobrante y disposición final en R.S.)</t>
  </si>
  <si>
    <t>DESMONTE MURO DRY WALL (Incluye retiro de material sobrante y disposición final en R.S.)</t>
  </si>
  <si>
    <t>DEMOLICION ANDEN EN CONCRETO (Incluye retiro de material sobrante y disposición final en R.S.)</t>
  </si>
  <si>
    <t>DEMOLICION BORDILLO EN CONCRETO (Incluye retiro de material sobrante y disposición final en R.S.)</t>
  </si>
  <si>
    <t>PICADA  CERAMICA O PLANTILLA  (Incluye retiro de material sobrante y disposición final en R.S.)</t>
  </si>
  <si>
    <t>DEMOLICION MUROS BLOCK#4 (Incluye retiro de material sobrante y disposición final en R.S.)</t>
  </si>
  <si>
    <t>DESMONTE DE DIVISION EN VIDRIO (Incluye retiro de material sobrante y disposición final en R.S.)</t>
  </si>
  <si>
    <t>UND</t>
  </si>
  <si>
    <t>DESMONTE DE CANALETA ELECTRICA PLASTICA EN MAL ESTADO (Incluye retiro de material sobrante y disposición final en R.S.)</t>
  </si>
  <si>
    <t>DESMONTE DE PUERTA (Incluye retiro de material sobrante y disposición final en R.S.)</t>
  </si>
  <si>
    <t>PICADA PAÑETE  O  ENCHAPE(Incluye retiro de material sobrante y disposición final en R.S.)</t>
  </si>
  <si>
    <t>DEMOLICION REGISTRO SANITARIO 0,80m x 0,80m (Incluye retiro de material sobrante y disposición final en R.S.)</t>
  </si>
  <si>
    <t>CORTE Y RETIRO PISO -PLANTILLA Y EXCAVACION  S=0,20M X 0,25M (Incluye retiro de material sobrante y disposición final en R.S.)</t>
  </si>
  <si>
    <t>DESMONTE DE ADOQUINES</t>
  </si>
  <si>
    <t xml:space="preserve">CORTE DE RAICES ARBOLES EN SUELO </t>
  </si>
  <si>
    <t>RETIRO  Y REMOCION DE ARBOLES, h=10m A LOS SITIOS AUTORIZADOS POR LA AUTORIDAD AMBIENTAL</t>
  </si>
  <si>
    <t>2,0 ESTRUCTURA</t>
  </si>
  <si>
    <t>EXCAVACION MATERIAL COMUN</t>
  </si>
  <si>
    <t xml:space="preserve">RELLENO MATERIAL SELECCIONADO </t>
  </si>
  <si>
    <t>RETIRO DE MATERIAL SOBRANTE, INCLUYE RETIRO Y DISPOSICIÓN FINAL DE MATERIAL A SITIO AUTORIZACIÓN POR LA AUTORIDAD AMBIENTAL</t>
  </si>
  <si>
    <t>ZAPATA 0,60X0,60X0,30 , 3000PSI</t>
  </si>
  <si>
    <t>VIGA DE AMARRE INF. 30X25  4Ø1/2" AROS 3/8" C..20</t>
  </si>
  <si>
    <t>COLUMNA  DE  25X25 4Ø1/2"   AROS  3/8"  C..  0.20</t>
  </si>
  <si>
    <t>VIGA DE AMARRE SUP. 20X20  4Ø1/2" AROS 3/8" C..20</t>
  </si>
  <si>
    <t>LEVANTE EN BLOCK # 6 ABUZARDADO</t>
  </si>
  <si>
    <t>TUBERIA GALVANIZADA DE 2", CON TAPÓN PARA CERRAMIENTO FRONTAL, INCLUYE TUBERIA, TAPON, PINTURA BLANCA ESMALTE E INSTALACIÓN A CADA 0,15M</t>
  </si>
  <si>
    <t>SUMINISTRO E INSTALACIÓN DE PUERTA EN TUBERIA GALVANIZADA DE 2", INCLUYE PUERTA PEATONAL Y VEHICULAR DE DIMENSIONES 1,2X2,2M</t>
  </si>
  <si>
    <t>CONSTRUCCION ANDEN EN CONCRETO 3000PSI, e=0,10m</t>
  </si>
  <si>
    <t>CONSTRUCCION RAMPAS PEATONALES EN CONCRETO 3000PSI, INCLUYE REFUERZO SUPERIOR E INFERIOR DE Ø3/8" @ 0,20m AMBAS DIRECCIONES</t>
  </si>
  <si>
    <t>PLANTILLA EN CONCRETO PARA NIVELACION E=0,04M</t>
  </si>
  <si>
    <t>CONSTRUCCION PLANTILLA EN CONCRETO 3000PSI, e=0,10m, INCLUYE REFUERZO</t>
  </si>
  <si>
    <t>SELLADA DE GRIETAS CON MORTELO Y ACERO EN U DE 3/8"</t>
  </si>
  <si>
    <t xml:space="preserve">CONSTRUCCION MEDIA CAÑA EN CONCRETO 3000PSI </t>
  </si>
  <si>
    <t>REPARACION DE DELAMINACIONES, DESCASCARAMIENTO Y GRIETASEN COLUMNAS O VIGAS. INCLUYE ESCARIFICACION DE APROX. 4.0 CM, LIMPIEZA DEL ACERO DE REFUERZO, PREPARACION DE SUPERFICIE RUGOSA, MATERIAL DE ADHERENCIA Y MORTERO DE REPARACIÓN</t>
  </si>
  <si>
    <t>3,0 MAMPOSTERIA Y PAÑETES</t>
  </si>
  <si>
    <t>CONSTRUCCION MURO BLOCK #4 PERIMETRAL</t>
  </si>
  <si>
    <t xml:space="preserve">PAÑETE INTERIOR MORTERO 1:3, e=0,02m, impermeabilizado con sika mortero 101 o similar </t>
  </si>
  <si>
    <t xml:space="preserve">PAÑETE EXTERIOR E INTERIOR MORTERO IMP 1:3, e=0,02m, MURO LATERAL </t>
  </si>
  <si>
    <t>SUM. Y APLICACIÓN  MORTERO IMPERMABILIZANTE TIPO SIKA MORTERO 101  O SIMILAR</t>
  </si>
  <si>
    <t>MANTENIMIENTO DE CARETAS INCLUYE (LIJADA,PINTURA ANTICORROSIVA, ESMALTE EN EL COLOR INDICADO)</t>
  </si>
  <si>
    <t>m2</t>
  </si>
  <si>
    <t>MURO EN DRYWALL INCLUYE PINTURA</t>
  </si>
  <si>
    <t>SUM. INST. PISO EN CERAMICA TRAFICO 5</t>
  </si>
  <si>
    <t xml:space="preserve">SUM. INST. ENCHAPE CERAMICO </t>
  </si>
  <si>
    <t xml:space="preserve">SUM. INST. ZOCALO  EN CERAMICA </t>
  </si>
  <si>
    <t>SUMINISTRO E INSTALACIÓN DE ADOQUIN EN CONCRETO PEATONAL (20X10X6CM) INCLUYE CONFORMACIÓN Y RELLENO DE SUBASE EN ARENA LAVADA.</t>
  </si>
  <si>
    <t>5,0 CIELO RASO Y PINTURA</t>
  </si>
  <si>
    <t xml:space="preserve">SUMINISTRO E INSTALACION DE CIELO RASO EN DRYWALL </t>
  </si>
  <si>
    <t>PINTURA VINILO SOBRE CIELO RASO</t>
  </si>
  <si>
    <t>PINTURA VINILO TIPO 1 MUROS INTERIORES</t>
  </si>
  <si>
    <t>RASPADO Y LIMPIEZA DE SUPERFICIE MANUAL A MURO CON PINTURA EN MAL ESTADO</t>
  </si>
  <si>
    <t>LAVADO DE LA FACHADA CON CONSTRUCLEAN E HIPOCLORITO AL 15% APLICADA A ALTA PRESIÓN Y CEPILLADO</t>
  </si>
  <si>
    <t>PINTURA VINILO TIPO KORAZA A DOS MANOS SOBRE MURO</t>
  </si>
  <si>
    <t>ESTUCO PLASTICO Interio y Exterior</t>
  </si>
  <si>
    <t>6,0 CUBIERTAS E IMPERMEABILZIACIONES</t>
  </si>
  <si>
    <t>IMPERMEABILIZACION DE MUROS CON PINTURA ACRILICO ANTIHUMEDAD</t>
  </si>
  <si>
    <t>SUMINISTRO E INSTALACION LAMINA UPVC TIPO SANDWICH (POLICLORURODE VINILO) NO PLASTIFICADO CON ALMA EN PVC ESPUMADO. COLOR BLANCOLAS DOS CARAS. INCLUYE ACCESORIOS DE INSTALACION.</t>
  </si>
  <si>
    <t>SUMINISTRO E INSTALACION DE CUBIERTA EN SHINGLE . INCLUYE ACCESORIOS DE INSTALACION, ENTARIMADO EN MADERA Y SUPERWOARD</t>
  </si>
  <si>
    <t>IMPERMEABILIZACION CUBIERTA CON CINTA BITUMINOSA AUTOADHESIVA ALUMINICA, PINTURA ACRLICA Y MANTO DE REFUERZO</t>
  </si>
  <si>
    <t>7,0 INSTALACIONES ELECTRICAS</t>
  </si>
  <si>
    <t>REVISION Y REORDENAMIENTO ELECTRICO, ACTIVACION DE CIRCUITOS</t>
  </si>
  <si>
    <t>DESMONTE DE LAMPARAS</t>
  </si>
  <si>
    <t>SUMINISTRO E INSTALACION DE LAMPARAS 35X125CM 18 W O SIMILAR</t>
  </si>
  <si>
    <t>SUMINISTRO E INSTALACIÓN DE TUBOS LED PARA LAMPARAS DE 35X125CM 18 W O SIMILAR</t>
  </si>
  <si>
    <t>SUMINISTRO E INSTALACIÓN DE LUMINARIAS TIPO PANEL  LED 40W (60X60CM) ,   CON GARANTÍA  DE 1 AÑOS, ATERRIZAMIENTO,  TODOS LOS ACCESORIOS Y ACTIVIDADES PARA SU CORRECTO FUNCIONAMIENTO</t>
  </si>
  <si>
    <t>PUNTOS ELECTRICOS</t>
  </si>
  <si>
    <t>PTO</t>
  </si>
  <si>
    <t>SUM. E INSTALCION AVISO LUMINOSO EXTERIOR (Aviso caja luminosa INTELIGENTE con luz smart light interior aluminio, lona panaflex laminada, tira de luz led especiales para encendido y apagado desde el celular, tapas canto delgado moderno, con fotocelda)</t>
  </si>
  <si>
    <t>SUMINISTRO E INSTALACION DE CANALETA ELECTRICA 2X4 PLASTICA</t>
  </si>
  <si>
    <t>SUMINISTRO E INSTALACION DE TOMACORRIENTE</t>
  </si>
  <si>
    <t>SUMINISTRO E INSTALACION PUNTOS DE RED (DATOS)</t>
  </si>
  <si>
    <t>SUMINISTRO E INSTALACION PUNTOS DE VOZ</t>
  </si>
  <si>
    <t>SUMINISTRO E INSTALACION DE INTERRUPTORES</t>
  </si>
  <si>
    <t>SUMINISTRO E INSTALACION DE REFLECTORES EXTERIORES DE EMPOTRAR TIPO LED 20000 Lmn 200W-BLANCA Ip 65</t>
  </si>
  <si>
    <t>SALIDA EMERGENCIA 2.4W</t>
  </si>
  <si>
    <t>SUMINISTRO E INSTALACIÓN EMERGENCIA 2.4W</t>
  </si>
  <si>
    <t>SUMINISTRO E INSTALACION DE BREAKER ENCHUFABLE 15-20 AMP</t>
  </si>
  <si>
    <t>SUMINISTRO E INSTALACION DE TABLEROS Y ACOMETIDAS EN S/E PRINCIPAL</t>
  </si>
  <si>
    <t>8,0 INSTALACIONES HIDRAULICAS</t>
  </si>
  <si>
    <t>REVISION Y ARREGLO DE PUNTOS SANITARIOS EXISTENTES, INCLUYE CAMBIO TUBO MAL ESTADO, ACCESORIOS, Y CUALQUIER OTRO ELEMENTO PARA SU OPTIMO FUNCIONAMIENTO</t>
  </si>
  <si>
    <t>REVISION Y ARREGLO DE PUNTOS HIDRAULICOS EXISTENTES, INCLUYE CAMBIO TUBO MAL ESTADO, CHEQUES, LLAVES DE PASO Y CUALQUIER OTRO ELEMENTO PARA SU OPTIMO FUNCIONAMIENTO</t>
  </si>
  <si>
    <t>CONSTRUCCION DE REGISTROS SANITARIOS DE 0,60m x 0,60m, INCLUYE TAPA EN CONCRETO</t>
  </si>
  <si>
    <t>SUM. E INSTALACION SANITARIOS INSTITUCIONAL, INCLUYE DESMONTE EXISTENTE</t>
  </si>
  <si>
    <t xml:space="preserve">SUMINISTRO DE VACTOR PARA DESTAPONAMIENTO Y LAVADO DE TUBERIAS </t>
  </si>
  <si>
    <t>HRA</t>
  </si>
  <si>
    <t>SUM. E INSTALACION ORINAL INSTITUCIONAL CON FLUXOMETRO</t>
  </si>
  <si>
    <t>SUM. E INSTALACION LAVAMANOS INSTITUCIONAL, INCLUYE DESMONTE EXISTENTE</t>
  </si>
  <si>
    <t>SUMINISTRO E INSTALACION DE TUBERIA 1 1/2 " SANITARIA</t>
  </si>
  <si>
    <t>SUMINSITRO E INSTALACION E TUBERIA HIDRAULICA 1"</t>
  </si>
  <si>
    <t>SUMINSITRO E INSTALACION VALVULA O LLAVE DE PASO INCLUYE TAPA DE REGISTRO</t>
  </si>
  <si>
    <t>PUNTO DE CONEXIÓN A LA RED SANITARIA</t>
  </si>
  <si>
    <t>PUNTO DE CONEXIÓN A LA RED HIDRAULICA</t>
  </si>
  <si>
    <t>PUNTO DE CONEXIÓN A LA RED VENTILACION</t>
  </si>
  <si>
    <t>SUMINSITRO E INSTALACION TAPA DE REGISTRO</t>
  </si>
  <si>
    <t>9,0 CARPINTERIA METALICA Y MADERA</t>
  </si>
  <si>
    <t>SUM. INST. BRAZO HIDRAULICO PARA CIERRE DE PUERTAS DE ALUMINIO CAP HASTA 80Kg</t>
  </si>
  <si>
    <t>REPARACION PUERTAS Y DIVISIONES METALICAS (INCLUYE CERROJOS, REMACHES Y AJUSTES)</t>
  </si>
  <si>
    <t>SUM. INST. PUERTA ALUMINIO VIDRIO S/D 0,70m x 2,05m INCLUYE MARCO, CERRADURA Y PINTURA</t>
  </si>
  <si>
    <t>SUM. INST. PUERTA ALUMINIO VIDRIO S/D 1.00X2.05 INCLUYE MARCO, CERRADURA Y PINTURA</t>
  </si>
  <si>
    <t>SUMINISTRO E INSTALACION DE PUERTA EN MADERA ENTAMBORADA 0.85m x 2,05m INCLUYE MARCO, CERRADURA Y PINTURA</t>
  </si>
  <si>
    <t>SUMINISTRO E INSTALACION DE PUERTA EN MADERA ENTAMBORADA 0,70m x 2,05m, INCLUYE MARCO, CERRADURA Y PINTURA</t>
  </si>
  <si>
    <t>CUBIERTA EN POLICARBONATO, INCLUYE ESTRUCTURA METALICA EMPOTRADA EN VOLADIZO</t>
  </si>
  <si>
    <t>SUMINISTRO E INSTALACION PUERTAS Y DIVISONES PARA BAÑO EN ALUMINIO Y ACRILICO 4mm</t>
  </si>
  <si>
    <t>SUMINISTRO E INSTALACION DE PUERTA EN MADERA ENTAMBORADA 1,00m x 2,20m, INCLUYE MARCO, CERRADURA Y PINTURA</t>
  </si>
  <si>
    <t>SUMINISTRO E INSTALACIÓN DE PORTÓN EN TUBERIA GALVANIZADA DE 2", INCLUYE PUERTA  1,2X2,2, SEGÚN DISEÑO</t>
  </si>
  <si>
    <t>SUMINISTRO E INSTALACIÓN DE PELÍCULA DE POLARIZADO GRADO 60 EN VENTANAS DE FACHADA.</t>
  </si>
  <si>
    <t>MANTENIMIENTOS PUERTAS INCLUYE CERRADURAS</t>
  </si>
  <si>
    <t>SUM. INST. VENTANA ALUMINIO VIDRIO  INCLUYE MARCO, CERRADURA Y PINTURA</t>
  </si>
  <si>
    <t>10,0 ASEO Y LIMPIEZA</t>
  </si>
  <si>
    <t>ASEO Y LIMPIEZA</t>
  </si>
  <si>
    <t>GL</t>
  </si>
  <si>
    <t>11,0 AIRES ACONDICIONADOS</t>
  </si>
  <si>
    <t>SUMINISTRO E INSTALACION DE AIRE ACONDICIONADO MINI SPLIT 12000 BTU</t>
  </si>
  <si>
    <t>MANTENIMIENTO DE AIRES ACONDICIONADOS</t>
  </si>
  <si>
    <t>12,0 MOBILIARIO</t>
  </si>
  <si>
    <t>ELABORACION E INSTALACION DE PUERSTOS DE TRABAJO EN RH DE 0,6M DE ANCHO, 0,75M DE ALTURA, ESPESOR 3CM Y 1,2M LARGO, GAVETAS  Y CAJONES DIMENSIONES DE 0,4M POR PROFUNDIDAD 0,6M X ALTO 0,70M CANTO RIGIDO Y MANIJAS DE ACERO INOXIDABLLE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</si>
</sst>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0.0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39">
      <alignment horizontal="right"/>
    </xf>
    <xf numFmtId="186" fontId="6" fillId="0" borderId="39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39">
      <alignment horizontal="right"/>
    </xf>
    <xf numFmtId="189" fontId="4" fillId="0" borderId="0">
      <protection locked="0"/>
    </xf>
    <xf numFmtId="3" fontId="33" fillId="0" borderId="0" applyFont="0" applyFill="0" applyBorder="0" applyAlignment="0" applyProtection="0"/>
    <xf numFmtId="190" fontId="4" fillId="0" borderId="0">
      <protection locked="0"/>
    </xf>
    <xf numFmtId="191" fontId="33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4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44">
      <protection locked="0"/>
    </xf>
  </cellStyleXfs>
  <cellXfs count="117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29" xfId="89" applyFont="1" applyBorder="1"/>
    <xf numFmtId="0" fontId="32" fillId="0" borderId="30" xfId="89" applyFont="1" applyBorder="1"/>
    <xf numFmtId="0" fontId="32" fillId="0" borderId="27" xfId="89" applyFont="1" applyBorder="1"/>
    <xf numFmtId="0" fontId="32" fillId="0" borderId="28" xfId="89" applyFont="1" applyBorder="1"/>
    <xf numFmtId="0" fontId="32" fillId="0" borderId="0" xfId="90" applyFont="1"/>
    <xf numFmtId="0" fontId="32" fillId="0" borderId="27" xfId="90" applyFont="1" applyBorder="1"/>
    <xf numFmtId="0" fontId="32" fillId="0" borderId="28" xfId="90" applyFont="1" applyBorder="1"/>
    <xf numFmtId="180" fontId="32" fillId="0" borderId="28" xfId="90" applyNumberFormat="1" applyFont="1" applyBorder="1"/>
    <xf numFmtId="182" fontId="32" fillId="0" borderId="28" xfId="90" applyNumberFormat="1" applyFont="1" applyBorder="1"/>
    <xf numFmtId="0" fontId="29" fillId="0" borderId="27" xfId="89" applyFont="1" applyBorder="1"/>
    <xf numFmtId="0" fontId="29" fillId="0" borderId="28" xfId="89" applyFont="1" applyBorder="1"/>
    <xf numFmtId="0" fontId="43" fillId="0" borderId="17" xfId="126" applyFont="1" applyBorder="1" applyAlignment="1">
      <alignment horizontal="center" vertical="center" wrapText="1"/>
    </xf>
    <xf numFmtId="0" fontId="43" fillId="24" borderId="32" xfId="73" applyFont="1" applyFill="1" applyBorder="1" applyAlignment="1">
      <alignment vertical="center"/>
    </xf>
    <xf numFmtId="0" fontId="43" fillId="24" borderId="34" xfId="73" applyFont="1" applyFill="1" applyBorder="1" applyAlignment="1">
      <alignment vertical="center"/>
    </xf>
    <xf numFmtId="0" fontId="43" fillId="24" borderId="35" xfId="73" applyFont="1" applyFill="1" applyBorder="1" applyAlignment="1">
      <alignment vertical="center"/>
    </xf>
    <xf numFmtId="0" fontId="42" fillId="0" borderId="42" xfId="73" applyFont="1" applyBorder="1" applyAlignment="1">
      <alignment horizontal="center" vertical="center"/>
    </xf>
    <xf numFmtId="0" fontId="42" fillId="0" borderId="16" xfId="74" applyFont="1" applyBorder="1" applyAlignment="1">
      <alignment horizontal="center" vertical="center"/>
    </xf>
    <xf numFmtId="0" fontId="42" fillId="0" borderId="16" xfId="74" applyFont="1" applyBorder="1" applyAlignment="1">
      <alignment horizontal="left" vertical="center" wrapText="1"/>
    </xf>
    <xf numFmtId="4" fontId="42" fillId="0" borderId="16" xfId="39" applyNumberFormat="1" applyFont="1" applyBorder="1" applyAlignment="1">
      <alignment vertical="center" wrapText="1"/>
    </xf>
    <xf numFmtId="166" fontId="42" fillId="0" borderId="16" xfId="62" applyNumberFormat="1" applyFont="1" applyBorder="1" applyAlignment="1">
      <alignment horizontal="right" vertical="center" wrapText="1"/>
    </xf>
    <xf numFmtId="166" fontId="42" fillId="0" borderId="37" xfId="62" applyNumberFormat="1" applyFont="1" applyBorder="1" applyAlignment="1">
      <alignment horizontal="right" vertical="center" wrapText="1"/>
    </xf>
    <xf numFmtId="0" fontId="42" fillId="0" borderId="12" xfId="73" applyFont="1" applyBorder="1" applyAlignment="1">
      <alignment horizontal="left" vertical="center"/>
    </xf>
    <xf numFmtId="0" fontId="42" fillId="0" borderId="13" xfId="74" applyFont="1" applyBorder="1" applyAlignment="1">
      <alignment horizontal="center" vertical="center"/>
    </xf>
    <xf numFmtId="0" fontId="42" fillId="0" borderId="13" xfId="74" applyFont="1" applyBorder="1" applyAlignment="1">
      <alignment horizontal="left" vertical="center" wrapText="1"/>
    </xf>
    <xf numFmtId="166" fontId="42" fillId="0" borderId="18" xfId="62" applyNumberFormat="1" applyFont="1" applyBorder="1" applyAlignment="1">
      <alignment horizontal="right" vertical="center" wrapText="1"/>
    </xf>
    <xf numFmtId="175" fontId="43" fillId="0" borderId="31" xfId="39" applyNumberFormat="1" applyFont="1" applyBorder="1" applyAlignment="1">
      <alignment horizontal="right" vertical="center"/>
    </xf>
    <xf numFmtId="0" fontId="42" fillId="0" borderId="16" xfId="74" applyFont="1" applyBorder="1" applyAlignment="1">
      <alignment horizontal="left" vertical="center"/>
    </xf>
    <xf numFmtId="0" fontId="42" fillId="0" borderId="16" xfId="135" applyFont="1" applyBorder="1" applyAlignment="1">
      <alignment horizontal="center" vertical="center"/>
    </xf>
    <xf numFmtId="0" fontId="42" fillId="0" borderId="16" xfId="135" applyFont="1" applyBorder="1" applyAlignment="1">
      <alignment horizontal="left" vertical="center"/>
    </xf>
    <xf numFmtId="0" fontId="42" fillId="0" borderId="13" xfId="89" applyFont="1" applyBorder="1"/>
    <xf numFmtId="0" fontId="42" fillId="0" borderId="13" xfId="89" applyFont="1" applyBorder="1" applyAlignment="1">
      <alignment horizontal="center"/>
    </xf>
    <xf numFmtId="0" fontId="42" fillId="0" borderId="16" xfId="73" applyFont="1" applyBorder="1" applyAlignment="1">
      <alignment horizontal="center" vertical="center"/>
    </xf>
    <xf numFmtId="0" fontId="42" fillId="0" borderId="16" xfId="73" applyFont="1" applyBorder="1" applyAlignment="1">
      <alignment horizontal="left" vertical="center" wrapText="1"/>
    </xf>
    <xf numFmtId="0" fontId="42" fillId="0" borderId="16" xfId="126" applyFont="1" applyBorder="1" applyAlignment="1">
      <alignment horizontal="center" vertical="center"/>
    </xf>
    <xf numFmtId="0" fontId="42" fillId="0" borderId="16" xfId="135" applyFont="1" applyBorder="1" applyAlignment="1">
      <alignment horizontal="left" vertical="center" wrapText="1"/>
    </xf>
    <xf numFmtId="0" fontId="42" fillId="0" borderId="41" xfId="73" applyFont="1" applyBorder="1" applyAlignment="1">
      <alignment horizontal="left" vertical="center"/>
    </xf>
    <xf numFmtId="0" fontId="42" fillId="0" borderId="0" xfId="73" applyFont="1" applyAlignment="1">
      <alignment horizontal="center" vertical="center"/>
    </xf>
    <xf numFmtId="0" fontId="42" fillId="0" borderId="0" xfId="73" applyFont="1" applyAlignment="1">
      <alignment horizontal="left" vertical="center" wrapText="1"/>
    </xf>
    <xf numFmtId="166" fontId="42" fillId="0" borderId="36" xfId="62" applyNumberFormat="1" applyFont="1" applyBorder="1" applyAlignment="1">
      <alignment horizontal="right" vertical="center" wrapText="1"/>
    </xf>
    <xf numFmtId="175" fontId="43" fillId="0" borderId="40" xfId="39" applyNumberFormat="1" applyFont="1" applyBorder="1" applyAlignment="1">
      <alignment horizontal="right" vertical="center"/>
    </xf>
    <xf numFmtId="185" fontId="43" fillId="24" borderId="35" xfId="73" applyNumberFormat="1" applyFont="1" applyFill="1" applyBorder="1" applyAlignment="1">
      <alignment vertical="center"/>
    </xf>
    <xf numFmtId="49" fontId="43" fillId="0" borderId="0" xfId="131" applyNumberFormat="1" applyFont="1" applyAlignment="1">
      <alignment horizontal="right" vertical="center"/>
    </xf>
    <xf numFmtId="184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0" fontId="42" fillId="0" borderId="0" xfId="126" applyFont="1" applyAlignment="1">
      <alignment horizontal="center" vertical="center"/>
    </xf>
    <xf numFmtId="2" fontId="42" fillId="0" borderId="0" xfId="128" applyNumberFormat="1" applyFont="1"/>
    <xf numFmtId="179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25" xfId="79" applyFont="1" applyBorder="1" applyAlignment="1">
      <alignment vertical="center"/>
    </xf>
    <xf numFmtId="184" fontId="43" fillId="26" borderId="37" xfId="60" applyNumberFormat="1" applyFont="1" applyFill="1" applyBorder="1" applyAlignment="1">
      <alignment horizontal="center" vertical="center"/>
    </xf>
    <xf numFmtId="184" fontId="43" fillId="26" borderId="16" xfId="60" applyNumberFormat="1" applyFont="1" applyFill="1" applyBorder="1" applyAlignment="1">
      <alignment horizontal="center" vertical="center"/>
    </xf>
    <xf numFmtId="0" fontId="6" fillId="0" borderId="53" xfId="0" applyFont="1" applyBorder="1" applyAlignment="1">
      <alignment horizontal="left" vertical="center"/>
    </xf>
    <xf numFmtId="0" fontId="44" fillId="0" borderId="53" xfId="0" applyFont="1" applyBorder="1" applyAlignment="1">
      <alignment horizontal="left" vertical="center"/>
    </xf>
    <xf numFmtId="0" fontId="45" fillId="0" borderId="53" xfId="0" applyFont="1" applyBorder="1" applyAlignment="1">
      <alignment horizontal="left" vertical="center"/>
    </xf>
    <xf numFmtId="0" fontId="42" fillId="0" borderId="46" xfId="0" applyFont="1" applyBorder="1" applyAlignment="1">
      <alignment vertical="center" wrapText="1"/>
    </xf>
    <xf numFmtId="0" fontId="42" fillId="0" borderId="45" xfId="0" applyFont="1" applyBorder="1" applyAlignment="1">
      <alignment vertical="center" wrapText="1"/>
    </xf>
    <xf numFmtId="0" fontId="42" fillId="0" borderId="47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42" fillId="0" borderId="36" xfId="0" applyFont="1" applyBorder="1" applyAlignment="1">
      <alignment vertical="center" wrapText="1"/>
    </xf>
    <xf numFmtId="0" fontId="42" fillId="0" borderId="13" xfId="0" applyFont="1" applyBorder="1" applyAlignment="1">
      <alignment vertical="center" wrapText="1"/>
    </xf>
    <xf numFmtId="0" fontId="42" fillId="0" borderId="18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0" borderId="48" xfId="89" applyFont="1" applyBorder="1"/>
    <xf numFmtId="0" fontId="32" fillId="0" borderId="48" xfId="89" applyFont="1" applyBorder="1" applyAlignment="1">
      <alignment horizontal="center"/>
    </xf>
    <xf numFmtId="0" fontId="32" fillId="0" borderId="49" xfId="90" applyFont="1" applyBorder="1"/>
    <xf numFmtId="0" fontId="32" fillId="0" borderId="50" xfId="89" applyFont="1" applyBorder="1"/>
    <xf numFmtId="0" fontId="32" fillId="0" borderId="50" xfId="89" applyFont="1" applyBorder="1" applyAlignment="1">
      <alignment horizontal="center"/>
    </xf>
    <xf numFmtId="183" fontId="32" fillId="0" borderId="50" xfId="34" applyNumberFormat="1" applyFont="1" applyBorder="1"/>
    <xf numFmtId="0" fontId="32" fillId="0" borderId="51" xfId="89" applyFont="1" applyBorder="1"/>
    <xf numFmtId="2" fontId="42" fillId="0" borderId="42" xfId="73" applyNumberFormat="1" applyFont="1" applyBorder="1" applyAlignment="1">
      <alignment horizontal="center" vertical="center"/>
    </xf>
    <xf numFmtId="202" fontId="42" fillId="0" borderId="42" xfId="73" applyNumberFormat="1" applyFont="1" applyBorder="1" applyAlignment="1">
      <alignment horizontal="center" vertical="center"/>
    </xf>
    <xf numFmtId="179" fontId="43" fillId="0" borderId="20" xfId="129" applyNumberFormat="1" applyFont="1" applyBorder="1" applyAlignment="1">
      <alignment vertical="center"/>
    </xf>
    <xf numFmtId="10" fontId="42" fillId="27" borderId="22" xfId="95" applyNumberFormat="1" applyFont="1" applyFill="1" applyBorder="1" applyAlignment="1">
      <alignment horizontal="center" vertical="center"/>
    </xf>
    <xf numFmtId="0" fontId="43" fillId="24" borderId="34" xfId="73" applyFont="1" applyFill="1" applyBorder="1" applyAlignment="1">
      <alignment vertical="center" wrapText="1"/>
    </xf>
    <xf numFmtId="0" fontId="43" fillId="24" borderId="35" xfId="73" applyFont="1" applyFill="1" applyBorder="1" applyAlignment="1">
      <alignment vertical="center" wrapText="1"/>
    </xf>
    <xf numFmtId="0" fontId="43" fillId="0" borderId="32" xfId="128" applyFont="1" applyBorder="1" applyAlignment="1">
      <alignment horizontal="right" vertical="center"/>
    </xf>
    <xf numFmtId="0" fontId="43" fillId="0" borderId="34" xfId="128" applyFont="1" applyBorder="1" applyAlignment="1">
      <alignment horizontal="right" vertical="center"/>
    </xf>
    <xf numFmtId="0" fontId="43" fillId="0" borderId="35" xfId="128" applyFont="1" applyBorder="1" applyAlignment="1">
      <alignment horizontal="right" vertical="center"/>
    </xf>
    <xf numFmtId="0" fontId="43" fillId="0" borderId="0" xfId="130" applyFont="1" applyAlignment="1">
      <alignment horizontal="center" vertical="top"/>
    </xf>
    <xf numFmtId="4" fontId="43" fillId="25" borderId="21" xfId="73" applyNumberFormat="1" applyFont="1" applyFill="1" applyBorder="1" applyAlignment="1">
      <alignment horizontal="center" vertical="center" wrapText="1"/>
    </xf>
    <xf numFmtId="4" fontId="43" fillId="25" borderId="17" xfId="73" applyNumberFormat="1" applyFont="1" applyFill="1" applyBorder="1" applyAlignment="1">
      <alignment horizontal="center" vertical="center" wrapText="1"/>
    </xf>
    <xf numFmtId="4" fontId="43" fillId="25" borderId="26" xfId="73" applyNumberFormat="1" applyFont="1" applyFill="1" applyBorder="1" applyAlignment="1">
      <alignment horizontal="center" vertical="center" wrapText="1"/>
    </xf>
    <xf numFmtId="4" fontId="43" fillId="25" borderId="33" xfId="73" applyNumberFormat="1" applyFont="1" applyFill="1" applyBorder="1" applyAlignment="1">
      <alignment horizontal="center" vertical="center" wrapText="1"/>
    </xf>
    <xf numFmtId="0" fontId="43" fillId="25" borderId="23" xfId="73" applyFont="1" applyFill="1" applyBorder="1" applyAlignment="1">
      <alignment horizontal="center" vertical="center" wrapText="1"/>
    </xf>
    <xf numFmtId="0" fontId="43" fillId="25" borderId="38" xfId="73" applyFont="1" applyFill="1" applyBorder="1" applyAlignment="1">
      <alignment horizontal="center" vertical="center" wrapText="1"/>
    </xf>
    <xf numFmtId="0" fontId="43" fillId="25" borderId="21" xfId="73" applyFont="1" applyFill="1" applyBorder="1" applyAlignment="1">
      <alignment horizontal="center" vertical="center" wrapText="1"/>
    </xf>
    <xf numFmtId="0" fontId="43" fillId="25" borderId="17" xfId="73" applyFont="1" applyFill="1" applyBorder="1" applyAlignment="1">
      <alignment horizontal="center" vertical="center" wrapText="1"/>
    </xf>
    <xf numFmtId="0" fontId="43" fillId="0" borderId="21" xfId="126" applyFont="1" applyBorder="1" applyAlignment="1">
      <alignment horizontal="center" vertical="center" wrapText="1"/>
    </xf>
    <xf numFmtId="0" fontId="6" fillId="0" borderId="52" xfId="89" applyFont="1" applyBorder="1" applyAlignment="1">
      <alignment horizontal="center" wrapText="1"/>
    </xf>
    <xf numFmtId="0" fontId="41" fillId="0" borderId="52" xfId="89" applyFont="1" applyBorder="1" applyAlignment="1">
      <alignment horizontal="center" wrapText="1"/>
    </xf>
    <xf numFmtId="0" fontId="42" fillId="26" borderId="24" xfId="130" applyFont="1" applyFill="1" applyBorder="1" applyAlignment="1">
      <alignment vertical="center" wrapText="1"/>
    </xf>
    <xf numFmtId="0" fontId="42" fillId="26" borderId="16" xfId="130" applyFont="1" applyFill="1" applyBorder="1" applyAlignment="1">
      <alignment vertical="center" wrapText="1"/>
    </xf>
    <xf numFmtId="0" fontId="43" fillId="24" borderId="12" xfId="73" applyFont="1" applyFill="1" applyBorder="1" applyAlignment="1">
      <alignment horizontal="center" vertical="center"/>
    </xf>
    <xf numFmtId="0" fontId="43" fillId="24" borderId="13" xfId="73" applyFont="1" applyFill="1" applyBorder="1" applyAlignment="1">
      <alignment horizontal="center" vertical="center"/>
    </xf>
    <xf numFmtId="0" fontId="43" fillId="24" borderId="14" xfId="73" applyFont="1" applyFill="1" applyBorder="1" applyAlignment="1">
      <alignment horizontal="center" vertical="center"/>
    </xf>
    <xf numFmtId="0" fontId="43" fillId="24" borderId="32" xfId="73" applyFont="1" applyFill="1" applyBorder="1" applyAlignment="1">
      <alignment horizontal="right" vertical="center"/>
    </xf>
    <xf numFmtId="0" fontId="43" fillId="24" borderId="34" xfId="73" applyFont="1" applyFill="1" applyBorder="1" applyAlignment="1">
      <alignment horizontal="right" vertical="center"/>
    </xf>
    <xf numFmtId="0" fontId="43" fillId="24" borderId="43" xfId="73" applyFont="1" applyFill="1" applyBorder="1" applyAlignment="1">
      <alignment horizontal="right" vertical="center"/>
    </xf>
    <xf numFmtId="0" fontId="42" fillId="25" borderId="17" xfId="130" applyFont="1" applyFill="1" applyBorder="1" applyAlignment="1">
      <alignment horizontal="center" vertical="center" wrapText="1"/>
    </xf>
    <xf numFmtId="0" fontId="42" fillId="25" borderId="33" xfId="130" applyFont="1" applyFill="1" applyBorder="1" applyAlignment="1">
      <alignment horizontal="center" vertical="center" wrapText="1"/>
    </xf>
    <xf numFmtId="0" fontId="43" fillId="26" borderId="16" xfId="130" applyFont="1" applyFill="1" applyBorder="1" applyAlignment="1">
      <alignment horizontal="center" vertical="center" wrapText="1"/>
    </xf>
    <xf numFmtId="0" fontId="43" fillId="26" borderId="16" xfId="130" applyFont="1" applyFill="1" applyBorder="1" applyAlignment="1">
      <alignment horizontal="center" vertical="center"/>
    </xf>
    <xf numFmtId="3" fontId="43" fillId="26" borderId="16" xfId="130" applyNumberFormat="1" applyFont="1" applyFill="1" applyBorder="1" applyAlignment="1">
      <alignment horizontal="center" vertical="center" wrapText="1"/>
    </xf>
    <xf numFmtId="3" fontId="43" fillId="26" borderId="16" xfId="130" applyNumberFormat="1" applyFont="1" applyFill="1" applyBorder="1" applyAlignment="1">
      <alignment horizontal="center" vertical="center"/>
    </xf>
    <xf numFmtId="3" fontId="43" fillId="26" borderId="19" xfId="130" applyNumberFormat="1" applyFont="1" applyFill="1" applyBorder="1" applyAlignment="1">
      <alignment horizontal="center" vertical="center" wrapText="1"/>
    </xf>
    <xf numFmtId="0" fontId="42" fillId="0" borderId="15" xfId="79" applyFont="1" applyBorder="1" applyAlignment="1">
      <alignment horizontal="center" vertical="center"/>
    </xf>
    <xf numFmtId="0" fontId="42" fillId="0" borderId="20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BEC298C7/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BEC298C7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\a  aaInformación GRUPO 4\A MIn"/>
      <sheetName val="Datos"/>
      <sheetName val="CONT_ADI"/>
      <sheetName val="aCCIDENTES%20DE%201995%20-%2019"/>
      <sheetName val="aCCIDENTES DE 1995 - 1996.xls"/>
      <sheetName val="ACTA DE MODIFICACION  (2)"/>
      <sheetName val="INDICMICROEMP"/>
      <sheetName val="items"/>
      <sheetName val="#¡REF"/>
      <sheetName val="Informacion"/>
      <sheetName val="MATERIALES"/>
      <sheetName val="PESOS"/>
      <sheetName val="INV"/>
      <sheetName val="AASHTO"/>
      <sheetName val="Datos Básicos"/>
      <sheetName val="SALARIOS"/>
      <sheetName val="SUB APU"/>
      <sheetName val="Informe"/>
      <sheetName val="Seguim-16"/>
      <sheetName val="\\Escritorio\amv 2011\a  aaInfo"/>
      <sheetName val="\\Giovanni\administracion vial\"/>
      <sheetName val="\MONTO AGOTABLE 2010\a  aaInfor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Hoja2"/>
      <sheetName val="#REF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Tabla CONPES 3714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LAN DE INVERSION ANTICIPO"/>
      <sheetName val="inv mensual"/>
      <sheetName val="borrador flujo inv"/>
      <sheetName val="social-ambiental"/>
      <sheetName val="AU"/>
      <sheetName val="ESTADO VÍA-CRIT.TECNICO"/>
      <sheetName val="EQUIPOS"/>
      <sheetName val="MANO DE OBRA"/>
      <sheetName val="TRANSPORTE"/>
      <sheetName val="HISTORICOS FUEL OIL EXP"/>
      <sheetName val="\Users\ANDRES FELIPE MUÑOZ\Down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l_2"/>
      <sheetName val="//ccefici"/>
      <sheetName val="//d.docs.live.net/a  aaInformac"/>
      <sheetName val="_aCCIDENTES_DE_1995___1996_xl_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aactividad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2"/>
      <sheetName val="_aCCIDENTES_DE_1995___1996_x_11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gp05"/>
      <sheetName val="GP06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/>
      <sheetData sheetId="807"/>
      <sheetData sheetId="808"/>
      <sheetData sheetId="809" refreshError="1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 refreshError="1"/>
      <sheetData sheetId="838"/>
      <sheetData sheetId="839" refreshError="1"/>
      <sheetData sheetId="840"/>
      <sheetData sheetId="841" refreshError="1"/>
      <sheetData sheetId="842" refreshError="1"/>
      <sheetData sheetId="843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nformacion"/>
      <sheetName val="\a  aaInformación GRUPO 4\A MI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REQUISITOS INF INTERVENTORÍA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p05"/>
      <sheetName val="GP06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BASES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_aCCIDENTES_DE_1995___1996_xl_2"/>
      <sheetName val="//ccefici"/>
      <sheetName val="ACTA No.1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/>
      <sheetData sheetId="590" refreshError="1"/>
      <sheetData sheetId="59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#REF"/>
      <sheetName val="Datos"/>
      <sheetName val="Cuadrillas"/>
      <sheetName val="Jornal"/>
      <sheetName val="Formulario N° 4"/>
      <sheetName val="MATERIALES"/>
      <sheetName val="EQUIPO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[a  aaInformación]__cceficie_12"/>
      <sheetName val="[a  aaInformación]__cceficie_11"/>
      <sheetName val="INFORME SEMANAL"/>
      <sheetName val="AVANCE SEMANAL"/>
      <sheetName val="CLIMA mes"/>
      <sheetName val="REG FOTO"/>
      <sheetName val="SISOMA"/>
      <sheetName val="[a  aaInformación]__cceficie_13"/>
      <sheetName val="[a  aaInformación]__cceficie_14"/>
      <sheetName val="[a  aaInformación]__cceficie_15"/>
      <sheetName val="PANEL"/>
      <sheetName val="PRECIOS"/>
      <sheetName val="\MANTENIMIENTO%20RUTA%201001_MA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6"/>
      <sheetName val="[a  aaInformación]__cceficie_24"/>
      <sheetName val="[a  aaInformación]__cceficie_25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SUM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_ P_ U_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INDICE"/>
      <sheetName val="FLUJOS"/>
      <sheetName val="ESTADO VÍA-CRIT.TECNICO"/>
      <sheetName val="Puntajes"/>
      <sheetName val="TOTCAPIT"/>
      <sheetName val="JORNABAS"/>
      <sheetName val="MATERIALES"/>
      <sheetName val="TOTCUADEQ"/>
      <sheetName val="TOTCUADMO"/>
      <sheetName val="BASE"/>
      <sheetName val="Capitulos"/>
      <sheetName val="Maqui Equip"/>
      <sheetName val="calidad"/>
      <sheetName val="Anexo No. 5"/>
      <sheetName val="Datos"/>
      <sheetName val="5094-2003"/>
      <sheetName val="FINANCIERA"/>
      <sheetName val="PREACTA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 "/>
      <sheetName val="Cuadrillas"/>
      <sheetName val="Equ"/>
      <sheetName val="Trans"/>
      <sheetName val="Mat"/>
      <sheetName val="Salarios"/>
      <sheetName val="Index"/>
      <sheetName val="NPV Summary"/>
      <sheetName val="Equip Data"/>
      <sheetName val="Royalties"/>
      <sheetName val="Title"/>
      <sheetName val="COSTOS OFICINA"/>
      <sheetName val="COSTOS CAMPAMENTO"/>
      <sheetName val="Personalizar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Formatos"/>
      <sheetName val="COSTOS OFICINA"/>
      <sheetName val="Datos-Gráfica-Apartada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Análisis_de_precios"/>
      <sheetName val="Remo__derr_"/>
      <sheetName val="Limp__mec__Alcant_"/>
      <sheetName val="COSTOS OFICINA"/>
      <sheetName val="COSTOS CAMPAMENTO"/>
      <sheetName val="Insum"/>
      <sheetName val="Presupuesto remoción de derrumb"/>
      <sheetName val="TARIF200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ESTADO RED TEC"/>
      <sheetName val="Datos"/>
      <sheetName val="items"/>
      <sheetName val="PR 1"/>
      <sheetName val="Hoja1"/>
      <sheetName val="REC-COD,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2,2,6,1 Pilotes 0,30"/>
      <sheetName val="062"/>
      <sheetName val="ESTADO VÍA-CRIT.TECNICO"/>
      <sheetName val="LISTA DE PRECIOS"/>
      <sheetName val="Listado"/>
      <sheetName val="TRANSPORTE"/>
      <sheetName val="PRECIOS"/>
      <sheetName val="PREACTA 6"/>
      <sheetName val="TABLA 2008"/>
      <sheetName val="PRESUPUESTO"/>
      <sheetName val="PUNITARIOS%20PARA%20241201%202S"/>
      <sheetName val="Insum"/>
      <sheetName val="Excavación Mat. Común Estacione"/>
      <sheetName val="Demolición Pavimento"/>
      <sheetName val="SUB APU"/>
      <sheetName val="Equipo"/>
      <sheetName val="RELACION MES"/>
      <sheetName val="Listas"/>
      <sheetName val="GCB2000"/>
      <sheetName val="FORMULA"/>
      <sheetName val="A. P. U."/>
      <sheetName val="A.P.U"/>
      <sheetName val="c2.5y2.6"/>
      <sheetName val="Proveedores y acreedor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 Liquidacion de Obra por Tramos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LAN DE INVERSION ANTICIPO"/>
      <sheetName val="inv mensual"/>
      <sheetName val="borrador flujo inv"/>
      <sheetName val="social-ambiental"/>
      <sheetName val="AU"/>
      <sheetName val="Lp"/>
      <sheetName val="Summary"/>
      <sheetName val="CODCONST"/>
      <sheetName val="Bajadas"/>
      <sheetName val="OCTUBRE"/>
      <sheetName val="PREACTA Y CONTRATIST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APU NO PREVISTO"/>
      <sheetName val="PPTA (3)"/>
      <sheetName val="PPTA (2)"/>
      <sheetName val="PPTA"/>
      <sheetName val="7.1.8.1.1"/>
      <sheetName val="FINANC"/>
      <sheetName val="TODAS"/>
      <sheetName val="NARIÑO"/>
      <sheetName val="SALARIOS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Hoja2"/>
      <sheetName val="Cuadr."/>
      <sheetName val="PUNITARIOS PARA 241201 2S.xls"/>
      <sheetName val="OBRAS SES"/>
      <sheetName val="BASE"/>
      <sheetName val="Bases 2A"/>
      <sheetName val="ACTA MODIFICACIÓN CIVIL"/>
      <sheetName val="BALANCE"/>
      <sheetName val="ITEMS NO REVISTOS"/>
      <sheetName val="APU ELECTRICOS"/>
      <sheetName val="MATERIAL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48">
          <cell r="E48">
            <v>0</v>
          </cell>
        </row>
      </sheetData>
      <sheetData sheetId="195"/>
      <sheetData sheetId="196"/>
      <sheetData sheetId="19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  <sheetName val="Presupuesto 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OGR_2"/>
      <sheetName val="A__P__U_"/>
      <sheetName val="ACTA_DE_MODIFICACION__(2)"/>
      <sheetName val="CRA.MODI"/>
      <sheetName val="Presup_Cancha"/>
      <sheetName val="1,01"/>
      <sheetName val="devdics"/>
      <sheetName val="glvc"/>
      <sheetName val="Lista APU"/>
    </sheetNames>
    <sheetDataSet>
      <sheetData sheetId="0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>
        <row r="6">
          <cell r="A6" t="str">
            <v>UNIDAD ADMINISTRATIVA ESPECIAL DE LA AERONAUTICA CIVIL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149"/>
  <sheetViews>
    <sheetView showGridLines="0" tabSelected="1" view="pageBreakPreview" topLeftCell="G129" zoomScale="63" zoomScaleNormal="100" zoomScaleSheetLayoutView="100" zoomScalePageLayoutView="55" workbookViewId="0">
      <selection activeCell="K145" sqref="K145"/>
    </sheetView>
  </sheetViews>
  <sheetFormatPr baseColWidth="10" defaultColWidth="11.5" defaultRowHeight="14"/>
  <cols>
    <col min="1" max="2" width="3.5" style="1" customWidth="1"/>
    <col min="3" max="3" width="6.5" style="1" customWidth="1"/>
    <col min="4" max="4" width="15.5" style="1" customWidth="1"/>
    <col min="5" max="5" width="16.1640625" style="2" customWidth="1"/>
    <col min="6" max="6" width="17.5" style="1" customWidth="1"/>
    <col min="7" max="7" width="73.5" style="1" customWidth="1"/>
    <col min="8" max="8" width="8.5" style="1" customWidth="1"/>
    <col min="9" max="9" width="18.5" style="1" customWidth="1"/>
    <col min="10" max="10" width="23.5" style="1" customWidth="1"/>
    <col min="11" max="11" width="30" style="1" customWidth="1"/>
    <col min="12" max="12" width="3.5" style="1" customWidth="1"/>
    <col min="13" max="13" width="2.5" style="1" customWidth="1"/>
    <col min="14" max="16384" width="11.5" style="1"/>
  </cols>
  <sheetData>
    <row r="1" spans="1:13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" thickTop="1">
      <c r="A2" s="5"/>
      <c r="B2" s="7"/>
      <c r="C2" s="71"/>
      <c r="D2" s="71"/>
      <c r="E2" s="72"/>
      <c r="F2" s="71"/>
      <c r="G2" s="71"/>
      <c r="H2" s="71"/>
      <c r="I2" s="71"/>
      <c r="J2" s="71"/>
      <c r="K2" s="71"/>
      <c r="L2" s="8"/>
      <c r="M2" s="5"/>
    </row>
    <row r="3" spans="1:13" ht="27" customHeight="1">
      <c r="A3" s="5"/>
      <c r="B3" s="9"/>
      <c r="C3" s="97" t="s">
        <v>36</v>
      </c>
      <c r="D3" s="98"/>
      <c r="E3" s="98"/>
      <c r="F3" s="98"/>
      <c r="G3" s="5"/>
      <c r="H3" s="5"/>
      <c r="I3" s="5"/>
      <c r="J3" s="5"/>
      <c r="K3" s="5"/>
      <c r="L3" s="10"/>
      <c r="M3" s="5"/>
    </row>
    <row r="4" spans="1:13" ht="16">
      <c r="A4" s="5"/>
      <c r="B4" s="9"/>
      <c r="C4" s="60" t="s">
        <v>0</v>
      </c>
      <c r="D4" s="59"/>
      <c r="E4" s="60" t="s">
        <v>1</v>
      </c>
      <c r="F4" s="61"/>
      <c r="G4" s="5"/>
      <c r="H4" s="5"/>
      <c r="I4" s="5"/>
      <c r="J4" s="5"/>
      <c r="K4" s="5"/>
      <c r="L4" s="10"/>
      <c r="M4" s="5"/>
    </row>
    <row r="5" spans="1:13" ht="16">
      <c r="A5" s="5"/>
      <c r="B5" s="9"/>
      <c r="C5" s="87"/>
      <c r="D5" s="87"/>
      <c r="E5" s="87"/>
      <c r="F5" s="87"/>
      <c r="G5" s="87"/>
      <c r="H5" s="87"/>
      <c r="I5" s="87"/>
      <c r="J5" s="87"/>
      <c r="K5" s="87"/>
      <c r="L5" s="10"/>
      <c r="M5" s="5"/>
    </row>
    <row r="6" spans="1:13" ht="17" thickBot="1">
      <c r="A6" s="5"/>
      <c r="B6" s="9"/>
      <c r="C6" s="116" t="s">
        <v>2</v>
      </c>
      <c r="D6" s="116"/>
      <c r="E6" s="116"/>
      <c r="F6" s="116"/>
      <c r="G6" s="116"/>
      <c r="H6" s="116"/>
      <c r="I6" s="116"/>
      <c r="J6" s="116"/>
      <c r="K6" s="116"/>
      <c r="L6" s="10"/>
      <c r="M6" s="5"/>
    </row>
    <row r="7" spans="1:13" ht="30" customHeight="1" thickBot="1">
      <c r="A7" s="5"/>
      <c r="B7" s="9"/>
      <c r="C7" s="101" t="s">
        <v>37</v>
      </c>
      <c r="D7" s="102"/>
      <c r="E7" s="102"/>
      <c r="F7" s="102"/>
      <c r="G7" s="102"/>
      <c r="H7" s="102"/>
      <c r="I7" s="102"/>
      <c r="J7" s="102"/>
      <c r="K7" s="103"/>
      <c r="L7" s="10"/>
      <c r="M7" s="5"/>
    </row>
    <row r="8" spans="1:13" ht="30" customHeight="1">
      <c r="A8" s="5"/>
      <c r="B8" s="9"/>
      <c r="C8" s="92" t="s">
        <v>3</v>
      </c>
      <c r="D8" s="94" t="s">
        <v>4</v>
      </c>
      <c r="E8" s="96" t="s">
        <v>5</v>
      </c>
      <c r="F8" s="96"/>
      <c r="G8" s="92" t="s">
        <v>6</v>
      </c>
      <c r="H8" s="94" t="s">
        <v>7</v>
      </c>
      <c r="I8" s="94" t="s">
        <v>8</v>
      </c>
      <c r="J8" s="88" t="s">
        <v>9</v>
      </c>
      <c r="K8" s="90" t="s">
        <v>10</v>
      </c>
      <c r="L8" s="10"/>
      <c r="M8" s="5"/>
    </row>
    <row r="9" spans="1:13" ht="30" customHeight="1" thickBot="1">
      <c r="A9" s="5"/>
      <c r="B9" s="9"/>
      <c r="C9" s="93"/>
      <c r="D9" s="95"/>
      <c r="E9" s="18" t="s">
        <v>11</v>
      </c>
      <c r="F9" s="18" t="s">
        <v>12</v>
      </c>
      <c r="G9" s="93"/>
      <c r="H9" s="95"/>
      <c r="I9" s="95"/>
      <c r="J9" s="89"/>
      <c r="K9" s="91"/>
      <c r="L9" s="10"/>
      <c r="M9" s="5"/>
    </row>
    <row r="10" spans="1:13" ht="30" customHeight="1" thickBot="1">
      <c r="A10" s="5"/>
      <c r="B10" s="9"/>
      <c r="C10" s="19" t="s">
        <v>30</v>
      </c>
      <c r="D10" s="20"/>
      <c r="E10" s="20"/>
      <c r="F10" s="20"/>
      <c r="G10" s="20"/>
      <c r="H10" s="20"/>
      <c r="I10" s="20"/>
      <c r="J10" s="20"/>
      <c r="K10" s="21"/>
      <c r="L10" s="10"/>
      <c r="M10" s="5"/>
    </row>
    <row r="11" spans="1:13" ht="30" customHeight="1">
      <c r="A11" s="5"/>
      <c r="B11" s="9"/>
      <c r="C11" s="22">
        <v>1.1000000000000001</v>
      </c>
      <c r="D11" s="23"/>
      <c r="E11" s="23"/>
      <c r="F11" s="23"/>
      <c r="G11" s="24" t="s">
        <v>38</v>
      </c>
      <c r="H11" s="23" t="s">
        <v>31</v>
      </c>
      <c r="I11" s="25">
        <v>700</v>
      </c>
      <c r="J11" s="26">
        <v>27345.546929149019</v>
      </c>
      <c r="K11" s="27">
        <f>I11*J11</f>
        <v>19141882.850404315</v>
      </c>
      <c r="L11" s="10"/>
      <c r="M11" s="5"/>
    </row>
    <row r="12" spans="1:13" ht="30" customHeight="1">
      <c r="A12" s="5"/>
      <c r="B12" s="9"/>
      <c r="C12" s="22">
        <v>1.2</v>
      </c>
      <c r="D12" s="23"/>
      <c r="E12" s="23"/>
      <c r="F12" s="23"/>
      <c r="G12" s="24" t="s">
        <v>39</v>
      </c>
      <c r="H12" s="23" t="s">
        <v>31</v>
      </c>
      <c r="I12" s="25">
        <v>700</v>
      </c>
      <c r="J12" s="26">
        <v>44374.202409029655</v>
      </c>
      <c r="K12" s="27">
        <f t="shared" ref="K12:K26" si="0">I12*J12</f>
        <v>31061941.686320759</v>
      </c>
      <c r="L12" s="10"/>
      <c r="M12" s="5"/>
    </row>
    <row r="13" spans="1:13" ht="30" customHeight="1">
      <c r="A13" s="5"/>
      <c r="B13" s="9"/>
      <c r="C13" s="22">
        <v>1.3</v>
      </c>
      <c r="D13" s="23"/>
      <c r="E13" s="23"/>
      <c r="F13" s="23"/>
      <c r="G13" s="24" t="s">
        <v>40</v>
      </c>
      <c r="H13" s="23" t="s">
        <v>31</v>
      </c>
      <c r="I13" s="25">
        <v>100</v>
      </c>
      <c r="J13" s="26">
        <v>28802.493396226422</v>
      </c>
      <c r="K13" s="27">
        <f t="shared" si="0"/>
        <v>2880249.3396226424</v>
      </c>
      <c r="L13" s="10"/>
      <c r="M13" s="5"/>
    </row>
    <row r="14" spans="1:13" ht="30" customHeight="1">
      <c r="A14" s="5"/>
      <c r="B14" s="9"/>
      <c r="C14" s="22">
        <v>1.4</v>
      </c>
      <c r="D14" s="23"/>
      <c r="E14" s="23"/>
      <c r="F14" s="23"/>
      <c r="G14" s="24" t="s">
        <v>41</v>
      </c>
      <c r="H14" s="23" t="s">
        <v>31</v>
      </c>
      <c r="I14" s="25">
        <v>82</v>
      </c>
      <c r="J14" s="26">
        <v>56011.319367924523</v>
      </c>
      <c r="K14" s="27">
        <f t="shared" si="0"/>
        <v>4592928.1881698109</v>
      </c>
      <c r="L14" s="10"/>
      <c r="M14" s="5"/>
    </row>
    <row r="15" spans="1:13" ht="30" customHeight="1">
      <c r="A15" s="5"/>
      <c r="B15" s="9"/>
      <c r="C15" s="22">
        <v>1.5</v>
      </c>
      <c r="D15" s="23"/>
      <c r="E15" s="23"/>
      <c r="F15" s="23"/>
      <c r="G15" s="24" t="s">
        <v>42</v>
      </c>
      <c r="H15" s="23" t="s">
        <v>31</v>
      </c>
      <c r="I15" s="25">
        <v>160</v>
      </c>
      <c r="J15" s="26">
        <v>20793.060184186885</v>
      </c>
      <c r="K15" s="27">
        <f t="shared" si="0"/>
        <v>3326889.6294699013</v>
      </c>
      <c r="L15" s="10"/>
      <c r="M15" s="5"/>
    </row>
    <row r="16" spans="1:13" ht="30" customHeight="1">
      <c r="A16" s="5"/>
      <c r="B16" s="9"/>
      <c r="C16" s="22">
        <v>1.6</v>
      </c>
      <c r="D16" s="23"/>
      <c r="E16" s="23"/>
      <c r="F16" s="23"/>
      <c r="G16" s="24" t="s">
        <v>43</v>
      </c>
      <c r="H16" s="23" t="s">
        <v>31</v>
      </c>
      <c r="I16" s="25">
        <v>2500</v>
      </c>
      <c r="J16" s="26">
        <v>18809.62110062893</v>
      </c>
      <c r="K16" s="27">
        <f t="shared" si="0"/>
        <v>47024052.751572326</v>
      </c>
      <c r="L16" s="10"/>
      <c r="M16" s="5"/>
    </row>
    <row r="17" spans="1:13" ht="30" customHeight="1">
      <c r="A17" s="5"/>
      <c r="B17" s="9"/>
      <c r="C17" s="22">
        <v>1.7</v>
      </c>
      <c r="D17" s="23"/>
      <c r="E17" s="23"/>
      <c r="F17" s="23"/>
      <c r="G17" s="24" t="s">
        <v>44</v>
      </c>
      <c r="H17" s="23" t="s">
        <v>31</v>
      </c>
      <c r="I17" s="25">
        <v>200</v>
      </c>
      <c r="J17" s="26">
        <v>44930.638155136272</v>
      </c>
      <c r="K17" s="27">
        <f t="shared" si="0"/>
        <v>8986127.6310272552</v>
      </c>
      <c r="L17" s="10"/>
      <c r="M17" s="5"/>
    </row>
    <row r="18" spans="1:13" ht="30" customHeight="1">
      <c r="A18" s="5"/>
      <c r="B18" s="9"/>
      <c r="C18" s="22">
        <v>1.8</v>
      </c>
      <c r="D18" s="23"/>
      <c r="E18" s="23"/>
      <c r="F18" s="23"/>
      <c r="G18" s="24" t="s">
        <v>45</v>
      </c>
      <c r="H18" s="23" t="s">
        <v>46</v>
      </c>
      <c r="I18" s="25">
        <v>1</v>
      </c>
      <c r="J18" s="26">
        <v>15233.529818308876</v>
      </c>
      <c r="K18" s="27">
        <f t="shared" si="0"/>
        <v>15233.529818308876</v>
      </c>
      <c r="L18" s="10"/>
      <c r="M18" s="5"/>
    </row>
    <row r="19" spans="1:13" ht="30" customHeight="1">
      <c r="A19" s="5"/>
      <c r="B19" s="9"/>
      <c r="C19" s="22">
        <v>1.9</v>
      </c>
      <c r="D19" s="23"/>
      <c r="E19" s="23"/>
      <c r="F19" s="23"/>
      <c r="G19" s="24" t="s">
        <v>47</v>
      </c>
      <c r="H19" s="23" t="s">
        <v>33</v>
      </c>
      <c r="I19" s="25">
        <v>125</v>
      </c>
      <c r="J19" s="26">
        <v>18252.941606469005</v>
      </c>
      <c r="K19" s="27">
        <f t="shared" si="0"/>
        <v>2281617.7008086257</v>
      </c>
      <c r="L19" s="10"/>
      <c r="M19" s="5"/>
    </row>
    <row r="20" spans="1:13" ht="30" customHeight="1">
      <c r="A20" s="5"/>
      <c r="B20" s="9"/>
      <c r="C20" s="78">
        <v>1.1000000000000001</v>
      </c>
      <c r="D20" s="23"/>
      <c r="E20" s="23"/>
      <c r="F20" s="23"/>
      <c r="G20" s="24" t="s">
        <v>48</v>
      </c>
      <c r="H20" s="23" t="s">
        <v>46</v>
      </c>
      <c r="I20" s="25">
        <v>20</v>
      </c>
      <c r="J20" s="26">
        <v>61296.583360287506</v>
      </c>
      <c r="K20" s="27">
        <f t="shared" si="0"/>
        <v>1225931.66720575</v>
      </c>
      <c r="L20" s="10"/>
      <c r="M20" s="5"/>
    </row>
    <row r="21" spans="1:13" ht="30" customHeight="1">
      <c r="A21" s="5"/>
      <c r="B21" s="9"/>
      <c r="C21" s="78">
        <v>1.1100000000000001</v>
      </c>
      <c r="D21" s="23"/>
      <c r="E21" s="23"/>
      <c r="F21" s="23"/>
      <c r="G21" s="24" t="s">
        <v>49</v>
      </c>
      <c r="H21" s="23" t="s">
        <v>31</v>
      </c>
      <c r="I21" s="25">
        <v>350</v>
      </c>
      <c r="J21" s="26">
        <v>18809.62110062893</v>
      </c>
      <c r="K21" s="27">
        <f t="shared" si="0"/>
        <v>6583367.3852201253</v>
      </c>
      <c r="L21" s="10"/>
      <c r="M21" s="5"/>
    </row>
    <row r="22" spans="1:13" ht="30" customHeight="1">
      <c r="A22" s="5"/>
      <c r="B22" s="9"/>
      <c r="C22" s="78">
        <v>1.1200000000000001</v>
      </c>
      <c r="D22" s="23"/>
      <c r="E22" s="23"/>
      <c r="F22" s="23"/>
      <c r="G22" s="24" t="s">
        <v>50</v>
      </c>
      <c r="H22" s="23" t="s">
        <v>32</v>
      </c>
      <c r="I22" s="25">
        <v>10</v>
      </c>
      <c r="J22" s="26">
        <v>64442.687138364781</v>
      </c>
      <c r="K22" s="27">
        <f t="shared" si="0"/>
        <v>644426.87138364778</v>
      </c>
      <c r="L22" s="10"/>
      <c r="M22" s="5"/>
    </row>
    <row r="23" spans="1:13" ht="30" customHeight="1">
      <c r="A23" s="5"/>
      <c r="B23" s="9"/>
      <c r="C23" s="78">
        <v>1.1299999999999999</v>
      </c>
      <c r="D23" s="23"/>
      <c r="E23" s="23"/>
      <c r="F23" s="23"/>
      <c r="G23" s="24" t="s">
        <v>51</v>
      </c>
      <c r="H23" s="23" t="s">
        <v>33</v>
      </c>
      <c r="I23" s="25">
        <v>12</v>
      </c>
      <c r="J23" s="26">
        <v>33159.014150943396</v>
      </c>
      <c r="K23" s="27">
        <f t="shared" si="0"/>
        <v>397908.16981132072</v>
      </c>
      <c r="L23" s="10"/>
      <c r="M23" s="5"/>
    </row>
    <row r="24" spans="1:13" ht="30" customHeight="1">
      <c r="A24" s="5"/>
      <c r="B24" s="9"/>
      <c r="C24" s="78">
        <v>1.1399999999999999</v>
      </c>
      <c r="D24" s="23"/>
      <c r="E24" s="23"/>
      <c r="F24" s="23"/>
      <c r="G24" s="24" t="s">
        <v>52</v>
      </c>
      <c r="H24" s="23" t="s">
        <v>31</v>
      </c>
      <c r="I24" s="25">
        <v>10</v>
      </c>
      <c r="J24" s="26">
        <v>19575.556367924532</v>
      </c>
      <c r="K24" s="27">
        <f t="shared" si="0"/>
        <v>195755.5636792453</v>
      </c>
      <c r="L24" s="10"/>
      <c r="M24" s="5"/>
    </row>
    <row r="25" spans="1:13" ht="30" customHeight="1">
      <c r="A25" s="5"/>
      <c r="B25" s="9"/>
      <c r="C25" s="78">
        <v>1.1499999999999999</v>
      </c>
      <c r="D25" s="23"/>
      <c r="E25" s="23"/>
      <c r="F25" s="23"/>
      <c r="G25" s="24" t="s">
        <v>53</v>
      </c>
      <c r="H25" s="23" t="s">
        <v>33</v>
      </c>
      <c r="I25" s="25">
        <v>25</v>
      </c>
      <c r="J25" s="26">
        <v>53177.131603773589</v>
      </c>
      <c r="K25" s="27">
        <f t="shared" si="0"/>
        <v>1329428.2900943398</v>
      </c>
      <c r="L25" s="10"/>
      <c r="M25" s="5"/>
    </row>
    <row r="26" spans="1:13" ht="30" customHeight="1">
      <c r="A26" s="5"/>
      <c r="B26" s="9"/>
      <c r="C26" s="78">
        <v>1.1599999999999999</v>
      </c>
      <c r="D26" s="23"/>
      <c r="E26" s="23"/>
      <c r="F26" s="23"/>
      <c r="G26" s="24" t="s">
        <v>54</v>
      </c>
      <c r="H26" s="23" t="s">
        <v>32</v>
      </c>
      <c r="I26" s="25">
        <v>2</v>
      </c>
      <c r="J26" s="26">
        <v>431633.54364000005</v>
      </c>
      <c r="K26" s="27">
        <f t="shared" si="0"/>
        <v>863267.08728000009</v>
      </c>
      <c r="L26" s="10"/>
      <c r="M26" s="5"/>
    </row>
    <row r="27" spans="1:13" ht="30" customHeight="1" thickBot="1">
      <c r="A27" s="5"/>
      <c r="B27" s="9"/>
      <c r="C27" s="28" t="s">
        <v>13</v>
      </c>
      <c r="D27" s="29"/>
      <c r="E27" s="29"/>
      <c r="F27" s="29"/>
      <c r="G27" s="30"/>
      <c r="H27" s="29"/>
      <c r="I27" s="25"/>
      <c r="J27" s="31"/>
      <c r="K27" s="32">
        <f>SUM(K11:K26)</f>
        <v>130551008.3418884</v>
      </c>
      <c r="L27" s="10"/>
      <c r="M27" s="5"/>
    </row>
    <row r="28" spans="1:13" ht="30" customHeight="1" thickBot="1">
      <c r="A28" s="5"/>
      <c r="B28" s="9"/>
      <c r="C28" s="19" t="s">
        <v>55</v>
      </c>
      <c r="D28" s="20"/>
      <c r="E28" s="20"/>
      <c r="F28" s="20"/>
      <c r="G28" s="20"/>
      <c r="H28" s="20"/>
      <c r="I28" s="20"/>
      <c r="J28" s="20"/>
      <c r="K28" s="21"/>
      <c r="L28" s="10"/>
      <c r="M28" s="5"/>
    </row>
    <row r="29" spans="1:13" ht="30" customHeight="1">
      <c r="A29" s="5"/>
      <c r="B29" s="9"/>
      <c r="C29" s="22">
        <v>2.1</v>
      </c>
      <c r="D29" s="23"/>
      <c r="E29" s="23"/>
      <c r="F29" s="23"/>
      <c r="G29" s="24" t="s">
        <v>56</v>
      </c>
      <c r="H29" s="23" t="s">
        <v>34</v>
      </c>
      <c r="I29" s="25">
        <v>18</v>
      </c>
      <c r="J29" s="26">
        <v>113709.98465338732</v>
      </c>
      <c r="K29" s="27">
        <f>I29*J29</f>
        <v>2046779.7237609718</v>
      </c>
      <c r="L29" s="10"/>
      <c r="M29" s="5"/>
    </row>
    <row r="30" spans="1:13" ht="30" customHeight="1">
      <c r="A30" s="5"/>
      <c r="B30" s="9"/>
      <c r="C30" s="22">
        <v>2.2000000000000002</v>
      </c>
      <c r="D30" s="23"/>
      <c r="E30" s="23"/>
      <c r="F30" s="23"/>
      <c r="G30" s="24" t="s">
        <v>57</v>
      </c>
      <c r="H30" s="23" t="s">
        <v>34</v>
      </c>
      <c r="I30" s="25">
        <v>18</v>
      </c>
      <c r="J30" s="26">
        <v>135491.07473958333</v>
      </c>
      <c r="K30" s="27">
        <f t="shared" ref="K30:K33" si="1">I30*J30</f>
        <v>2438839.3453124999</v>
      </c>
      <c r="L30" s="10"/>
      <c r="M30" s="5"/>
    </row>
    <row r="31" spans="1:13" ht="30" customHeight="1">
      <c r="A31" s="5"/>
      <c r="B31" s="9"/>
      <c r="C31" s="22">
        <v>2.2999999999999998</v>
      </c>
      <c r="D31" s="23"/>
      <c r="E31" s="23"/>
      <c r="F31" s="23"/>
      <c r="G31" s="24" t="s">
        <v>58</v>
      </c>
      <c r="H31" s="23" t="s">
        <v>34</v>
      </c>
      <c r="I31" s="25">
        <v>18</v>
      </c>
      <c r="J31" s="26">
        <v>110448.91981132077</v>
      </c>
      <c r="K31" s="27">
        <f t="shared" si="1"/>
        <v>1988080.5566037737</v>
      </c>
      <c r="L31" s="10"/>
      <c r="M31" s="5"/>
    </row>
    <row r="32" spans="1:13" ht="30" customHeight="1">
      <c r="A32" s="5"/>
      <c r="B32" s="9"/>
      <c r="C32" s="22">
        <v>2.4</v>
      </c>
      <c r="D32" s="23"/>
      <c r="E32" s="23"/>
      <c r="F32" s="23"/>
      <c r="G32" s="24" t="s">
        <v>59</v>
      </c>
      <c r="H32" s="23" t="s">
        <v>46</v>
      </c>
      <c r="I32" s="25">
        <v>12</v>
      </c>
      <c r="J32" s="26">
        <v>536363.05515162938</v>
      </c>
      <c r="K32" s="27">
        <f t="shared" si="1"/>
        <v>6436356.661819553</v>
      </c>
      <c r="L32" s="10"/>
      <c r="M32" s="5"/>
    </row>
    <row r="33" spans="1:13" ht="30" customHeight="1">
      <c r="A33" s="5"/>
      <c r="B33" s="9"/>
      <c r="C33" s="22">
        <v>2.5</v>
      </c>
      <c r="D33" s="23"/>
      <c r="E33" s="23"/>
      <c r="F33" s="23"/>
      <c r="G33" s="24" t="s">
        <v>60</v>
      </c>
      <c r="H33" s="23" t="s">
        <v>33</v>
      </c>
      <c r="I33" s="25">
        <v>118</v>
      </c>
      <c r="J33" s="26">
        <v>191835.01192006667</v>
      </c>
      <c r="K33" s="27">
        <f t="shared" si="1"/>
        <v>22636531.406567868</v>
      </c>
      <c r="L33" s="10"/>
      <c r="M33" s="5"/>
    </row>
    <row r="34" spans="1:13" ht="30" customHeight="1">
      <c r="A34" s="5"/>
      <c r="B34" s="9"/>
      <c r="C34" s="22">
        <v>2.6</v>
      </c>
      <c r="D34" s="23"/>
      <c r="E34" s="23"/>
      <c r="F34" s="23"/>
      <c r="G34" s="24" t="s">
        <v>61</v>
      </c>
      <c r="H34" s="23" t="s">
        <v>33</v>
      </c>
      <c r="I34" s="25">
        <v>118</v>
      </c>
      <c r="J34" s="26">
        <v>304975.78129730321</v>
      </c>
      <c r="K34" s="27">
        <f t="shared" ref="K34:K45" si="2">I34*J34</f>
        <v>35987142.193081781</v>
      </c>
      <c r="L34" s="10"/>
      <c r="M34" s="5"/>
    </row>
    <row r="35" spans="1:13" ht="30" customHeight="1">
      <c r="A35" s="5"/>
      <c r="B35" s="9"/>
      <c r="C35" s="22">
        <v>2.7</v>
      </c>
      <c r="D35" s="23"/>
      <c r="E35" s="23"/>
      <c r="F35" s="23"/>
      <c r="G35" s="24" t="s">
        <v>62</v>
      </c>
      <c r="H35" s="23" t="s">
        <v>33</v>
      </c>
      <c r="I35" s="25">
        <v>118</v>
      </c>
      <c r="J35" s="26">
        <v>171591.46870103915</v>
      </c>
      <c r="K35" s="27">
        <f t="shared" si="2"/>
        <v>20247793.306722619</v>
      </c>
      <c r="L35" s="10"/>
      <c r="M35" s="5"/>
    </row>
    <row r="36" spans="1:13" ht="30" customHeight="1">
      <c r="A36" s="5"/>
      <c r="B36" s="9"/>
      <c r="C36" s="22">
        <v>2.8</v>
      </c>
      <c r="D36" s="23"/>
      <c r="E36" s="23"/>
      <c r="F36" s="23"/>
      <c r="G36" s="24" t="s">
        <v>63</v>
      </c>
      <c r="H36" s="23" t="s">
        <v>31</v>
      </c>
      <c r="I36" s="25">
        <v>118</v>
      </c>
      <c r="J36" s="26">
        <v>166651.75150000001</v>
      </c>
      <c r="K36" s="27">
        <f t="shared" si="2"/>
        <v>19664906.677000001</v>
      </c>
      <c r="L36" s="10"/>
      <c r="M36" s="5"/>
    </row>
    <row r="37" spans="1:13" ht="30" customHeight="1">
      <c r="A37" s="5"/>
      <c r="B37" s="9"/>
      <c r="C37" s="22">
        <v>2.9</v>
      </c>
      <c r="D37" s="23"/>
      <c r="E37" s="23"/>
      <c r="F37" s="23"/>
      <c r="G37" s="24" t="s">
        <v>64</v>
      </c>
      <c r="H37" s="23" t="s">
        <v>33</v>
      </c>
      <c r="I37" s="25">
        <v>1180</v>
      </c>
      <c r="J37" s="26">
        <v>593990.45206033287</v>
      </c>
      <c r="K37" s="27">
        <f t="shared" si="2"/>
        <v>700908733.43119276</v>
      </c>
      <c r="L37" s="10"/>
      <c r="M37" s="5"/>
    </row>
    <row r="38" spans="1:13" ht="30" customHeight="1">
      <c r="A38" s="5"/>
      <c r="B38" s="9"/>
      <c r="C38" s="78">
        <v>2.1</v>
      </c>
      <c r="D38" s="23"/>
      <c r="E38" s="23"/>
      <c r="F38" s="23"/>
      <c r="G38" s="24" t="s">
        <v>65</v>
      </c>
      <c r="H38" s="23" t="s">
        <v>46</v>
      </c>
      <c r="I38" s="25">
        <v>10</v>
      </c>
      <c r="J38" s="26">
        <v>1638161.9290780337</v>
      </c>
      <c r="K38" s="27">
        <f t="shared" si="2"/>
        <v>16381619.290780336</v>
      </c>
      <c r="L38" s="10"/>
      <c r="M38" s="5"/>
    </row>
    <row r="39" spans="1:13" ht="30" customHeight="1">
      <c r="A39" s="5"/>
      <c r="B39" s="9"/>
      <c r="C39" s="78">
        <v>2.11</v>
      </c>
      <c r="D39" s="23"/>
      <c r="E39" s="23"/>
      <c r="F39" s="23"/>
      <c r="G39" s="24" t="s">
        <v>66</v>
      </c>
      <c r="H39" s="23" t="s">
        <v>31</v>
      </c>
      <c r="I39" s="25">
        <v>20</v>
      </c>
      <c r="J39" s="26">
        <v>120273.06900786668</v>
      </c>
      <c r="K39" s="27">
        <f t="shared" si="2"/>
        <v>2405461.3801573338</v>
      </c>
      <c r="L39" s="10"/>
      <c r="M39" s="5"/>
    </row>
    <row r="40" spans="1:13" ht="30" customHeight="1">
      <c r="A40" s="5"/>
      <c r="B40" s="9"/>
      <c r="C40" s="78">
        <v>2.12</v>
      </c>
      <c r="D40" s="23"/>
      <c r="E40" s="23"/>
      <c r="F40" s="23"/>
      <c r="G40" s="24" t="s">
        <v>67</v>
      </c>
      <c r="H40" s="23" t="s">
        <v>31</v>
      </c>
      <c r="I40" s="25">
        <v>15</v>
      </c>
      <c r="J40" s="26">
        <v>234433.60001505064</v>
      </c>
      <c r="K40" s="27">
        <f t="shared" si="2"/>
        <v>3516504.0002257596</v>
      </c>
      <c r="L40" s="10"/>
      <c r="M40" s="5"/>
    </row>
    <row r="41" spans="1:13" ht="30" customHeight="1">
      <c r="A41" s="5"/>
      <c r="B41" s="9"/>
      <c r="C41" s="78">
        <v>2.13</v>
      </c>
      <c r="D41" s="23"/>
      <c r="E41" s="23"/>
      <c r="F41" s="23"/>
      <c r="G41" s="24" t="s">
        <v>68</v>
      </c>
      <c r="H41" s="23" t="s">
        <v>31</v>
      </c>
      <c r="I41" s="25">
        <v>2500</v>
      </c>
      <c r="J41" s="26">
        <v>44460.577483616318</v>
      </c>
      <c r="K41" s="27">
        <f t="shared" si="2"/>
        <v>111151443.70904079</v>
      </c>
      <c r="L41" s="10"/>
      <c r="M41" s="5"/>
    </row>
    <row r="42" spans="1:13" ht="30" customHeight="1">
      <c r="A42" s="5"/>
      <c r="B42" s="9"/>
      <c r="C42" s="78">
        <v>2.14</v>
      </c>
      <c r="D42" s="23"/>
      <c r="E42" s="23"/>
      <c r="F42" s="23"/>
      <c r="G42" s="24" t="s">
        <v>69</v>
      </c>
      <c r="H42" s="23" t="s">
        <v>31</v>
      </c>
      <c r="I42" s="25">
        <v>10</v>
      </c>
      <c r="J42" s="26">
        <v>141501.64692532137</v>
      </c>
      <c r="K42" s="27">
        <f t="shared" si="2"/>
        <v>1415016.4692532136</v>
      </c>
      <c r="L42" s="10"/>
      <c r="M42" s="5"/>
    </row>
    <row r="43" spans="1:13" ht="30" customHeight="1">
      <c r="A43" s="5"/>
      <c r="B43" s="9"/>
      <c r="C43" s="78">
        <v>2.15</v>
      </c>
      <c r="D43" s="23"/>
      <c r="E43" s="23"/>
      <c r="F43" s="23"/>
      <c r="G43" s="24" t="s">
        <v>70</v>
      </c>
      <c r="H43" s="23" t="s">
        <v>33</v>
      </c>
      <c r="I43" s="25">
        <v>125</v>
      </c>
      <c r="J43" s="26">
        <v>154826.42654761905</v>
      </c>
      <c r="K43" s="27">
        <f t="shared" si="2"/>
        <v>19353303.318452381</v>
      </c>
      <c r="L43" s="10"/>
      <c r="M43" s="5"/>
    </row>
    <row r="44" spans="1:13" ht="30" customHeight="1">
      <c r="A44" s="5"/>
      <c r="B44" s="9"/>
      <c r="C44" s="78">
        <v>2.16</v>
      </c>
      <c r="D44" s="23"/>
      <c r="E44" s="23"/>
      <c r="F44" s="23"/>
      <c r="G44" s="24" t="s">
        <v>71</v>
      </c>
      <c r="H44" s="23" t="s">
        <v>33</v>
      </c>
      <c r="I44" s="25">
        <v>100</v>
      </c>
      <c r="J44" s="26">
        <v>193336.84861111111</v>
      </c>
      <c r="K44" s="27">
        <f t="shared" ref="K44" si="3">I44*J44</f>
        <v>19333684.861111112</v>
      </c>
      <c r="L44" s="10"/>
      <c r="M44" s="5"/>
    </row>
    <row r="45" spans="1:13" ht="30" customHeight="1">
      <c r="A45" s="5"/>
      <c r="B45" s="9"/>
      <c r="C45" s="78">
        <v>2.17</v>
      </c>
      <c r="D45" s="23"/>
      <c r="E45" s="23"/>
      <c r="F45" s="23"/>
      <c r="G45" s="24" t="s">
        <v>72</v>
      </c>
      <c r="H45" s="23" t="s">
        <v>31</v>
      </c>
      <c r="I45" s="25">
        <v>15</v>
      </c>
      <c r="J45" s="26">
        <v>67222.799497354514</v>
      </c>
      <c r="K45" s="27">
        <f t="shared" si="2"/>
        <v>1008341.9924603177</v>
      </c>
      <c r="L45" s="10"/>
      <c r="M45" s="5"/>
    </row>
    <row r="46" spans="1:13" ht="30" customHeight="1" thickBot="1">
      <c r="A46" s="5"/>
      <c r="B46" s="9"/>
      <c r="C46" s="28" t="s">
        <v>13</v>
      </c>
      <c r="D46" s="29"/>
      <c r="E46" s="29"/>
      <c r="F46" s="29"/>
      <c r="G46" s="30"/>
      <c r="H46" s="29"/>
      <c r="I46" s="25"/>
      <c r="J46" s="31"/>
      <c r="K46" s="32">
        <f>SUM(K29:K45)</f>
        <v>986920538.32354307</v>
      </c>
      <c r="L46" s="10"/>
      <c r="M46" s="5"/>
    </row>
    <row r="47" spans="1:13" ht="30" customHeight="1" thickBot="1">
      <c r="A47" s="5"/>
      <c r="B47" s="9"/>
      <c r="C47" s="19" t="s">
        <v>73</v>
      </c>
      <c r="D47" s="20"/>
      <c r="E47" s="20"/>
      <c r="F47" s="20"/>
      <c r="G47" s="20"/>
      <c r="H47" s="20"/>
      <c r="I47" s="20"/>
      <c r="J47" s="20"/>
      <c r="K47" s="21"/>
      <c r="L47" s="10"/>
      <c r="M47" s="5"/>
    </row>
    <row r="48" spans="1:13" ht="30" customHeight="1">
      <c r="A48" s="5"/>
      <c r="B48" s="9"/>
      <c r="C48" s="22">
        <v>3.1</v>
      </c>
      <c r="D48" s="23"/>
      <c r="E48" s="23"/>
      <c r="F48" s="23"/>
      <c r="G48" s="33" t="s">
        <v>74</v>
      </c>
      <c r="H48" s="23" t="s">
        <v>31</v>
      </c>
      <c r="I48" s="25">
        <v>15</v>
      </c>
      <c r="J48" s="26">
        <v>76444.231500000009</v>
      </c>
      <c r="K48" s="27">
        <f t="shared" ref="K48:K53" si="4">I48*J48</f>
        <v>1146663.4725000001</v>
      </c>
      <c r="L48" s="10"/>
      <c r="M48" s="5"/>
    </row>
    <row r="49" spans="1:13" ht="30" customHeight="1">
      <c r="A49" s="5"/>
      <c r="B49" s="9"/>
      <c r="C49" s="22">
        <v>3.2</v>
      </c>
      <c r="D49" s="23"/>
      <c r="E49" s="23"/>
      <c r="F49" s="23"/>
      <c r="G49" s="33" t="s">
        <v>75</v>
      </c>
      <c r="H49" s="23" t="s">
        <v>31</v>
      </c>
      <c r="I49" s="25">
        <v>30</v>
      </c>
      <c r="J49" s="26">
        <v>38416.097519841271</v>
      </c>
      <c r="K49" s="27">
        <f t="shared" si="4"/>
        <v>1152482.9255952381</v>
      </c>
      <c r="L49" s="10"/>
      <c r="M49" s="5"/>
    </row>
    <row r="50" spans="1:13" s="5" customFormat="1" ht="30" customHeight="1">
      <c r="B50" s="9"/>
      <c r="C50" s="22">
        <v>3.3</v>
      </c>
      <c r="D50" s="34"/>
      <c r="E50" s="34"/>
      <c r="F50" s="34"/>
      <c r="G50" s="35" t="s">
        <v>76</v>
      </c>
      <c r="H50" s="34" t="s">
        <v>31</v>
      </c>
      <c r="I50" s="25">
        <v>350</v>
      </c>
      <c r="J50" s="26">
        <v>38416.097519841271</v>
      </c>
      <c r="K50" s="27">
        <f t="shared" ref="K50:K51" si="5">I50*J50</f>
        <v>13445634.131944444</v>
      </c>
      <c r="L50" s="10"/>
    </row>
    <row r="51" spans="1:13" ht="30" customHeight="1">
      <c r="B51" s="16"/>
      <c r="C51" s="22">
        <v>3.4</v>
      </c>
      <c r="D51" s="23"/>
      <c r="E51" s="23"/>
      <c r="F51" s="23"/>
      <c r="G51" s="33" t="s">
        <v>77</v>
      </c>
      <c r="H51" s="23" t="s">
        <v>31</v>
      </c>
      <c r="I51" s="25">
        <v>150</v>
      </c>
      <c r="J51" s="26">
        <v>47083.847519841271</v>
      </c>
      <c r="K51" s="27">
        <f t="shared" si="5"/>
        <v>7062577.1279761903</v>
      </c>
      <c r="L51" s="17"/>
    </row>
    <row r="52" spans="1:13" s="5" customFormat="1" ht="30" customHeight="1">
      <c r="B52" s="9"/>
      <c r="C52" s="22">
        <v>3.5</v>
      </c>
      <c r="D52" s="34"/>
      <c r="E52" s="34"/>
      <c r="F52" s="34"/>
      <c r="G52" s="35" t="s">
        <v>78</v>
      </c>
      <c r="H52" s="34" t="s">
        <v>79</v>
      </c>
      <c r="I52" s="25">
        <v>250</v>
      </c>
      <c r="J52" s="26">
        <v>70709.765626128705</v>
      </c>
      <c r="K52" s="27">
        <f t="shared" si="4"/>
        <v>17677441.406532176</v>
      </c>
      <c r="L52" s="10"/>
    </row>
    <row r="53" spans="1:13" ht="30" customHeight="1">
      <c r="B53" s="16"/>
      <c r="C53" s="22">
        <v>3.6</v>
      </c>
      <c r="D53" s="23"/>
      <c r="E53" s="23"/>
      <c r="F53" s="23"/>
      <c r="G53" s="33" t="s">
        <v>80</v>
      </c>
      <c r="H53" s="23" t="s">
        <v>31</v>
      </c>
      <c r="I53" s="25">
        <v>50</v>
      </c>
      <c r="J53" s="26">
        <v>234984.15674603169</v>
      </c>
      <c r="K53" s="27">
        <f t="shared" si="4"/>
        <v>11749207.837301584</v>
      </c>
      <c r="L53" s="17"/>
    </row>
    <row r="54" spans="1:13" ht="30" customHeight="1" thickBot="1">
      <c r="A54" s="5"/>
      <c r="B54" s="9"/>
      <c r="C54" s="28" t="s">
        <v>13</v>
      </c>
      <c r="D54" s="36"/>
      <c r="E54" s="37"/>
      <c r="F54" s="36"/>
      <c r="G54" s="36"/>
      <c r="H54" s="36"/>
      <c r="I54" s="25"/>
      <c r="J54" s="36"/>
      <c r="K54" s="32">
        <f>SUM(K48:K53)</f>
        <v>52234006.901849627</v>
      </c>
      <c r="L54" s="10"/>
      <c r="M54" s="5"/>
    </row>
    <row r="55" spans="1:13" ht="30" customHeight="1" thickBot="1">
      <c r="A55" s="5"/>
      <c r="B55" s="9"/>
      <c r="C55" s="19" t="s">
        <v>35</v>
      </c>
      <c r="D55" s="20"/>
      <c r="E55" s="20"/>
      <c r="F55" s="20"/>
      <c r="G55" s="20"/>
      <c r="H55" s="20"/>
      <c r="I55" s="20"/>
      <c r="J55" s="20"/>
      <c r="K55" s="21"/>
      <c r="L55" s="10"/>
      <c r="M55" s="5"/>
    </row>
    <row r="56" spans="1:13" ht="30" customHeight="1">
      <c r="A56" s="5"/>
      <c r="B56" s="9"/>
      <c r="C56" s="22">
        <v>4.0999999999999996</v>
      </c>
      <c r="D56" s="38"/>
      <c r="E56" s="38"/>
      <c r="F56" s="38"/>
      <c r="G56" s="39" t="s">
        <v>81</v>
      </c>
      <c r="H56" s="38" t="s">
        <v>31</v>
      </c>
      <c r="I56" s="25">
        <v>11000</v>
      </c>
      <c r="J56" s="26">
        <v>99892.264814814829</v>
      </c>
      <c r="K56" s="27">
        <f t="shared" ref="K56:K59" si="6">I56*J56</f>
        <v>1098814912.9629631</v>
      </c>
      <c r="L56" s="10"/>
      <c r="M56" s="5"/>
    </row>
    <row r="57" spans="1:13" ht="30" customHeight="1">
      <c r="A57" s="5"/>
      <c r="B57" s="9"/>
      <c r="C57" s="22">
        <v>4.2</v>
      </c>
      <c r="D57" s="40"/>
      <c r="E57" s="40"/>
      <c r="F57" s="40"/>
      <c r="G57" s="39" t="s">
        <v>82</v>
      </c>
      <c r="H57" s="38" t="s">
        <v>31</v>
      </c>
      <c r="I57" s="25">
        <v>300</v>
      </c>
      <c r="J57" s="26">
        <v>110292.26481481483</v>
      </c>
      <c r="K57" s="27">
        <f t="shared" si="6"/>
        <v>33087679.444444448</v>
      </c>
      <c r="L57" s="10"/>
      <c r="M57" s="5"/>
    </row>
    <row r="58" spans="1:13" ht="30" customHeight="1">
      <c r="A58" s="5"/>
      <c r="B58" s="9"/>
      <c r="C58" s="22">
        <v>4.3</v>
      </c>
      <c r="D58" s="38"/>
      <c r="E58" s="38"/>
      <c r="F58" s="38"/>
      <c r="G58" s="39" t="s">
        <v>83</v>
      </c>
      <c r="H58" s="38" t="s">
        <v>33</v>
      </c>
      <c r="I58" s="25">
        <v>982</v>
      </c>
      <c r="J58" s="26">
        <v>45591.978611111117</v>
      </c>
      <c r="K58" s="27">
        <f t="shared" si="6"/>
        <v>44771322.996111117</v>
      </c>
      <c r="L58" s="10"/>
      <c r="M58" s="5"/>
    </row>
    <row r="59" spans="1:13" s="5" customFormat="1" ht="30" customHeight="1">
      <c r="B59" s="9"/>
      <c r="C59" s="22">
        <v>4.4000000000000004</v>
      </c>
      <c r="D59" s="34"/>
      <c r="E59" s="34"/>
      <c r="F59" s="34"/>
      <c r="G59" s="41" t="s">
        <v>84</v>
      </c>
      <c r="H59" s="34" t="s">
        <v>31</v>
      </c>
      <c r="I59" s="25">
        <v>15</v>
      </c>
      <c r="J59" s="26">
        <v>126951.89361111111</v>
      </c>
      <c r="K59" s="27">
        <f t="shared" si="6"/>
        <v>1904278.4041666666</v>
      </c>
      <c r="L59" s="10"/>
    </row>
    <row r="60" spans="1:13" ht="30" customHeight="1" thickBot="1">
      <c r="A60" s="5"/>
      <c r="B60" s="9"/>
      <c r="C60" s="42" t="s">
        <v>13</v>
      </c>
      <c r="D60" s="43"/>
      <c r="E60" s="43"/>
      <c r="F60" s="43"/>
      <c r="G60" s="44"/>
      <c r="H60" s="43"/>
      <c r="I60" s="25"/>
      <c r="J60" s="45"/>
      <c r="K60" s="46">
        <f>SUM(K56:K59)</f>
        <v>1178578193.8076854</v>
      </c>
      <c r="L60" s="10"/>
      <c r="M60" s="5"/>
    </row>
    <row r="61" spans="1:13" ht="30" customHeight="1" thickBot="1">
      <c r="A61" s="5"/>
      <c r="B61" s="9"/>
      <c r="C61" s="19" t="s">
        <v>85</v>
      </c>
      <c r="D61" s="20"/>
      <c r="E61" s="20"/>
      <c r="F61" s="20"/>
      <c r="G61" s="20"/>
      <c r="H61" s="20"/>
      <c r="I61" s="20"/>
      <c r="J61" s="20"/>
      <c r="K61" s="21"/>
      <c r="L61" s="10"/>
      <c r="M61" s="5"/>
    </row>
    <row r="62" spans="1:13" ht="30" customHeight="1">
      <c r="A62" s="5"/>
      <c r="B62" s="9"/>
      <c r="C62" s="22">
        <v>5.0999999999999996</v>
      </c>
      <c r="D62" s="23"/>
      <c r="E62" s="23"/>
      <c r="F62" s="23"/>
      <c r="G62" s="24" t="s">
        <v>86</v>
      </c>
      <c r="H62" s="23" t="s">
        <v>31</v>
      </c>
      <c r="I62" s="25">
        <v>2000</v>
      </c>
      <c r="J62" s="26">
        <v>103774.63098544969</v>
      </c>
      <c r="K62" s="27">
        <f>I62*J62</f>
        <v>207549261.97089937</v>
      </c>
      <c r="L62" s="10"/>
      <c r="M62" s="5"/>
    </row>
    <row r="63" spans="1:13" ht="30" customHeight="1">
      <c r="A63" s="5"/>
      <c r="B63" s="9"/>
      <c r="C63" s="22">
        <v>5.2</v>
      </c>
      <c r="D63" s="23"/>
      <c r="E63" s="23"/>
      <c r="F63" s="23"/>
      <c r="G63" s="24" t="s">
        <v>87</v>
      </c>
      <c r="H63" s="23" t="s">
        <v>31</v>
      </c>
      <c r="I63" s="25">
        <v>2000</v>
      </c>
      <c r="J63" s="26">
        <v>17215.125330687832</v>
      </c>
      <c r="K63" s="27">
        <f t="shared" ref="K63:K68" si="7">I63*J63</f>
        <v>34430250.661375664</v>
      </c>
      <c r="L63" s="10"/>
      <c r="M63" s="5"/>
    </row>
    <row r="64" spans="1:13" ht="30" customHeight="1">
      <c r="A64" s="5"/>
      <c r="B64" s="9"/>
      <c r="C64" s="22">
        <v>5.3</v>
      </c>
      <c r="D64" s="23"/>
      <c r="E64" s="23"/>
      <c r="F64" s="23"/>
      <c r="G64" s="24" t="s">
        <v>88</v>
      </c>
      <c r="H64" s="23" t="s">
        <v>31</v>
      </c>
      <c r="I64" s="25">
        <v>5800</v>
      </c>
      <c r="J64" s="26">
        <v>17215.125330687832</v>
      </c>
      <c r="K64" s="27">
        <f t="shared" si="7"/>
        <v>99847726.917989418</v>
      </c>
      <c r="L64" s="10"/>
      <c r="M64" s="5"/>
    </row>
    <row r="65" spans="1:13" ht="30" customHeight="1">
      <c r="A65" s="5"/>
      <c r="B65" s="9"/>
      <c r="C65" s="22">
        <v>5.4</v>
      </c>
      <c r="D65" s="23"/>
      <c r="E65" s="23"/>
      <c r="F65" s="23"/>
      <c r="G65" s="24" t="s">
        <v>89</v>
      </c>
      <c r="H65" s="23" t="s">
        <v>31</v>
      </c>
      <c r="I65" s="25">
        <v>3500</v>
      </c>
      <c r="J65" s="26">
        <v>11377.321428571431</v>
      </c>
      <c r="K65" s="27">
        <f t="shared" si="7"/>
        <v>39820625.000000007</v>
      </c>
      <c r="L65" s="10"/>
      <c r="M65" s="5"/>
    </row>
    <row r="66" spans="1:13" ht="30" customHeight="1">
      <c r="A66" s="5"/>
      <c r="B66" s="9"/>
      <c r="C66" s="22">
        <v>5.5</v>
      </c>
      <c r="D66" s="23"/>
      <c r="E66" s="23"/>
      <c r="F66" s="23"/>
      <c r="G66" s="24" t="s">
        <v>90</v>
      </c>
      <c r="H66" s="23" t="s">
        <v>31</v>
      </c>
      <c r="I66" s="25">
        <v>3800</v>
      </c>
      <c r="J66" s="26">
        <v>8838.6737764550289</v>
      </c>
      <c r="K66" s="27">
        <f t="shared" si="7"/>
        <v>33586960.350529112</v>
      </c>
      <c r="L66" s="10"/>
      <c r="M66" s="5"/>
    </row>
    <row r="67" spans="1:13" ht="30" customHeight="1">
      <c r="A67" s="5"/>
      <c r="B67" s="9"/>
      <c r="C67" s="22">
        <v>5.6</v>
      </c>
      <c r="D67" s="23"/>
      <c r="E67" s="23"/>
      <c r="F67" s="23"/>
      <c r="G67" s="24" t="s">
        <v>91</v>
      </c>
      <c r="H67" s="23" t="s">
        <v>31</v>
      </c>
      <c r="I67" s="25">
        <v>3800</v>
      </c>
      <c r="J67" s="26">
        <v>18697.125330687832</v>
      </c>
      <c r="K67" s="27">
        <f t="shared" si="7"/>
        <v>71049076.256613761</v>
      </c>
      <c r="L67" s="10"/>
      <c r="M67" s="5"/>
    </row>
    <row r="68" spans="1:13" ht="30" customHeight="1">
      <c r="A68" s="5"/>
      <c r="B68" s="9"/>
      <c r="C68" s="22">
        <v>5.7</v>
      </c>
      <c r="D68" s="23"/>
      <c r="E68" s="23"/>
      <c r="F68" s="23"/>
      <c r="G68" s="24" t="s">
        <v>92</v>
      </c>
      <c r="H68" s="23" t="s">
        <v>31</v>
      </c>
      <c r="I68" s="25">
        <v>1258</v>
      </c>
      <c r="J68" s="26">
        <v>28092.524107142861</v>
      </c>
      <c r="K68" s="27">
        <f t="shared" si="7"/>
        <v>35340395.326785721</v>
      </c>
      <c r="L68" s="10"/>
      <c r="M68" s="5"/>
    </row>
    <row r="69" spans="1:13" ht="30" customHeight="1" thickBot="1">
      <c r="A69" s="5"/>
      <c r="B69" s="9"/>
      <c r="C69" s="28" t="s">
        <v>13</v>
      </c>
      <c r="D69" s="29"/>
      <c r="E69" s="29"/>
      <c r="F69" s="29"/>
      <c r="G69" s="30"/>
      <c r="H69" s="29"/>
      <c r="I69" s="25"/>
      <c r="J69" s="31"/>
      <c r="K69" s="32">
        <f>SUM(K62:K68)</f>
        <v>521624296.48419315</v>
      </c>
      <c r="L69" s="10"/>
      <c r="M69" s="5"/>
    </row>
    <row r="70" spans="1:13" ht="44" customHeight="1" thickBot="1">
      <c r="A70" s="5"/>
      <c r="B70" s="9"/>
      <c r="C70" s="19" t="s">
        <v>93</v>
      </c>
      <c r="D70" s="82"/>
      <c r="E70" s="82"/>
      <c r="F70" s="82"/>
      <c r="G70" s="82"/>
      <c r="H70" s="82"/>
      <c r="I70" s="82"/>
      <c r="J70" s="82"/>
      <c r="K70" s="83"/>
      <c r="L70" s="10"/>
      <c r="M70" s="5"/>
    </row>
    <row r="71" spans="1:13" ht="30" customHeight="1">
      <c r="A71" s="5"/>
      <c r="B71" s="9"/>
      <c r="C71" s="22">
        <v>6.1</v>
      </c>
      <c r="D71" s="23"/>
      <c r="E71" s="23"/>
      <c r="F71" s="23"/>
      <c r="G71" s="33" t="s">
        <v>94</v>
      </c>
      <c r="H71" s="23" t="s">
        <v>31</v>
      </c>
      <c r="I71" s="25">
        <v>280</v>
      </c>
      <c r="J71" s="26">
        <v>17605.125330687832</v>
      </c>
      <c r="K71" s="27">
        <f t="shared" ref="K71:K74" si="8">I71*J71</f>
        <v>4929435.0925925933</v>
      </c>
      <c r="L71" s="10"/>
      <c r="M71" s="5"/>
    </row>
    <row r="72" spans="1:13" ht="30" customHeight="1">
      <c r="A72" s="5"/>
      <c r="B72" s="9"/>
      <c r="C72" s="22">
        <v>6.2</v>
      </c>
      <c r="D72" s="23"/>
      <c r="E72" s="23"/>
      <c r="F72" s="23"/>
      <c r="G72" s="33" t="s">
        <v>95</v>
      </c>
      <c r="H72" s="23" t="s">
        <v>31</v>
      </c>
      <c r="I72" s="25">
        <v>2337.6411249432731</v>
      </c>
      <c r="J72" s="26">
        <v>312834.22675363749</v>
      </c>
      <c r="K72" s="27">
        <f t="shared" si="8"/>
        <v>731294153.74913216</v>
      </c>
      <c r="L72" s="10"/>
      <c r="M72" s="5"/>
    </row>
    <row r="73" spans="1:13" s="5" customFormat="1" ht="30" customHeight="1">
      <c r="B73" s="9"/>
      <c r="C73" s="22">
        <v>6.3</v>
      </c>
      <c r="D73" s="34"/>
      <c r="E73" s="34"/>
      <c r="F73" s="34"/>
      <c r="G73" s="35" t="s">
        <v>96</v>
      </c>
      <c r="H73" s="34" t="s">
        <v>31</v>
      </c>
      <c r="I73" s="25">
        <v>500</v>
      </c>
      <c r="J73" s="26">
        <v>533663.60871792317</v>
      </c>
      <c r="K73" s="27">
        <f t="shared" si="8"/>
        <v>266831804.35896158</v>
      </c>
      <c r="L73" s="10"/>
    </row>
    <row r="74" spans="1:13" ht="30" customHeight="1">
      <c r="B74" s="16"/>
      <c r="C74" s="22">
        <v>6.4</v>
      </c>
      <c r="D74" s="23"/>
      <c r="E74" s="23"/>
      <c r="F74" s="23"/>
      <c r="G74" s="33" t="s">
        <v>97</v>
      </c>
      <c r="H74" s="23" t="s">
        <v>31</v>
      </c>
      <c r="I74" s="25">
        <v>680</v>
      </c>
      <c r="J74" s="26">
        <v>95382.373511904778</v>
      </c>
      <c r="K74" s="27">
        <f t="shared" si="8"/>
        <v>64860013.988095246</v>
      </c>
      <c r="L74" s="17"/>
    </row>
    <row r="75" spans="1:13" ht="30" customHeight="1" thickBot="1">
      <c r="A75" s="5"/>
      <c r="B75" s="9"/>
      <c r="C75" s="28" t="s">
        <v>13</v>
      </c>
      <c r="D75" s="36"/>
      <c r="E75" s="37"/>
      <c r="F75" s="36"/>
      <c r="G75" s="36"/>
      <c r="H75" s="36"/>
      <c r="I75" s="25"/>
      <c r="J75" s="36"/>
      <c r="K75" s="32">
        <f>SUM(K71:K74)</f>
        <v>1067915407.1887816</v>
      </c>
      <c r="L75" s="10"/>
      <c r="M75" s="5"/>
    </row>
    <row r="76" spans="1:13" ht="37" customHeight="1" thickBot="1">
      <c r="A76" s="5"/>
      <c r="B76" s="9"/>
      <c r="C76" s="19" t="s">
        <v>98</v>
      </c>
      <c r="D76" s="20"/>
      <c r="E76" s="20"/>
      <c r="F76" s="20"/>
      <c r="G76" s="20"/>
      <c r="H76" s="20"/>
      <c r="I76" s="20"/>
      <c r="J76" s="20"/>
      <c r="K76" s="21"/>
      <c r="L76" s="10"/>
      <c r="M76" s="5"/>
    </row>
    <row r="77" spans="1:13" ht="30" customHeight="1">
      <c r="A77" s="5"/>
      <c r="B77" s="9"/>
      <c r="C77" s="22">
        <v>7.1</v>
      </c>
      <c r="D77" s="23"/>
      <c r="E77" s="23"/>
      <c r="F77" s="23"/>
      <c r="G77" s="33" t="s">
        <v>99</v>
      </c>
      <c r="H77" s="23" t="s">
        <v>46</v>
      </c>
      <c r="I77" s="25">
        <v>11</v>
      </c>
      <c r="J77" s="26">
        <v>1105000</v>
      </c>
      <c r="K77" s="27">
        <f t="shared" ref="K77:K89" si="9">I77*J77</f>
        <v>12155000</v>
      </c>
      <c r="L77" s="10"/>
      <c r="M77" s="5"/>
    </row>
    <row r="78" spans="1:13" ht="30" customHeight="1">
      <c r="A78" s="5"/>
      <c r="B78" s="9"/>
      <c r="C78" s="22">
        <v>7.2</v>
      </c>
      <c r="D78" s="23"/>
      <c r="E78" s="23"/>
      <c r="F78" s="23"/>
      <c r="G78" s="33" t="s">
        <v>100</v>
      </c>
      <c r="H78" s="23" t="s">
        <v>46</v>
      </c>
      <c r="I78" s="25">
        <v>120</v>
      </c>
      <c r="J78" s="26">
        <v>21872.502682539682</v>
      </c>
      <c r="K78" s="27">
        <f t="shared" ref="K78:K85" si="10">I78*J78</f>
        <v>2624700.3219047617</v>
      </c>
      <c r="L78" s="10"/>
      <c r="M78" s="5"/>
    </row>
    <row r="79" spans="1:13" ht="30" customHeight="1">
      <c r="A79" s="5"/>
      <c r="B79" s="9"/>
      <c r="C79" s="22">
        <v>7.3</v>
      </c>
      <c r="D79" s="23"/>
      <c r="E79" s="23"/>
      <c r="F79" s="23"/>
      <c r="G79" s="33" t="s">
        <v>101</v>
      </c>
      <c r="H79" s="23" t="s">
        <v>46</v>
      </c>
      <c r="I79" s="25">
        <v>10</v>
      </c>
      <c r="J79" s="26">
        <v>224443.18000000002</v>
      </c>
      <c r="K79" s="27">
        <f t="shared" si="10"/>
        <v>2244431.8000000003</v>
      </c>
      <c r="L79" s="10"/>
      <c r="M79" s="5"/>
    </row>
    <row r="80" spans="1:13" ht="30" customHeight="1">
      <c r="A80" s="5"/>
      <c r="B80" s="9"/>
      <c r="C80" s="22">
        <v>7.4</v>
      </c>
      <c r="D80" s="23"/>
      <c r="E80" s="23"/>
      <c r="F80" s="23"/>
      <c r="G80" s="33" t="s">
        <v>102</v>
      </c>
      <c r="H80" s="23" t="s">
        <v>46</v>
      </c>
      <c r="I80" s="25">
        <v>200</v>
      </c>
      <c r="J80" s="26">
        <v>57393.180000000008</v>
      </c>
      <c r="K80" s="27">
        <f t="shared" si="10"/>
        <v>11478636.000000002</v>
      </c>
      <c r="L80" s="10"/>
      <c r="M80" s="5"/>
    </row>
    <row r="81" spans="1:13" ht="30" customHeight="1">
      <c r="A81" s="5"/>
      <c r="B81" s="9"/>
      <c r="C81" s="22">
        <v>7.5</v>
      </c>
      <c r="D81" s="23"/>
      <c r="E81" s="23"/>
      <c r="F81" s="23"/>
      <c r="G81" s="33" t="s">
        <v>103</v>
      </c>
      <c r="H81" s="23" t="s">
        <v>46</v>
      </c>
      <c r="I81" s="25">
        <v>100</v>
      </c>
      <c r="J81" s="26">
        <v>290743.18</v>
      </c>
      <c r="K81" s="27">
        <f t="shared" si="10"/>
        <v>29074318</v>
      </c>
      <c r="L81" s="10"/>
      <c r="M81" s="5"/>
    </row>
    <row r="82" spans="1:13" ht="30" customHeight="1">
      <c r="A82" s="5"/>
      <c r="B82" s="9"/>
      <c r="C82" s="22">
        <v>7.6</v>
      </c>
      <c r="D82" s="23"/>
      <c r="E82" s="23"/>
      <c r="F82" s="23"/>
      <c r="G82" s="33" t="s">
        <v>104</v>
      </c>
      <c r="H82" s="23" t="s">
        <v>105</v>
      </c>
      <c r="I82" s="25">
        <v>85</v>
      </c>
      <c r="J82" s="26">
        <v>243098.72599999997</v>
      </c>
      <c r="K82" s="27">
        <f t="shared" si="10"/>
        <v>20663391.709999997</v>
      </c>
      <c r="L82" s="10"/>
      <c r="M82" s="5"/>
    </row>
    <row r="83" spans="1:13" ht="30" customHeight="1">
      <c r="A83" s="5"/>
      <c r="B83" s="9"/>
      <c r="C83" s="22">
        <v>7.7</v>
      </c>
      <c r="D83" s="23"/>
      <c r="E83" s="23"/>
      <c r="F83" s="23"/>
      <c r="G83" s="33" t="s">
        <v>106</v>
      </c>
      <c r="H83" s="23" t="s">
        <v>46</v>
      </c>
      <c r="I83" s="25">
        <v>1</v>
      </c>
      <c r="J83" s="26">
        <v>3250000</v>
      </c>
      <c r="K83" s="27">
        <f t="shared" si="10"/>
        <v>3250000</v>
      </c>
      <c r="L83" s="10"/>
      <c r="M83" s="5"/>
    </row>
    <row r="84" spans="1:13" ht="30" customHeight="1">
      <c r="A84" s="5"/>
      <c r="B84" s="9"/>
      <c r="C84" s="22">
        <v>7.8</v>
      </c>
      <c r="D84" s="23"/>
      <c r="E84" s="23"/>
      <c r="F84" s="23"/>
      <c r="G84" s="33" t="s">
        <v>107</v>
      </c>
      <c r="H84" s="23" t="s">
        <v>33</v>
      </c>
      <c r="I84" s="25">
        <v>125</v>
      </c>
      <c r="J84" s="26">
        <v>76403.680094166761</v>
      </c>
      <c r="K84" s="27">
        <f t="shared" si="10"/>
        <v>9550460.0117708445</v>
      </c>
      <c r="L84" s="10"/>
      <c r="M84" s="5"/>
    </row>
    <row r="85" spans="1:13" ht="30" customHeight="1">
      <c r="A85" s="5"/>
      <c r="B85" s="9"/>
      <c r="C85" s="22">
        <v>7.9</v>
      </c>
      <c r="D85" s="23"/>
      <c r="E85" s="23"/>
      <c r="F85" s="23"/>
      <c r="G85" s="33" t="s">
        <v>108</v>
      </c>
      <c r="H85" s="23" t="s">
        <v>46</v>
      </c>
      <c r="I85" s="25">
        <v>40</v>
      </c>
      <c r="J85" s="26">
        <v>46647.726666666669</v>
      </c>
      <c r="K85" s="27">
        <f t="shared" si="10"/>
        <v>1865909.0666666669</v>
      </c>
      <c r="L85" s="10"/>
      <c r="M85" s="5"/>
    </row>
    <row r="86" spans="1:13" ht="30" customHeight="1">
      <c r="A86" s="5"/>
      <c r="B86" s="9"/>
      <c r="C86" s="78">
        <v>7.1</v>
      </c>
      <c r="D86" s="23"/>
      <c r="E86" s="23"/>
      <c r="F86" s="23"/>
      <c r="G86" s="33" t="s">
        <v>109</v>
      </c>
      <c r="H86" s="23" t="s">
        <v>46</v>
      </c>
      <c r="I86" s="25">
        <v>11</v>
      </c>
      <c r="J86" s="26">
        <v>214281.8827293168</v>
      </c>
      <c r="K86" s="27">
        <f t="shared" si="9"/>
        <v>2357100.7100224849</v>
      </c>
      <c r="L86" s="10"/>
      <c r="M86" s="5"/>
    </row>
    <row r="87" spans="1:13" ht="30" customHeight="1">
      <c r="A87" s="5"/>
      <c r="B87" s="9"/>
      <c r="C87" s="22">
        <v>7.11</v>
      </c>
      <c r="D87" s="23"/>
      <c r="E87" s="23"/>
      <c r="F87" s="23"/>
      <c r="G87" s="33" t="s">
        <v>110</v>
      </c>
      <c r="H87" s="23" t="s">
        <v>46</v>
      </c>
      <c r="I87" s="25">
        <v>11</v>
      </c>
      <c r="J87" s="26">
        <v>214281.8827293168</v>
      </c>
      <c r="K87" s="27">
        <f t="shared" si="9"/>
        <v>2357100.7100224849</v>
      </c>
      <c r="L87" s="10"/>
      <c r="M87" s="5"/>
    </row>
    <row r="88" spans="1:13" ht="30" customHeight="1">
      <c r="A88" s="5"/>
      <c r="B88" s="9"/>
      <c r="C88" s="78">
        <v>7.12</v>
      </c>
      <c r="D88" s="23"/>
      <c r="E88" s="23"/>
      <c r="F88" s="23"/>
      <c r="G88" s="33" t="s">
        <v>111</v>
      </c>
      <c r="H88" s="23" t="s">
        <v>46</v>
      </c>
      <c r="I88" s="25">
        <v>40</v>
      </c>
      <c r="J88" s="26">
        <v>49224.317999999999</v>
      </c>
      <c r="K88" s="27">
        <f t="shared" si="9"/>
        <v>1968972.72</v>
      </c>
      <c r="L88" s="10"/>
      <c r="M88" s="5"/>
    </row>
    <row r="89" spans="1:13" ht="30" customHeight="1">
      <c r="A89" s="5"/>
      <c r="B89" s="9"/>
      <c r="C89" s="22">
        <v>7.13</v>
      </c>
      <c r="D89" s="23"/>
      <c r="E89" s="23"/>
      <c r="F89" s="23"/>
      <c r="G89" s="33" t="s">
        <v>112</v>
      </c>
      <c r="H89" s="23" t="s">
        <v>46</v>
      </c>
      <c r="I89" s="25">
        <v>20</v>
      </c>
      <c r="J89" s="26">
        <v>591331</v>
      </c>
      <c r="K89" s="27">
        <f t="shared" si="9"/>
        <v>11826620</v>
      </c>
      <c r="L89" s="10"/>
      <c r="M89" s="5"/>
    </row>
    <row r="90" spans="1:13" ht="30" customHeight="1">
      <c r="A90" s="5"/>
      <c r="B90" s="9"/>
      <c r="C90" s="78">
        <v>7.14</v>
      </c>
      <c r="D90" s="23"/>
      <c r="E90" s="23"/>
      <c r="F90" s="23"/>
      <c r="G90" s="33" t="s">
        <v>113</v>
      </c>
      <c r="H90" s="23" t="s">
        <v>46</v>
      </c>
      <c r="I90" s="25">
        <v>22</v>
      </c>
      <c r="J90" s="26">
        <v>205660</v>
      </c>
      <c r="K90" s="27">
        <f t="shared" ref="K90:K93" si="11">I90*J90</f>
        <v>4524520</v>
      </c>
      <c r="L90" s="10"/>
      <c r="M90" s="5"/>
    </row>
    <row r="91" spans="1:13" ht="30" customHeight="1">
      <c r="A91" s="5"/>
      <c r="B91" s="9"/>
      <c r="C91" s="22">
        <v>7.15</v>
      </c>
      <c r="D91" s="23"/>
      <c r="E91" s="23"/>
      <c r="F91" s="23"/>
      <c r="G91" s="33" t="s">
        <v>114</v>
      </c>
      <c r="H91" s="23" t="s">
        <v>46</v>
      </c>
      <c r="I91" s="25">
        <v>22</v>
      </c>
      <c r="J91" s="26">
        <v>215566</v>
      </c>
      <c r="K91" s="27">
        <f t="shared" si="11"/>
        <v>4742452</v>
      </c>
      <c r="L91" s="10"/>
      <c r="M91" s="5"/>
    </row>
    <row r="92" spans="1:13" ht="30" customHeight="1">
      <c r="A92" s="5"/>
      <c r="B92" s="9"/>
      <c r="C92" s="78">
        <v>7.16</v>
      </c>
      <c r="D92" s="23"/>
      <c r="E92" s="23"/>
      <c r="F92" s="23"/>
      <c r="G92" s="33" t="s">
        <v>115</v>
      </c>
      <c r="H92" s="23" t="s">
        <v>46</v>
      </c>
      <c r="I92" s="25">
        <v>25</v>
      </c>
      <c r="J92" s="26">
        <v>55250</v>
      </c>
      <c r="K92" s="27">
        <f t="shared" si="11"/>
        <v>1381250</v>
      </c>
      <c r="L92" s="10"/>
      <c r="M92" s="5"/>
    </row>
    <row r="93" spans="1:13" ht="30" customHeight="1">
      <c r="A93" s="5"/>
      <c r="B93" s="9"/>
      <c r="C93" s="22">
        <v>7.17</v>
      </c>
      <c r="D93" s="23"/>
      <c r="E93" s="23"/>
      <c r="F93" s="23"/>
      <c r="G93" s="33" t="s">
        <v>116</v>
      </c>
      <c r="H93" s="23" t="s">
        <v>46</v>
      </c>
      <c r="I93" s="25">
        <v>15</v>
      </c>
      <c r="J93" s="26">
        <v>890500</v>
      </c>
      <c r="K93" s="27">
        <f t="shared" si="11"/>
        <v>13357500</v>
      </c>
      <c r="L93" s="10"/>
      <c r="M93" s="5"/>
    </row>
    <row r="94" spans="1:13" ht="30" customHeight="1" thickBot="1">
      <c r="A94" s="5"/>
      <c r="B94" s="9"/>
      <c r="C94" s="28" t="s">
        <v>13</v>
      </c>
      <c r="D94" s="36"/>
      <c r="E94" s="37"/>
      <c r="F94" s="36"/>
      <c r="G94" s="36"/>
      <c r="H94" s="36"/>
      <c r="I94" s="25"/>
      <c r="J94" s="36"/>
      <c r="K94" s="32">
        <f>SUM(K77:K93)</f>
        <v>135422363.0503872</v>
      </c>
      <c r="L94" s="10"/>
      <c r="M94" s="5"/>
    </row>
    <row r="95" spans="1:13" ht="37" customHeight="1" thickBot="1">
      <c r="A95" s="5"/>
      <c r="B95" s="9"/>
      <c r="C95" s="19" t="s">
        <v>117</v>
      </c>
      <c r="D95" s="20"/>
      <c r="E95" s="20"/>
      <c r="F95" s="20"/>
      <c r="G95" s="20"/>
      <c r="H95" s="20"/>
      <c r="I95" s="20"/>
      <c r="J95" s="20"/>
      <c r="K95" s="21"/>
      <c r="L95" s="10"/>
      <c r="M95" s="5"/>
    </row>
    <row r="96" spans="1:13" ht="30" customHeight="1">
      <c r="A96" s="5"/>
      <c r="B96" s="9"/>
      <c r="C96" s="22">
        <v>8.1</v>
      </c>
      <c r="D96" s="23"/>
      <c r="E96" s="23"/>
      <c r="F96" s="23"/>
      <c r="G96" s="33" t="s">
        <v>118</v>
      </c>
      <c r="H96" s="23" t="s">
        <v>46</v>
      </c>
      <c r="I96" s="25">
        <v>45</v>
      </c>
      <c r="J96" s="26">
        <v>299203.30970317463</v>
      </c>
      <c r="K96" s="27">
        <f t="shared" ref="K96:K109" si="12">I96*J96</f>
        <v>13464148.936642859</v>
      </c>
      <c r="L96" s="10"/>
      <c r="M96" s="5"/>
    </row>
    <row r="97" spans="1:13" ht="30" customHeight="1">
      <c r="A97" s="5"/>
      <c r="B97" s="9"/>
      <c r="C97" s="22">
        <v>8.1999999999999993</v>
      </c>
      <c r="D97" s="23"/>
      <c r="E97" s="23"/>
      <c r="F97" s="23"/>
      <c r="G97" s="33" t="s">
        <v>119</v>
      </c>
      <c r="H97" s="23" t="s">
        <v>46</v>
      </c>
      <c r="I97" s="25">
        <v>45</v>
      </c>
      <c r="J97" s="26">
        <v>299203.30970317463</v>
      </c>
      <c r="K97" s="27">
        <f t="shared" si="12"/>
        <v>13464148.936642859</v>
      </c>
      <c r="L97" s="10"/>
      <c r="M97" s="5"/>
    </row>
    <row r="98" spans="1:13" ht="30" customHeight="1">
      <c r="A98" s="5"/>
      <c r="B98" s="9"/>
      <c r="C98" s="22">
        <v>8.3000000000000007</v>
      </c>
      <c r="D98" s="23"/>
      <c r="E98" s="23"/>
      <c r="F98" s="23"/>
      <c r="G98" s="33" t="s">
        <v>120</v>
      </c>
      <c r="H98" s="23" t="s">
        <v>46</v>
      </c>
      <c r="I98" s="25">
        <v>15</v>
      </c>
      <c r="J98" s="26">
        <v>648941.10608166666</v>
      </c>
      <c r="K98" s="27">
        <f t="shared" si="12"/>
        <v>9734116.5912250001</v>
      </c>
      <c r="L98" s="10"/>
      <c r="M98" s="5"/>
    </row>
    <row r="99" spans="1:13" ht="30" customHeight="1">
      <c r="A99" s="5"/>
      <c r="B99" s="9"/>
      <c r="C99" s="22">
        <v>8.4</v>
      </c>
      <c r="D99" s="23"/>
      <c r="E99" s="23"/>
      <c r="F99" s="23"/>
      <c r="G99" s="33" t="s">
        <v>121</v>
      </c>
      <c r="H99" s="23" t="s">
        <v>46</v>
      </c>
      <c r="I99" s="25">
        <v>20</v>
      </c>
      <c r="J99" s="26">
        <v>591010.69444444438</v>
      </c>
      <c r="K99" s="27">
        <f t="shared" si="12"/>
        <v>11820213.888888888</v>
      </c>
      <c r="L99" s="10"/>
      <c r="M99" s="5"/>
    </row>
    <row r="100" spans="1:13" ht="30" customHeight="1">
      <c r="A100" s="5"/>
      <c r="B100" s="9"/>
      <c r="C100" s="22">
        <v>8.5</v>
      </c>
      <c r="D100" s="23"/>
      <c r="E100" s="23"/>
      <c r="F100" s="23"/>
      <c r="G100" s="33" t="s">
        <v>122</v>
      </c>
      <c r="H100" s="23" t="s">
        <v>123</v>
      </c>
      <c r="I100" s="25">
        <v>25</v>
      </c>
      <c r="J100" s="26">
        <v>801508.22916666674</v>
      </c>
      <c r="K100" s="27">
        <f t="shared" si="12"/>
        <v>20037705.729166668</v>
      </c>
      <c r="L100" s="10"/>
      <c r="M100" s="5"/>
    </row>
    <row r="101" spans="1:13" ht="30" customHeight="1">
      <c r="A101" s="5"/>
      <c r="B101" s="9"/>
      <c r="C101" s="22">
        <v>8.6</v>
      </c>
      <c r="D101" s="23"/>
      <c r="E101" s="23"/>
      <c r="F101" s="23"/>
      <c r="G101" s="33" t="s">
        <v>124</v>
      </c>
      <c r="H101" s="23" t="s">
        <v>46</v>
      </c>
      <c r="I101" s="25">
        <v>11</v>
      </c>
      <c r="J101" s="26">
        <v>544306.87037037045</v>
      </c>
      <c r="K101" s="27">
        <f t="shared" si="12"/>
        <v>5987375.5740740746</v>
      </c>
      <c r="L101" s="10"/>
      <c r="M101" s="5"/>
    </row>
    <row r="102" spans="1:13" ht="30" customHeight="1">
      <c r="A102" s="5"/>
      <c r="B102" s="9"/>
      <c r="C102" s="22">
        <v>8.6999999999999993</v>
      </c>
      <c r="D102" s="23"/>
      <c r="E102" s="23"/>
      <c r="F102" s="23"/>
      <c r="G102" s="33" t="s">
        <v>125</v>
      </c>
      <c r="H102" s="23" t="s">
        <v>46</v>
      </c>
      <c r="I102" s="25">
        <v>25</v>
      </c>
      <c r="J102" s="26">
        <v>1174710.6944444443</v>
      </c>
      <c r="K102" s="27">
        <f t="shared" si="12"/>
        <v>29367767.361111108</v>
      </c>
      <c r="L102" s="10"/>
      <c r="M102" s="5"/>
    </row>
    <row r="103" spans="1:13" ht="30" customHeight="1">
      <c r="A103" s="5"/>
      <c r="B103" s="9"/>
      <c r="C103" s="22">
        <v>8.8000000000000007</v>
      </c>
      <c r="D103" s="23"/>
      <c r="E103" s="23"/>
      <c r="F103" s="23"/>
      <c r="G103" s="33" t="s">
        <v>126</v>
      </c>
      <c r="H103" s="23" t="s">
        <v>33</v>
      </c>
      <c r="I103" s="25">
        <v>80</v>
      </c>
      <c r="J103" s="26">
        <v>47844.423611111124</v>
      </c>
      <c r="K103" s="27">
        <f t="shared" si="12"/>
        <v>3827553.8888888899</v>
      </c>
      <c r="L103" s="10"/>
      <c r="M103" s="5"/>
    </row>
    <row r="104" spans="1:13" ht="30" customHeight="1">
      <c r="A104" s="5"/>
      <c r="B104" s="9"/>
      <c r="C104" s="22">
        <v>8.9</v>
      </c>
      <c r="D104" s="23"/>
      <c r="E104" s="23"/>
      <c r="F104" s="23"/>
      <c r="G104" s="33" t="s">
        <v>127</v>
      </c>
      <c r="H104" s="23" t="s">
        <v>33</v>
      </c>
      <c r="I104" s="25">
        <v>80</v>
      </c>
      <c r="J104" s="26">
        <v>41747.423611111124</v>
      </c>
      <c r="K104" s="27">
        <f t="shared" si="12"/>
        <v>3339793.8888888899</v>
      </c>
      <c r="L104" s="10"/>
      <c r="M104" s="5"/>
    </row>
    <row r="105" spans="1:13" ht="30" customHeight="1">
      <c r="A105" s="5"/>
      <c r="B105" s="9"/>
      <c r="C105" s="78">
        <v>8.1</v>
      </c>
      <c r="D105" s="23"/>
      <c r="E105" s="23"/>
      <c r="F105" s="23"/>
      <c r="G105" s="33" t="s">
        <v>128</v>
      </c>
      <c r="H105" s="23" t="s">
        <v>46</v>
      </c>
      <c r="I105" s="25">
        <v>20</v>
      </c>
      <c r="J105" s="26">
        <v>114891.91046666667</v>
      </c>
      <c r="K105" s="27">
        <f t="shared" si="12"/>
        <v>2297838.2093333332</v>
      </c>
      <c r="L105" s="10"/>
      <c r="M105" s="5"/>
    </row>
    <row r="106" spans="1:13" ht="30" customHeight="1">
      <c r="A106" s="5"/>
      <c r="B106" s="9"/>
      <c r="C106" s="22">
        <v>8.11</v>
      </c>
      <c r="D106" s="23"/>
      <c r="E106" s="23"/>
      <c r="F106" s="23"/>
      <c r="G106" s="33" t="s">
        <v>129</v>
      </c>
      <c r="H106" s="23" t="s">
        <v>46</v>
      </c>
      <c r="I106" s="25">
        <v>22</v>
      </c>
      <c r="J106" s="26">
        <v>58732.678983333346</v>
      </c>
      <c r="K106" s="27">
        <f t="shared" si="12"/>
        <v>1292118.9376333337</v>
      </c>
      <c r="L106" s="10"/>
      <c r="M106" s="5"/>
    </row>
    <row r="107" spans="1:13" ht="30" customHeight="1">
      <c r="A107" s="5"/>
      <c r="B107" s="9"/>
      <c r="C107" s="78">
        <v>8.1199999999999992</v>
      </c>
      <c r="D107" s="23"/>
      <c r="E107" s="23"/>
      <c r="F107" s="23"/>
      <c r="G107" s="33" t="s">
        <v>130</v>
      </c>
      <c r="H107" s="23" t="s">
        <v>46</v>
      </c>
      <c r="I107" s="25">
        <v>22</v>
      </c>
      <c r="J107" s="26">
        <v>58732.678983333346</v>
      </c>
      <c r="K107" s="27">
        <f t="shared" si="12"/>
        <v>1292118.9376333337</v>
      </c>
      <c r="L107" s="10"/>
      <c r="M107" s="5"/>
    </row>
    <row r="108" spans="1:13" ht="30" customHeight="1">
      <c r="A108" s="5"/>
      <c r="B108" s="9"/>
      <c r="C108" s="22">
        <v>8.1300000000000008</v>
      </c>
      <c r="D108" s="23"/>
      <c r="E108" s="23"/>
      <c r="F108" s="23"/>
      <c r="G108" s="33" t="s">
        <v>131</v>
      </c>
      <c r="H108" s="23" t="s">
        <v>46</v>
      </c>
      <c r="I108" s="25">
        <v>22</v>
      </c>
      <c r="J108" s="26">
        <v>58732.678983333346</v>
      </c>
      <c r="K108" s="27">
        <f t="shared" si="12"/>
        <v>1292118.9376333337</v>
      </c>
      <c r="L108" s="10"/>
      <c r="M108" s="5"/>
    </row>
    <row r="109" spans="1:13" ht="30" customHeight="1">
      <c r="A109" s="5"/>
      <c r="B109" s="9"/>
      <c r="C109" s="78">
        <v>8.14</v>
      </c>
      <c r="D109" s="23"/>
      <c r="E109" s="23"/>
      <c r="F109" s="23"/>
      <c r="G109" s="33" t="s">
        <v>132</v>
      </c>
      <c r="H109" s="23" t="s">
        <v>46</v>
      </c>
      <c r="I109" s="25">
        <v>22</v>
      </c>
      <c r="J109" s="26">
        <v>52401.45213333334</v>
      </c>
      <c r="K109" s="27">
        <f t="shared" si="12"/>
        <v>1152831.9469333335</v>
      </c>
      <c r="L109" s="10"/>
      <c r="M109" s="5"/>
    </row>
    <row r="110" spans="1:13" ht="30" customHeight="1" thickBot="1">
      <c r="A110" s="5"/>
      <c r="B110" s="9"/>
      <c r="C110" s="28" t="s">
        <v>13</v>
      </c>
      <c r="D110" s="36"/>
      <c r="E110" s="37"/>
      <c r="F110" s="36"/>
      <c r="G110" s="36"/>
      <c r="H110" s="36"/>
      <c r="I110" s="25"/>
      <c r="J110" s="36"/>
      <c r="K110" s="32">
        <f>SUM(K96:K109)</f>
        <v>118369851.76469591</v>
      </c>
      <c r="L110" s="10"/>
      <c r="M110" s="5"/>
    </row>
    <row r="111" spans="1:13" ht="37" customHeight="1" thickBot="1">
      <c r="A111" s="5"/>
      <c r="B111" s="9"/>
      <c r="C111" s="19" t="s">
        <v>133</v>
      </c>
      <c r="D111" s="20"/>
      <c r="E111" s="20"/>
      <c r="F111" s="20"/>
      <c r="G111" s="20"/>
      <c r="H111" s="20"/>
      <c r="I111" s="20"/>
      <c r="J111" s="20"/>
      <c r="K111" s="21"/>
      <c r="L111" s="10"/>
      <c r="M111" s="5"/>
    </row>
    <row r="112" spans="1:13" ht="30" customHeight="1">
      <c r="A112" s="5"/>
      <c r="B112" s="9"/>
      <c r="C112" s="22">
        <v>9.1</v>
      </c>
      <c r="D112" s="23"/>
      <c r="E112" s="23"/>
      <c r="F112" s="23"/>
      <c r="G112" s="33" t="s">
        <v>134</v>
      </c>
      <c r="H112" s="23" t="s">
        <v>46</v>
      </c>
      <c r="I112" s="25">
        <v>11</v>
      </c>
      <c r="J112" s="26">
        <v>641466.63904761907</v>
      </c>
      <c r="K112" s="27">
        <f t="shared" ref="K112:K124" si="13">I112*J112</f>
        <v>7056133.0295238094</v>
      </c>
      <c r="L112" s="10"/>
      <c r="M112" s="5"/>
    </row>
    <row r="113" spans="1:13" ht="30" customHeight="1">
      <c r="A113" s="5"/>
      <c r="B113" s="9"/>
      <c r="C113" s="22">
        <v>9.1999999999999993</v>
      </c>
      <c r="D113" s="23"/>
      <c r="E113" s="23"/>
      <c r="F113" s="23"/>
      <c r="G113" s="33" t="s">
        <v>135</v>
      </c>
      <c r="H113" s="23" t="s">
        <v>46</v>
      </c>
      <c r="I113" s="25">
        <v>10</v>
      </c>
      <c r="J113" s="26">
        <v>451788.98194444447</v>
      </c>
      <c r="K113" s="27">
        <f t="shared" si="13"/>
        <v>4517889.819444445</v>
      </c>
      <c r="L113" s="10"/>
      <c r="M113" s="5"/>
    </row>
    <row r="114" spans="1:13" ht="30" customHeight="1">
      <c r="A114" s="5"/>
      <c r="B114" s="9"/>
      <c r="C114" s="22">
        <v>9.3000000000000007</v>
      </c>
      <c r="D114" s="23"/>
      <c r="E114" s="23"/>
      <c r="F114" s="23"/>
      <c r="G114" s="33" t="s">
        <v>136</v>
      </c>
      <c r="H114" s="23" t="s">
        <v>46</v>
      </c>
      <c r="I114" s="25">
        <v>1</v>
      </c>
      <c r="J114" s="26">
        <v>1469007.9238095237</v>
      </c>
      <c r="K114" s="27">
        <f t="shared" si="13"/>
        <v>1469007.9238095237</v>
      </c>
      <c r="L114" s="10"/>
      <c r="M114" s="5"/>
    </row>
    <row r="115" spans="1:13" ht="30" customHeight="1">
      <c r="A115" s="5"/>
      <c r="B115" s="9"/>
      <c r="C115" s="22">
        <v>9.4</v>
      </c>
      <c r="D115" s="23"/>
      <c r="E115" s="23"/>
      <c r="F115" s="23"/>
      <c r="G115" s="33" t="s">
        <v>137</v>
      </c>
      <c r="H115" s="23" t="s">
        <v>46</v>
      </c>
      <c r="I115" s="25">
        <v>11</v>
      </c>
      <c r="J115" s="26">
        <v>1757875.7238095237</v>
      </c>
      <c r="K115" s="27">
        <f t="shared" si="13"/>
        <v>19336632.96190476</v>
      </c>
      <c r="L115" s="10"/>
      <c r="M115" s="5"/>
    </row>
    <row r="116" spans="1:13" ht="30" customHeight="1">
      <c r="A116" s="5"/>
      <c r="B116" s="9"/>
      <c r="C116" s="22">
        <v>9.5</v>
      </c>
      <c r="D116" s="23"/>
      <c r="E116" s="23"/>
      <c r="F116" s="23"/>
      <c r="G116" s="33" t="s">
        <v>138</v>
      </c>
      <c r="H116" s="23" t="s">
        <v>46</v>
      </c>
      <c r="I116" s="25">
        <v>45</v>
      </c>
      <c r="J116" s="26">
        <v>996469.04265873006</v>
      </c>
      <c r="K116" s="27">
        <f t="shared" si="13"/>
        <v>44841106.919642851</v>
      </c>
      <c r="L116" s="10"/>
      <c r="M116" s="5"/>
    </row>
    <row r="117" spans="1:13" ht="30" customHeight="1">
      <c r="A117" s="5"/>
      <c r="B117" s="9"/>
      <c r="C117" s="22">
        <v>9.6</v>
      </c>
      <c r="D117" s="23"/>
      <c r="E117" s="23"/>
      <c r="F117" s="23"/>
      <c r="G117" s="33" t="s">
        <v>139</v>
      </c>
      <c r="H117" s="23" t="s">
        <v>46</v>
      </c>
      <c r="I117" s="25">
        <v>25</v>
      </c>
      <c r="J117" s="26">
        <v>920751.18551587302</v>
      </c>
      <c r="K117" s="27">
        <f t="shared" si="13"/>
        <v>23018779.637896825</v>
      </c>
      <c r="L117" s="10"/>
      <c r="M117" s="5"/>
    </row>
    <row r="118" spans="1:13" ht="30" customHeight="1">
      <c r="A118" s="5"/>
      <c r="B118" s="9"/>
      <c r="C118" s="22">
        <v>9.6999999999999993</v>
      </c>
      <c r="D118" s="23"/>
      <c r="E118" s="23"/>
      <c r="F118" s="23"/>
      <c r="G118" s="33" t="s">
        <v>140</v>
      </c>
      <c r="H118" s="23" t="s">
        <v>31</v>
      </c>
      <c r="I118" s="25">
        <v>20</v>
      </c>
      <c r="J118" s="26">
        <v>370335.59689193044</v>
      </c>
      <c r="K118" s="27">
        <f t="shared" si="13"/>
        <v>7406711.9378386084</v>
      </c>
      <c r="L118" s="10"/>
      <c r="M118" s="5"/>
    </row>
    <row r="119" spans="1:13" ht="30" customHeight="1">
      <c r="A119" s="5"/>
      <c r="B119" s="9"/>
      <c r="C119" s="22">
        <v>9.8000000000000007</v>
      </c>
      <c r="D119" s="23"/>
      <c r="E119" s="23"/>
      <c r="F119" s="23"/>
      <c r="G119" s="33" t="s">
        <v>141</v>
      </c>
      <c r="H119" s="23" t="s">
        <v>31</v>
      </c>
      <c r="I119" s="25">
        <v>5</v>
      </c>
      <c r="J119" s="26">
        <v>1006545.9238095236</v>
      </c>
      <c r="K119" s="27">
        <f t="shared" si="13"/>
        <v>5032729.6190476175</v>
      </c>
      <c r="L119" s="10"/>
      <c r="M119" s="5"/>
    </row>
    <row r="120" spans="1:13" ht="30" customHeight="1">
      <c r="A120" s="5"/>
      <c r="B120" s="9"/>
      <c r="C120" s="22">
        <v>9.9</v>
      </c>
      <c r="D120" s="23"/>
      <c r="E120" s="23"/>
      <c r="F120" s="23"/>
      <c r="G120" s="33" t="s">
        <v>142</v>
      </c>
      <c r="H120" s="23" t="s">
        <v>46</v>
      </c>
      <c r="I120" s="25">
        <v>1</v>
      </c>
      <c r="J120" s="26">
        <v>1125972.6140873015</v>
      </c>
      <c r="K120" s="27">
        <f t="shared" si="13"/>
        <v>1125972.6140873015</v>
      </c>
      <c r="L120" s="10"/>
      <c r="M120" s="5"/>
    </row>
    <row r="121" spans="1:13" ht="30" customHeight="1">
      <c r="A121" s="5"/>
      <c r="B121" s="9"/>
      <c r="C121" s="78">
        <v>9.1</v>
      </c>
      <c r="D121" s="23"/>
      <c r="E121" s="23"/>
      <c r="F121" s="23"/>
      <c r="G121" s="33" t="s">
        <v>143</v>
      </c>
      <c r="H121" s="23" t="s">
        <v>31</v>
      </c>
      <c r="I121" s="25">
        <v>8</v>
      </c>
      <c r="J121" s="26">
        <v>686912.62893837877</v>
      </c>
      <c r="K121" s="27">
        <f t="shared" si="13"/>
        <v>5495301.0315070301</v>
      </c>
      <c r="L121" s="10"/>
      <c r="M121" s="5"/>
    </row>
    <row r="122" spans="1:13" ht="30" customHeight="1">
      <c r="A122" s="5"/>
      <c r="B122" s="9"/>
      <c r="C122" s="22">
        <v>9.11</v>
      </c>
      <c r="D122" s="23"/>
      <c r="E122" s="23"/>
      <c r="F122" s="23"/>
      <c r="G122" s="33" t="s">
        <v>144</v>
      </c>
      <c r="H122" s="23" t="s">
        <v>31</v>
      </c>
      <c r="I122" s="25">
        <v>200</v>
      </c>
      <c r="J122" s="26">
        <v>111890.40244708997</v>
      </c>
      <c r="K122" s="27">
        <f t="shared" si="13"/>
        <v>22378080.489417996</v>
      </c>
      <c r="L122" s="10"/>
      <c r="M122" s="5"/>
    </row>
    <row r="123" spans="1:13" ht="30" customHeight="1">
      <c r="A123" s="5"/>
      <c r="B123" s="9"/>
      <c r="C123" s="78">
        <v>9.1199999999999992</v>
      </c>
      <c r="D123" s="23"/>
      <c r="E123" s="23"/>
      <c r="F123" s="23"/>
      <c r="G123" s="33" t="s">
        <v>145</v>
      </c>
      <c r="H123" s="23" t="s">
        <v>46</v>
      </c>
      <c r="I123" s="25">
        <v>6</v>
      </c>
      <c r="J123" s="26">
        <v>312787.20416666672</v>
      </c>
      <c r="K123" s="27">
        <f t="shared" si="13"/>
        <v>1876723.2250000003</v>
      </c>
      <c r="L123" s="10"/>
      <c r="M123" s="5"/>
    </row>
    <row r="124" spans="1:13" ht="30" customHeight="1">
      <c r="A124" s="5"/>
      <c r="B124" s="9"/>
      <c r="C124" s="22">
        <v>9.1300000000000008</v>
      </c>
      <c r="D124" s="23"/>
      <c r="E124" s="23"/>
      <c r="F124" s="23"/>
      <c r="G124" s="33" t="s">
        <v>146</v>
      </c>
      <c r="H124" s="23" t="s">
        <v>31</v>
      </c>
      <c r="I124" s="25">
        <v>60</v>
      </c>
      <c r="J124" s="26">
        <v>304233.40277777781</v>
      </c>
      <c r="K124" s="27">
        <f t="shared" si="13"/>
        <v>18254004.166666668</v>
      </c>
      <c r="L124" s="10"/>
      <c r="M124" s="5"/>
    </row>
    <row r="125" spans="1:13" ht="30" customHeight="1" thickBot="1">
      <c r="A125" s="5"/>
      <c r="B125" s="9"/>
      <c r="C125" s="28" t="s">
        <v>13</v>
      </c>
      <c r="D125" s="36"/>
      <c r="E125" s="37"/>
      <c r="F125" s="36"/>
      <c r="G125" s="36"/>
      <c r="H125" s="36"/>
      <c r="I125" s="25"/>
      <c r="J125" s="36"/>
      <c r="K125" s="32">
        <f>SUM(K112:K124)</f>
        <v>161809073.37578741</v>
      </c>
      <c r="L125" s="10"/>
      <c r="M125" s="5"/>
    </row>
    <row r="126" spans="1:13" ht="30" customHeight="1" thickBot="1">
      <c r="A126" s="5"/>
      <c r="B126" s="9"/>
      <c r="C126" s="19" t="s">
        <v>147</v>
      </c>
      <c r="D126" s="20"/>
      <c r="E126" s="20"/>
      <c r="F126" s="20"/>
      <c r="G126" s="20"/>
      <c r="H126" s="20"/>
      <c r="I126" s="20"/>
      <c r="J126" s="20"/>
      <c r="K126" s="21"/>
      <c r="L126" s="10"/>
      <c r="M126" s="5"/>
    </row>
    <row r="127" spans="1:13" ht="30" customHeight="1">
      <c r="A127" s="5"/>
      <c r="B127" s="9"/>
      <c r="C127" s="79">
        <v>10.1</v>
      </c>
      <c r="D127" s="23"/>
      <c r="E127" s="23"/>
      <c r="F127" s="23"/>
      <c r="G127" s="24" t="s">
        <v>148</v>
      </c>
      <c r="H127" s="23" t="s">
        <v>149</v>
      </c>
      <c r="I127" s="25">
        <v>1</v>
      </c>
      <c r="J127" s="26">
        <v>7627968.0974842776</v>
      </c>
      <c r="K127" s="27">
        <f>I127*J127</f>
        <v>7627968.0974842776</v>
      </c>
      <c r="L127" s="10"/>
      <c r="M127" s="5"/>
    </row>
    <row r="128" spans="1:13" ht="30" customHeight="1" thickBot="1">
      <c r="A128" s="5"/>
      <c r="B128" s="9"/>
      <c r="C128" s="28" t="s">
        <v>13</v>
      </c>
      <c r="D128" s="29"/>
      <c r="E128" s="29"/>
      <c r="F128" s="29"/>
      <c r="G128" s="30"/>
      <c r="H128" s="29"/>
      <c r="I128" s="25"/>
      <c r="J128" s="31"/>
      <c r="K128" s="32">
        <f>SUM(K127:K127)</f>
        <v>7627968.0974842776</v>
      </c>
      <c r="L128" s="10"/>
      <c r="M128" s="5"/>
    </row>
    <row r="129" spans="1:13" ht="30" customHeight="1" thickBot="1">
      <c r="A129" s="5"/>
      <c r="B129" s="9"/>
      <c r="C129" s="19" t="s">
        <v>150</v>
      </c>
      <c r="D129" s="20"/>
      <c r="E129" s="20"/>
      <c r="F129" s="20"/>
      <c r="G129" s="20"/>
      <c r="H129" s="20"/>
      <c r="I129" s="20"/>
      <c r="J129" s="20"/>
      <c r="K129" s="21"/>
      <c r="L129" s="10"/>
      <c r="M129" s="5"/>
    </row>
    <row r="130" spans="1:13" ht="30" customHeight="1">
      <c r="A130" s="5"/>
      <c r="B130" s="9"/>
      <c r="C130" s="22">
        <v>11.1</v>
      </c>
      <c r="D130" s="23"/>
      <c r="E130" s="23"/>
      <c r="F130" s="23"/>
      <c r="G130" s="24" t="s">
        <v>151</v>
      </c>
      <c r="H130" s="23" t="s">
        <v>46</v>
      </c>
      <c r="I130" s="25">
        <v>38</v>
      </c>
      <c r="J130" s="26">
        <v>3185000</v>
      </c>
      <c r="K130" s="27">
        <f>I130*J130</f>
        <v>121030000</v>
      </c>
      <c r="L130" s="10"/>
      <c r="M130" s="5"/>
    </row>
    <row r="131" spans="1:13" ht="30" customHeight="1">
      <c r="A131" s="5"/>
      <c r="B131" s="9"/>
      <c r="C131" s="22">
        <v>11.2</v>
      </c>
      <c r="D131" s="23"/>
      <c r="E131" s="23"/>
      <c r="F131" s="23"/>
      <c r="G131" s="24" t="s">
        <v>152</v>
      </c>
      <c r="H131" s="23" t="s">
        <v>46</v>
      </c>
      <c r="I131" s="25">
        <v>30</v>
      </c>
      <c r="J131" s="26">
        <v>233999.99999999997</v>
      </c>
      <c r="K131" s="27">
        <f t="shared" ref="K131" si="14">I131*J131</f>
        <v>7019999.9999999991</v>
      </c>
      <c r="L131" s="10"/>
      <c r="M131" s="5"/>
    </row>
    <row r="132" spans="1:13" ht="30" customHeight="1" thickBot="1">
      <c r="A132" s="5"/>
      <c r="B132" s="9"/>
      <c r="C132" s="28" t="s">
        <v>13</v>
      </c>
      <c r="D132" s="29"/>
      <c r="E132" s="29"/>
      <c r="F132" s="29"/>
      <c r="G132" s="30"/>
      <c r="H132" s="29"/>
      <c r="I132" s="25"/>
      <c r="J132" s="31"/>
      <c r="K132" s="32">
        <f>SUM(K130:K131)</f>
        <v>128050000</v>
      </c>
      <c r="L132" s="10"/>
      <c r="M132" s="5"/>
    </row>
    <row r="133" spans="1:13" ht="30" customHeight="1" thickBot="1">
      <c r="A133" s="5"/>
      <c r="B133" s="9"/>
      <c r="C133" s="19" t="s">
        <v>153</v>
      </c>
      <c r="D133" s="20"/>
      <c r="E133" s="20"/>
      <c r="F133" s="20"/>
      <c r="G133" s="20"/>
      <c r="H133" s="20"/>
      <c r="I133" s="20"/>
      <c r="J133" s="20"/>
      <c r="K133" s="21"/>
      <c r="L133" s="10"/>
      <c r="M133" s="5"/>
    </row>
    <row r="134" spans="1:13" ht="30" customHeight="1">
      <c r="A134" s="5"/>
      <c r="B134" s="9"/>
      <c r="C134" s="22">
        <v>12.1</v>
      </c>
      <c r="D134" s="23"/>
      <c r="E134" s="23"/>
      <c r="F134" s="23"/>
      <c r="G134" s="24" t="s">
        <v>154</v>
      </c>
      <c r="H134" s="23" t="s">
        <v>46</v>
      </c>
      <c r="I134" s="25">
        <v>68</v>
      </c>
      <c r="J134" s="26">
        <v>2066572.3866666667</v>
      </c>
      <c r="K134" s="27">
        <f>I134*J134</f>
        <v>140526922.29333335</v>
      </c>
      <c r="L134" s="10"/>
      <c r="M134" s="5"/>
    </row>
    <row r="135" spans="1:13" ht="30" customHeight="1" thickBot="1">
      <c r="A135" s="5"/>
      <c r="B135" s="9"/>
      <c r="C135" s="28" t="s">
        <v>13</v>
      </c>
      <c r="D135" s="29"/>
      <c r="E135" s="29"/>
      <c r="F135" s="29"/>
      <c r="G135" s="30"/>
      <c r="H135" s="29"/>
      <c r="I135" s="25"/>
      <c r="J135" s="31"/>
      <c r="K135" s="32">
        <f>SUM(K134:K134)</f>
        <v>140526922.29333335</v>
      </c>
      <c r="L135" s="10"/>
      <c r="M135" s="5"/>
    </row>
    <row r="136" spans="1:13" s="3" customFormat="1" ht="30" customHeight="1" thickBot="1">
      <c r="A136" s="11"/>
      <c r="B136" s="12"/>
      <c r="C136" s="104" t="s">
        <v>14</v>
      </c>
      <c r="D136" s="105"/>
      <c r="E136" s="105"/>
      <c r="F136" s="105"/>
      <c r="G136" s="105"/>
      <c r="H136" s="105"/>
      <c r="I136" s="105"/>
      <c r="J136" s="106"/>
      <c r="K136" s="47">
        <f>K27+K46+K54+K60+K69+K75+K94+K110+K125+K128+K132+K135</f>
        <v>4629629629.6296301</v>
      </c>
      <c r="L136" s="13"/>
      <c r="M136" s="11"/>
    </row>
    <row r="137" spans="1:13" s="3" customFormat="1" ht="17" thickBot="1">
      <c r="A137" s="11"/>
      <c r="B137" s="12"/>
      <c r="C137" s="48"/>
      <c r="D137" s="48"/>
      <c r="E137" s="48"/>
      <c r="F137" s="48"/>
      <c r="G137" s="48"/>
      <c r="H137" s="48"/>
      <c r="I137" s="48"/>
      <c r="J137" s="48"/>
      <c r="K137" s="49"/>
      <c r="L137" s="13"/>
      <c r="M137" s="11"/>
    </row>
    <row r="138" spans="1:13" s="3" customFormat="1" ht="30" customHeight="1" thickBot="1">
      <c r="A138" s="11"/>
      <c r="B138" s="12"/>
      <c r="C138" s="50"/>
      <c r="D138" s="52"/>
      <c r="E138" s="52"/>
      <c r="F138" s="52"/>
      <c r="G138" s="84" t="s">
        <v>15</v>
      </c>
      <c r="H138" s="85"/>
      <c r="I138" s="85"/>
      <c r="J138" s="86"/>
      <c r="K138" s="80">
        <f>K136</f>
        <v>4629629629.6296301</v>
      </c>
      <c r="L138" s="13"/>
      <c r="M138" s="11"/>
    </row>
    <row r="139" spans="1:13" s="3" customFormat="1" ht="30" customHeight="1" thickBot="1">
      <c r="A139" s="11"/>
      <c r="B139" s="12"/>
      <c r="C139" s="50"/>
      <c r="D139" s="51"/>
      <c r="E139" s="50"/>
      <c r="F139" s="50"/>
      <c r="G139" s="84" t="s">
        <v>16</v>
      </c>
      <c r="H139" s="85"/>
      <c r="I139" s="85"/>
      <c r="J139" s="86"/>
      <c r="K139" s="47">
        <f>K138</f>
        <v>4629629629.6296301</v>
      </c>
      <c r="L139" s="13"/>
      <c r="M139" s="11"/>
    </row>
    <row r="140" spans="1:13" s="3" customFormat="1" ht="17" thickBot="1">
      <c r="A140" s="11"/>
      <c r="B140" s="12"/>
      <c r="C140" s="50"/>
      <c r="D140" s="51"/>
      <c r="E140" s="51"/>
      <c r="F140" s="51"/>
      <c r="G140" s="50"/>
      <c r="H140" s="50"/>
      <c r="I140" s="53"/>
      <c r="J140" s="54"/>
      <c r="K140" s="55"/>
      <c r="L140" s="13"/>
      <c r="M140" s="11"/>
    </row>
    <row r="141" spans="1:13" s="3" customFormat="1" ht="16">
      <c r="A141" s="11"/>
      <c r="B141" s="12"/>
      <c r="C141" s="56"/>
      <c r="D141" s="114"/>
      <c r="E141" s="114"/>
      <c r="F141" s="114"/>
      <c r="G141" s="114"/>
      <c r="H141" s="114"/>
      <c r="I141" s="114"/>
      <c r="J141" s="114"/>
      <c r="K141" s="115"/>
      <c r="L141" s="14"/>
      <c r="M141" s="11"/>
    </row>
    <row r="142" spans="1:13" s="3" customFormat="1" ht="46.5" customHeight="1">
      <c r="A142" s="11"/>
      <c r="B142" s="12"/>
      <c r="C142" s="99" t="s">
        <v>17</v>
      </c>
      <c r="D142" s="100"/>
      <c r="E142" s="100"/>
      <c r="F142" s="100"/>
      <c r="G142" s="100"/>
      <c r="H142" s="113" t="s">
        <v>18</v>
      </c>
      <c r="I142" s="113"/>
      <c r="J142" s="113"/>
      <c r="K142" s="57" t="s">
        <v>19</v>
      </c>
      <c r="L142" s="15"/>
      <c r="M142" s="11"/>
    </row>
    <row r="143" spans="1:13" s="3" customFormat="1" ht="32.25" customHeight="1">
      <c r="A143" s="11"/>
      <c r="B143" s="12"/>
      <c r="C143" s="99" t="s">
        <v>20</v>
      </c>
      <c r="D143" s="100"/>
      <c r="E143" s="100"/>
      <c r="F143" s="100"/>
      <c r="G143" s="100"/>
      <c r="H143" s="112" t="s">
        <v>21</v>
      </c>
      <c r="I143" s="112"/>
      <c r="J143" s="58" t="s">
        <v>22</v>
      </c>
      <c r="K143" s="81">
        <v>0.2</v>
      </c>
      <c r="L143" s="15"/>
      <c r="M143" s="11"/>
    </row>
    <row r="144" spans="1:13" s="3" customFormat="1" ht="30" customHeight="1">
      <c r="A144" s="11"/>
      <c r="B144" s="12"/>
      <c r="C144" s="99" t="s">
        <v>23</v>
      </c>
      <c r="D144" s="100"/>
      <c r="E144" s="100"/>
      <c r="F144" s="100"/>
      <c r="G144" s="100"/>
      <c r="H144" s="109" t="s">
        <v>24</v>
      </c>
      <c r="I144" s="110"/>
      <c r="J144" s="58" t="s">
        <v>25</v>
      </c>
      <c r="K144" s="81">
        <v>0.05</v>
      </c>
      <c r="L144" s="15"/>
      <c r="M144" s="11"/>
    </row>
    <row r="145" spans="1:13" s="4" customFormat="1" ht="58.5" customHeight="1">
      <c r="A145" s="11"/>
      <c r="B145" s="12"/>
      <c r="C145" s="62"/>
      <c r="E145" s="63"/>
      <c r="F145" s="63"/>
      <c r="G145" s="64"/>
      <c r="H145" s="111" t="s">
        <v>26</v>
      </c>
      <c r="I145" s="112"/>
      <c r="J145" s="58" t="s">
        <v>27</v>
      </c>
      <c r="K145" s="81">
        <v>0.05</v>
      </c>
      <c r="L145" s="13"/>
      <c r="M145" s="11"/>
    </row>
    <row r="146" spans="1:13" ht="57" customHeight="1">
      <c r="A146" s="5"/>
      <c r="B146" s="9"/>
      <c r="C146" s="65"/>
      <c r="D146" s="66"/>
      <c r="E146" s="66"/>
      <c r="F146" s="66"/>
      <c r="G146" s="67"/>
      <c r="H146" s="112" t="s">
        <v>28</v>
      </c>
      <c r="I146" s="112"/>
      <c r="J146" s="58" t="s">
        <v>29</v>
      </c>
      <c r="K146" s="81">
        <f>SUM(K143:K145)</f>
        <v>0.3</v>
      </c>
      <c r="L146" s="10"/>
      <c r="M146" s="5"/>
    </row>
    <row r="147" spans="1:13" ht="17" thickBot="1">
      <c r="A147" s="5"/>
      <c r="B147" s="9"/>
      <c r="C147" s="70"/>
      <c r="D147" s="68"/>
      <c r="E147" s="68"/>
      <c r="F147" s="68"/>
      <c r="G147" s="69"/>
      <c r="H147" s="107"/>
      <c r="I147" s="107"/>
      <c r="J147" s="107"/>
      <c r="K147" s="108"/>
      <c r="L147" s="10"/>
      <c r="M147" s="5"/>
    </row>
    <row r="148" spans="1:13" ht="17" thickBot="1">
      <c r="A148" s="5"/>
      <c r="B148" s="73"/>
      <c r="C148" s="74"/>
      <c r="D148" s="74"/>
      <c r="E148" s="75"/>
      <c r="F148" s="74"/>
      <c r="G148" s="76"/>
      <c r="H148" s="74"/>
      <c r="I148" s="74"/>
      <c r="J148" s="74"/>
      <c r="K148" s="74"/>
      <c r="L148" s="77"/>
      <c r="M148" s="5"/>
    </row>
    <row r="149" spans="1:13" ht="17" thickTop="1">
      <c r="A149" s="5"/>
      <c r="B149" s="5"/>
      <c r="C149" s="5"/>
      <c r="D149" s="5"/>
      <c r="E149" s="6"/>
      <c r="F149" s="5"/>
      <c r="G149" s="5"/>
      <c r="H149" s="5"/>
      <c r="I149" s="5"/>
      <c r="J149" s="5"/>
      <c r="K149" s="5"/>
      <c r="L149" s="5"/>
      <c r="M149" s="5"/>
    </row>
  </sheetData>
  <mergeCells count="25">
    <mergeCell ref="C3:F3"/>
    <mergeCell ref="C143:G143"/>
    <mergeCell ref="C7:K7"/>
    <mergeCell ref="C136:J136"/>
    <mergeCell ref="H147:K147"/>
    <mergeCell ref="C144:G144"/>
    <mergeCell ref="H144:I144"/>
    <mergeCell ref="H145:I145"/>
    <mergeCell ref="H146:I146"/>
    <mergeCell ref="C142:G142"/>
    <mergeCell ref="H142:J142"/>
    <mergeCell ref="H143:I143"/>
    <mergeCell ref="D141:K141"/>
    <mergeCell ref="C6:K6"/>
    <mergeCell ref="I8:I9"/>
    <mergeCell ref="G138:J138"/>
    <mergeCell ref="G139:J139"/>
    <mergeCell ref="C5:K5"/>
    <mergeCell ref="J8:J9"/>
    <mergeCell ref="K8:K9"/>
    <mergeCell ref="C8:C9"/>
    <mergeCell ref="D8:D9"/>
    <mergeCell ref="G8:G9"/>
    <mergeCell ref="H8:H9"/>
    <mergeCell ref="E8:F8"/>
  </mergeCells>
  <pageMargins left="0.11811023622047245" right="0.11811023622047245" top="0.15748031496062992" bottom="0.15748031496062992" header="0.31496062992125984" footer="0.31496062992125984"/>
  <pageSetup scale="28" orientation="portrait" r:id="rId1"/>
  <rowBreaks count="1" manualBreakCount="1">
    <brk id="65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.</cp:lastModifiedBy>
  <cp:revision/>
  <cp:lastPrinted>2021-07-22T21:21:55Z</cp:lastPrinted>
  <dcterms:created xsi:type="dcterms:W3CDTF">2006-06-27T16:47:25Z</dcterms:created>
  <dcterms:modified xsi:type="dcterms:W3CDTF">2024-08-29T00:36:17Z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